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Enero2017\"/>
    </mc:Choice>
  </mc:AlternateContent>
  <bookViews>
    <workbookView xWindow="0" yWindow="0" windowWidth="19200" windowHeight="1159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62913"/>
</workbook>
</file>

<file path=xl/calcChain.xml><?xml version="1.0" encoding="utf-8"?>
<calcChain xmlns="http://schemas.openxmlformats.org/spreadsheetml/2006/main">
  <c r="F10" i="6" l="1"/>
  <c r="S109" i="1"/>
  <c r="Q109" i="1"/>
  <c r="P109" i="1"/>
  <c r="K109" i="1"/>
  <c r="F109" i="1"/>
  <c r="F108" i="1"/>
  <c r="F97" i="1"/>
  <c r="K97" i="1"/>
  <c r="P97" i="1"/>
  <c r="Q97" i="1"/>
  <c r="S97" i="1" s="1"/>
  <c r="F98" i="1"/>
  <c r="K98" i="1"/>
  <c r="P98" i="1"/>
  <c r="Q98" i="1" s="1"/>
  <c r="S98" i="1" s="1"/>
  <c r="F99" i="1"/>
  <c r="K99" i="1"/>
  <c r="Q99" i="1" s="1"/>
  <c r="S99" i="1" s="1"/>
  <c r="P99" i="1"/>
  <c r="F100" i="1"/>
  <c r="Q100" i="1" s="1"/>
  <c r="S100" i="1" s="1"/>
  <c r="K100" i="1"/>
  <c r="P100" i="1"/>
  <c r="F101" i="1"/>
  <c r="K101" i="1"/>
  <c r="P101" i="1"/>
  <c r="Q101" i="1"/>
  <c r="S101" i="1" s="1"/>
  <c r="F102" i="1"/>
  <c r="Q102" i="1" s="1"/>
  <c r="S102" i="1" s="1"/>
  <c r="K102" i="1"/>
  <c r="P102" i="1"/>
  <c r="F103" i="1"/>
  <c r="K103" i="1"/>
  <c r="Q103" i="1" s="1"/>
  <c r="S103" i="1" s="1"/>
  <c r="P103" i="1"/>
  <c r="F104" i="1"/>
  <c r="Q104" i="1" s="1"/>
  <c r="S104" i="1" s="1"/>
  <c r="K104" i="1"/>
  <c r="P104" i="1"/>
  <c r="F105" i="1"/>
  <c r="K105" i="1"/>
  <c r="P105" i="1"/>
  <c r="Q105" i="1"/>
  <c r="S105" i="1" s="1"/>
  <c r="F106" i="1"/>
  <c r="Q106" i="1" s="1"/>
  <c r="S106" i="1" s="1"/>
  <c r="K106" i="1"/>
  <c r="P106" i="1"/>
  <c r="F107" i="1"/>
  <c r="K107" i="1"/>
  <c r="Q107" i="1" s="1"/>
  <c r="S107" i="1" s="1"/>
  <c r="P107" i="1"/>
  <c r="P108" i="1" l="1"/>
  <c r="K108" i="1"/>
  <c r="Q108" i="1"/>
  <c r="S108" i="1" l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<sst xmlns="http://schemas.openxmlformats.org/spreadsheetml/2006/main" count="161" uniqueCount="143">
  <si>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</si>
  <si>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</si>
  <si>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</si>
  <si>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</si>
  <si>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</si>
  <si>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</si>
  <si>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</si>
  <si>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</si>
  <si>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</si>
  <si>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</si>
  <si>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</si>
  <si>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</si>
  <si>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</si>
  <si>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</si>
  <si>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</si>
  <si>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</si>
  <si>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</si>
  <si>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</si>
  <si>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</si>
  <si>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</si>
  <si>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</si>
  <si>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</si>
  <si>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</si>
  <si>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</si>
  <si>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</si>
  <si>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</si>
  <si>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</si>
  <si>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</si>
  <si>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</si>
  <si>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</si>
  <si>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</si>
  <si>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</si>
  <si>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</si>
  <si>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</si>
  <si>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</si>
  <si>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</si>
  <si>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</si>
  <si>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</si>
  <si>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</si>
  <si>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</si>
  <si>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</si>
  <si>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</si>
  <si>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</si>
  <si>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</si>
  <si>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</si>
  <si>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</si>
  <si>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</si>
  <si>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</si>
  <si>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</si>
  <si>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</si>
  <si>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</si>
  <si>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</si>
  <si>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</si>
  <si>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</si>
  <si>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</si>
  <si>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</si>
  <si>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</si>
  <si>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</si>
  <si>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</si>
  <si>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</si>
  <si>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</si>
  <si>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</si>
  <si>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</si>
  <si>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</si>
  <si>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</si>
  <si>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</si>
  <si>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</si>
  <si>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</si>
  <si>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</si>
  <si>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</si>
  <si>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</si>
  <si>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</si>
  <si>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</si>
  <si>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</si>
  <si>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</si>
  <si>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</si>
  <si>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</si>
  <si>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</si>
  <si>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</si>
  <si>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</si>
  <si>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</si>
  <si>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</si>
  <si>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</si>
  <si>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</si>
  <si>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</si>
  <si>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</si>
  <si>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</si>
  <si>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</si>
  <si>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</si>
  <si>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</si>
  <si>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</si>
  <si>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</si>
  <si>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</si>
  <si>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</si>
  <si>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</si>
  <si>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</si>
  <si>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</si>
  <si>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Fecha de publicación: 20 de Septiembre de 2015</t>
  </si>
  <si>
    <t>Fecha de Corte: Julio de 2015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</si>
  <si>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</si>
  <si>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</si>
  <si>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</si>
  <si>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</si>
  <si>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</si>
  <si>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</si>
  <si>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</si>
  <si>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</si>
  <si>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</si>
  <si>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</si>
  <si>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</si>
  <si>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</si>
  <si>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</si>
  <si>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</si>
  <si>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</si>
  <si>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</si>
  <si>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</si>
  <si>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</si>
  <si>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</si>
  <si>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</si>
  <si>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Se tienen en cuenta las siguiente definiciones: 
TELEFONIA.- Línea del SMA mediante la cual se provee únicamente el servicio de telefonía para la comunicación con cualquier abonado o cliente del servicio de telefonía fija o móvil avanzado.
TELEFONIA E INTERNET.- Línea del SMA mediante la cual se provee el servicio de telefonía para la comunicación con cualquier abonado o cliente del servicio de telefonía fija o móvil avanzado, y el servicio de acceso a Internet.
INTERNET.- Línea del SMA mediante la cual se provee únicamente el acceso a Internet en cualquier equipo terminal.
DATOS.- Línea del SMA mediante la cual se realiza intercambio de datos sin contemplar acceso a Internet o telefonía.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</si>
  <si>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</si>
  <si>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</si>
  <si>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</si>
  <si>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</si>
  <si>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</si>
  <si>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</si>
  <si>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</si>
  <si>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</si>
  <si>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</si>
  <si>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</si>
  <si>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</si>
  <si>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</si>
  <si>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</si>
  <si>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</si>
  <si>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</si>
  <si>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</si>
  <si>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</si>
  <si>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</si>
  <si>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Datos actualizados del mes de Octubre, solventadas inconsistencias en formularios</t>
  </si>
  <si>
    <t>Fecha de publicación: Febrero de 2017</t>
  </si>
  <si>
    <t>Fecha de corte: Enero 2017</t>
  </si>
  <si>
    <t>2016</t>
  </si>
  <si>
    <t>Ene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</si>
</sst>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186">
    <xf numFmtId="0" fontId="0" fillId="0" borderId="0" xfId="0"/>
    <xf numFmtId="3" fontId="11" fillId="3" borderId="6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0" fontId="0" fillId="0" borderId="0" xfId="0" applyBorder="1"/>
    <xf numFmtId="0" fontId="3" fillId="5" borderId="0" xfId="0" applyFont="1" applyFill="1" applyBorder="1"/>
    <xf numFmtId="0" fontId="0" fillId="5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4" fillId="6" borderId="0" xfId="0" applyFont="1" applyFill="1" applyBorder="1" applyAlignment="1"/>
    <xf numFmtId="0" fontId="0" fillId="3" borderId="0" xfId="0" applyFont="1" applyFill="1" applyBorder="1"/>
    <xf numFmtId="0" fontId="12" fillId="6" borderId="15" xfId="0" applyFont="1" applyFill="1" applyBorder="1"/>
    <xf numFmtId="0" fontId="12" fillId="6" borderId="16" xfId="0" applyFont="1" applyFill="1" applyBorder="1"/>
    <xf numFmtId="0" fontId="12" fillId="6" borderId="17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5" xfId="0" applyFont="1" applyFill="1" applyBorder="1"/>
    <xf numFmtId="0" fontId="18" fillId="3" borderId="16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23" xfId="0" applyFill="1" applyBorder="1"/>
    <xf numFmtId="0" fontId="18" fillId="3" borderId="21" xfId="0" applyFont="1" applyFill="1" applyBorder="1"/>
    <xf numFmtId="0" fontId="4" fillId="3" borderId="18" xfId="0" applyFont="1" applyFill="1" applyBorder="1"/>
    <xf numFmtId="0" fontId="4" fillId="3" borderId="0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9" fillId="2" borderId="7" xfId="0" applyFont="1" applyFill="1" applyBorder="1" applyAlignment="1">
      <alignment horizontal="center" wrapText="1"/>
    </xf>
    <xf numFmtId="0" fontId="4" fillId="5" borderId="13" xfId="0" applyFont="1" applyFill="1" applyBorder="1"/>
    <xf numFmtId="0" fontId="8" fillId="7" borderId="14" xfId="0" applyFont="1" applyFill="1" applyBorder="1" applyAlignment="1"/>
    <xf numFmtId="0" fontId="4" fillId="5" borderId="14" xfId="0" applyFont="1" applyFill="1" applyBorder="1"/>
    <xf numFmtId="0" fontId="4" fillId="5" borderId="23" xfId="0" applyFont="1" applyFill="1" applyBorder="1"/>
    <xf numFmtId="0" fontId="4" fillId="6" borderId="15" xfId="0" applyFont="1" applyFill="1" applyBorder="1"/>
    <xf numFmtId="0" fontId="4" fillId="6" borderId="16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4" fillId="6" borderId="0" xfId="0" applyFont="1" applyFill="1" applyBorder="1"/>
    <xf numFmtId="0" fontId="4" fillId="6" borderId="19" xfId="0" applyFont="1" applyFill="1" applyBorder="1"/>
    <xf numFmtId="0" fontId="7" fillId="6" borderId="0" xfId="0" applyFont="1" applyFill="1" applyBorder="1" applyAlignment="1"/>
    <xf numFmtId="0" fontId="18" fillId="6" borderId="0" xfId="0" applyFont="1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7" fillId="6" borderId="0" xfId="0" applyFont="1" applyFill="1" applyBorder="1" applyAlignment="1">
      <alignment horizontal="left"/>
    </xf>
    <xf numFmtId="0" fontId="0" fillId="5" borderId="13" xfId="0" applyFont="1" applyFill="1" applyBorder="1"/>
    <xf numFmtId="0" fontId="18" fillId="5" borderId="14" xfId="0" applyFont="1" applyFill="1" applyBorder="1" applyAlignment="1">
      <alignment horizontal="left"/>
    </xf>
    <xf numFmtId="0" fontId="0" fillId="5" borderId="14" xfId="0" applyFont="1" applyFill="1" applyBorder="1"/>
    <xf numFmtId="0" fontId="0" fillId="5" borderId="23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1" fillId="2" borderId="15" xfId="4" applyFill="1" applyBorder="1"/>
    <xf numFmtId="0" fontId="0" fillId="0" borderId="20" xfId="0" applyFill="1" applyBorder="1"/>
    <xf numFmtId="0" fontId="0" fillId="2" borderId="0" xfId="0" applyFill="1" applyBorder="1"/>
    <xf numFmtId="0" fontId="0" fillId="2" borderId="19" xfId="0" applyFill="1" applyBorder="1"/>
    <xf numFmtId="0" fontId="6" fillId="0" borderId="0" xfId="0" applyFont="1" applyBorder="1"/>
    <xf numFmtId="0" fontId="9" fillId="2" borderId="1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/>
    <xf numFmtId="0" fontId="19" fillId="3" borderId="0" xfId="2" applyFont="1" applyFill="1" applyBorder="1"/>
    <xf numFmtId="0" fontId="20" fillId="3" borderId="0" xfId="0" applyFont="1" applyFill="1" applyBorder="1"/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3" fontId="11" fillId="3" borderId="29" xfId="0" applyNumberFormat="1" applyFont="1" applyFill="1" applyBorder="1" applyAlignment="1">
      <alignment horizontal="center"/>
    </xf>
    <xf numFmtId="0" fontId="17" fillId="0" borderId="0" xfId="2" applyFill="1" applyBorder="1" applyAlignment="1"/>
    <xf numFmtId="0" fontId="1" fillId="0" borderId="0" xfId="4" applyFill="1" applyBorder="1"/>
    <xf numFmtId="0" fontId="22" fillId="0" borderId="0" xfId="4" applyFont="1" applyFill="1" applyBorder="1" applyAlignment="1">
      <alignment wrapText="1"/>
    </xf>
    <xf numFmtId="0" fontId="22" fillId="0" borderId="19" xfId="4" applyFont="1" applyFill="1" applyBorder="1" applyAlignment="1">
      <alignment wrapText="1"/>
    </xf>
    <xf numFmtId="0" fontId="22" fillId="0" borderId="21" xfId="4" applyFont="1" applyFill="1" applyBorder="1" applyAlignment="1">
      <alignment wrapText="1"/>
    </xf>
    <xf numFmtId="0" fontId="22" fillId="0" borderId="22" xfId="4" applyFont="1" applyFill="1" applyBorder="1" applyAlignment="1">
      <alignment wrapText="1"/>
    </xf>
    <xf numFmtId="0" fontId="1" fillId="0" borderId="0" xfId="4" applyFill="1" applyBorder="1" applyAlignment="1"/>
    <xf numFmtId="0" fontId="0" fillId="0" borderId="0" xfId="0" applyFill="1" applyBorder="1" applyAlignment="1"/>
    <xf numFmtId="0" fontId="1" fillId="0" borderId="18" xfId="4" applyFill="1" applyBorder="1"/>
    <xf numFmtId="0" fontId="0" fillId="0" borderId="21" xfId="0" applyFill="1" applyBorder="1" applyAlignment="1"/>
    <xf numFmtId="0" fontId="1" fillId="0" borderId="21" xfId="4" applyFill="1" applyBorder="1" applyAlignment="1"/>
    <xf numFmtId="0" fontId="1" fillId="0" borderId="21" xfId="4" applyFill="1" applyBorder="1"/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6" fillId="6" borderId="0" xfId="0" applyFont="1" applyFill="1" applyBorder="1" applyAlignment="1"/>
    <xf numFmtId="0" fontId="21" fillId="6" borderId="0" xfId="0" applyFont="1" applyFill="1" applyBorder="1" applyAlignment="1"/>
    <xf numFmtId="3" fontId="10" fillId="0" borderId="0" xfId="1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/>
    </xf>
    <xf numFmtId="49" fontId="10" fillId="0" borderId="31" xfId="1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5" borderId="15" xfId="0" applyFill="1" applyBorder="1"/>
    <xf numFmtId="0" fontId="0" fillId="5" borderId="16" xfId="0" applyFill="1" applyBorder="1"/>
    <xf numFmtId="3" fontId="10" fillId="0" borderId="15" xfId="1" applyNumberFormat="1" applyFont="1" applyFill="1" applyBorder="1" applyAlignment="1">
      <alignment horizontal="center"/>
    </xf>
    <xf numFmtId="3" fontId="10" fillId="0" borderId="18" xfId="1" applyNumberFormat="1" applyFont="1" applyFill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10" fontId="11" fillId="0" borderId="31" xfId="0" applyNumberFormat="1" applyFont="1" applyBorder="1" applyAlignment="1">
      <alignment horizontal="center"/>
    </xf>
    <xf numFmtId="10" fontId="11" fillId="0" borderId="33" xfId="0" applyNumberFormat="1" applyFont="1" applyBorder="1" applyAlignment="1">
      <alignment horizontal="center"/>
    </xf>
    <xf numFmtId="49" fontId="10" fillId="0" borderId="33" xfId="1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0" fillId="0" borderId="11" xfId="1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49" fontId="10" fillId="0" borderId="11" xfId="1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1" fillId="3" borderId="36" xfId="0" applyNumberFormat="1" applyFont="1" applyFill="1" applyBorder="1" applyAlignment="1">
      <alignment horizontal="center"/>
    </xf>
    <xf numFmtId="3" fontId="11" fillId="4" borderId="11" xfId="0" applyNumberFormat="1" applyFont="1" applyFill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37" xfId="1" applyNumberFormat="1" applyFont="1" applyFill="1" applyBorder="1" applyAlignment="1">
      <alignment horizontal="center"/>
    </xf>
    <xf numFmtId="3" fontId="10" fillId="0" borderId="19" xfId="1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24" fillId="5" borderId="32" xfId="0" applyFont="1" applyFill="1" applyBorder="1" applyAlignment="1">
      <alignment horizontal="right" vertical="center"/>
    </xf>
    <xf numFmtId="0" fontId="0" fillId="0" borderId="39" xfId="0" applyBorder="1"/>
    <xf numFmtId="10" fontId="0" fillId="0" borderId="39" xfId="5" applyNumberFormat="1" applyFont="1" applyBorder="1"/>
    <xf numFmtId="0" fontId="0" fillId="0" borderId="40" xfId="0" applyBorder="1"/>
    <xf numFmtId="0" fontId="0" fillId="0" borderId="39" xfId="0" applyBorder="1" applyAlignment="1">
      <alignment vertic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/>
    </xf>
    <xf numFmtId="0" fontId="17" fillId="0" borderId="0" xfId="2" applyFill="1" applyBorder="1" applyAlignment="1">
      <alignment horizontal="left"/>
    </xf>
    <xf numFmtId="0" fontId="21" fillId="2" borderId="16" xfId="4" applyFont="1" applyFill="1" applyBorder="1" applyAlignment="1">
      <alignment horizontal="left"/>
    </xf>
    <xf numFmtId="0" fontId="21" fillId="2" borderId="17" xfId="4" applyFont="1" applyFill="1" applyBorder="1" applyAlignment="1">
      <alignment horizontal="left"/>
    </xf>
    <xf numFmtId="0" fontId="23" fillId="5" borderId="9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23" fillId="5" borderId="9" xfId="0" applyFont="1" applyFill="1" applyBorder="1" applyAlignment="1">
      <alignment horizontal="left" vertical="center"/>
    </xf>
    <xf numFmtId="0" fontId="23" fillId="5" borderId="1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20" fillId="3" borderId="0" xfId="2" applyFont="1" applyFill="1" applyBorder="1" applyAlignment="1"/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0" fillId="3" borderId="19" xfId="2" applyFont="1" applyFill="1" applyBorder="1" applyAlignment="1"/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</cellXfs>
  <cellStyles count="6">
    <cellStyle name="=C:\WINNT\SYSTEM32\COMMAND.COM 3" xfId="1"/>
    <cellStyle name="Hipervínculo" xfId="2" builtinId="8"/>
    <cellStyle name="Normal" xfId="0" builtinId="0"/>
    <cellStyle name="Normal 2" xfId="3"/>
    <cellStyle name="Normal 3" xfId="4"/>
    <cellStyle name="Porcentaje" xfId="5" builtinId="5"/>
  </cellStyles>
  <dxfs count="0"/>
  <tableStyles count="0" defaultTableStyle="TableStyleMedium2" defaultPivotStyle="PivotStyleLight16"/>
  <colors>
    <mruColors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servicio'!$F$109)</c:f>
              <c:numCache>
                <c:formatCode>#,##0</c:formatCode>
                <c:ptCount val="10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8740818.9312365744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servicio'!$K$109)</c:f>
              <c:numCache>
                <c:formatCode>#,##0</c:formatCode>
                <c:ptCount val="10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4525750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servicio'!$A$109)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servicio'!$P$109)</c:f>
              <c:numCache>
                <c:formatCode>#,##0</c:formatCode>
                <c:ptCount val="10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1606657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8120768"/>
        <c:axId val="348183856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servicio'!$S$109)</c:f>
              <c:numCache>
                <c:formatCode>0.00%</c:formatCode>
                <c:ptCount val="10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0.89871599141876568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8183296"/>
        <c:axId val="348180496"/>
      </c:lineChart>
      <c:catAx>
        <c:axId val="3281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183856"/>
        <c:crosses val="autoZero"/>
        <c:auto val="1"/>
        <c:lblAlgn val="ctr"/>
        <c:lblOffset val="100"/>
        <c:noMultiLvlLbl val="0"/>
      </c:catAx>
      <c:valAx>
        <c:axId val="34818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8120768"/>
        <c:crosses val="autoZero"/>
        <c:crossBetween val="between"/>
      </c:valAx>
      <c:valAx>
        <c:axId val="34818049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183296"/>
        <c:crosses val="max"/>
        <c:crossBetween val="between"/>
      </c:valAx>
      <c:catAx>
        <c:axId val="348183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8180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'Líneas por servicio'!$A$109</c:f>
              <c:strCache>
                <c:ptCount val="1"/>
                <c:pt idx="0">
                  <c:v>Ene 2017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explosion val="4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E7E-4AA5-BD3A-53552DEC6510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E7E-4AA5-BD3A-53552DEC6510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E7E-4AA5-BD3A-53552DEC65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servicio'!$F$109,'Líneas por servicio'!$K$109,'Líneas por servicio'!$P$109)</c:f>
              <c:numCache>
                <c:formatCode>#,##0</c:formatCode>
                <c:ptCount val="3"/>
                <c:pt idx="0">
                  <c:v>8740818.9312365744</c:v>
                </c:pt>
                <c:pt idx="1">
                  <c:v>4525750</c:v>
                </c:pt>
                <c:pt idx="2">
                  <c:v>1606657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1</xdr:row>
      <xdr:rowOff>0</xdr:rowOff>
    </xdr:from>
    <xdr:to>
      <xdr:col>10</xdr:col>
      <xdr:colOff>278129</xdr:colOff>
      <xdr:row>3</xdr:row>
      <xdr:rowOff>142875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47650"/>
          <a:ext cx="266890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1</xdr:row>
      <xdr:rowOff>28575</xdr:rowOff>
    </xdr:from>
    <xdr:to>
      <xdr:col>17</xdr:col>
      <xdr:colOff>212449</xdr:colOff>
      <xdr:row>3</xdr:row>
      <xdr:rowOff>219075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276225"/>
          <a:ext cx="28318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19050</xdr:rowOff>
    </xdr:from>
    <xdr:to>
      <xdr:col>13</xdr:col>
      <xdr:colOff>723900</xdr:colOff>
      <xdr:row>37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0</xdr:row>
      <xdr:rowOff>209550</xdr:rowOff>
    </xdr:from>
    <xdr:to>
      <xdr:col>13</xdr:col>
      <xdr:colOff>630555</xdr:colOff>
      <xdr:row>3</xdr:row>
      <xdr:rowOff>200881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209550"/>
          <a:ext cx="3059430" cy="734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114300</xdr:rowOff>
    </xdr:from>
    <xdr:to>
      <xdr:col>10</xdr:col>
      <xdr:colOff>933450</xdr:colOff>
      <xdr:row>39</xdr:row>
      <xdr:rowOff>219075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419101</xdr:colOff>
      <xdr:row>0</xdr:row>
      <xdr:rowOff>200025</xdr:rowOff>
    </xdr:from>
    <xdr:to>
      <xdr:col>10</xdr:col>
      <xdr:colOff>733425</xdr:colOff>
      <xdr:row>3</xdr:row>
      <xdr:rowOff>133350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1" y="200025"/>
          <a:ext cx="2600324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 x14ac:dyDescent="0.2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14"/>
    </row>
    <row r="3" spans="1:11" ht="20.100000000000001" customHeight="1" x14ac:dyDescent="0.25">
      <c r="A3" s="13"/>
      <c r="B3" s="146"/>
      <c r="C3" s="146"/>
      <c r="D3" s="146"/>
      <c r="E3" s="146"/>
      <c r="F3" s="146"/>
      <c r="G3" s="7"/>
      <c r="H3" s="7"/>
      <c r="I3" s="7"/>
      <c r="J3" s="7"/>
      <c r="K3" s="14"/>
    </row>
    <row r="4" spans="1:11" ht="20.100000000000001" customHeight="1" x14ac:dyDescent="0.25">
      <c r="A4" s="13"/>
      <c r="B4" s="94" t="s">
        <v>117</v>
      </c>
      <c r="C4" s="8"/>
      <c r="D4" s="8"/>
      <c r="E4" s="8"/>
      <c r="F4" s="7"/>
      <c r="G4" s="7"/>
      <c r="H4" s="7"/>
      <c r="I4" s="7"/>
      <c r="J4" s="7"/>
      <c r="K4" s="14"/>
    </row>
    <row r="5" spans="1:11" ht="20.100000000000001" customHeight="1" thickBot="1" x14ac:dyDescent="0.3">
      <c r="A5" s="13"/>
      <c r="B5" s="94" t="s">
        <v>118</v>
      </c>
      <c r="C5" s="7"/>
      <c r="D5" s="7"/>
      <c r="E5" s="7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9" t="s">
        <v>139</v>
      </c>
      <c r="C7" s="69"/>
      <c r="D7" s="69"/>
      <c r="E7" s="69"/>
      <c r="F7" s="9"/>
      <c r="G7" s="9"/>
      <c r="H7" s="9"/>
      <c r="I7" s="9"/>
      <c r="J7" s="9"/>
      <c r="K7" s="16"/>
    </row>
    <row r="8" spans="1:11" ht="20.100000000000001" customHeight="1" thickBot="1" x14ac:dyDescent="0.25">
      <c r="A8" s="26"/>
      <c r="B8" s="32" t="s">
        <v>140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thickBo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20.100000000000001" customHeight="1" x14ac:dyDescent="0.25">
      <c r="A10" s="63"/>
      <c r="B10" s="148" t="s">
        <v>102</v>
      </c>
      <c r="C10" s="148"/>
      <c r="D10" s="148"/>
      <c r="E10" s="148"/>
      <c r="F10" s="148" t="s">
        <v>103</v>
      </c>
      <c r="G10" s="148"/>
      <c r="H10" s="148"/>
      <c r="I10" s="148"/>
      <c r="J10" s="148"/>
      <c r="K10" s="149"/>
    </row>
    <row r="11" spans="1:11" ht="15" x14ac:dyDescent="0.25">
      <c r="A11" s="88"/>
      <c r="B11" s="147"/>
      <c r="C11" s="147"/>
      <c r="D11" s="81"/>
      <c r="E11" s="81"/>
      <c r="F11" s="144"/>
      <c r="G11" s="144"/>
      <c r="H11" s="144"/>
      <c r="I11" s="144"/>
      <c r="J11" s="144"/>
      <c r="K11" s="145"/>
    </row>
    <row r="12" spans="1:11" ht="15" x14ac:dyDescent="0.25">
      <c r="A12" s="88"/>
      <c r="B12" s="80" t="s">
        <v>113</v>
      </c>
      <c r="C12" s="80"/>
      <c r="D12" s="81"/>
      <c r="E12" s="81"/>
      <c r="F12" s="144" t="s">
        <v>114</v>
      </c>
      <c r="G12" s="144"/>
      <c r="H12" s="144"/>
      <c r="I12" s="144"/>
      <c r="J12" s="144"/>
      <c r="K12" s="145"/>
    </row>
    <row r="13" spans="1:11" ht="15" x14ac:dyDescent="0.25">
      <c r="A13" s="88"/>
      <c r="B13" s="86"/>
      <c r="C13" s="86"/>
      <c r="D13" s="81"/>
      <c r="E13" s="81"/>
      <c r="F13" s="82"/>
      <c r="G13" s="82"/>
      <c r="H13" s="82"/>
      <c r="I13" s="82"/>
      <c r="J13" s="82"/>
      <c r="K13" s="83"/>
    </row>
    <row r="14" spans="1:11" ht="15" customHeight="1" x14ac:dyDescent="0.25">
      <c r="A14" s="88"/>
      <c r="B14" s="80" t="s">
        <v>112</v>
      </c>
      <c r="C14" s="80"/>
      <c r="D14" s="81"/>
      <c r="E14" s="81"/>
      <c r="F14" s="144" t="s">
        <v>111</v>
      </c>
      <c r="G14" s="144"/>
      <c r="H14" s="144"/>
      <c r="I14" s="144"/>
      <c r="J14" s="144"/>
      <c r="K14" s="145"/>
    </row>
    <row r="15" spans="1:11" ht="15" x14ac:dyDescent="0.25">
      <c r="A15" s="88"/>
      <c r="B15" s="87"/>
      <c r="C15" s="86"/>
      <c r="D15" s="81"/>
      <c r="E15" s="81"/>
      <c r="F15" s="144"/>
      <c r="G15" s="144"/>
      <c r="H15" s="144"/>
      <c r="I15" s="144"/>
      <c r="J15" s="144"/>
      <c r="K15" s="145"/>
    </row>
    <row r="16" spans="1:11" ht="15" x14ac:dyDescent="0.25">
      <c r="A16" s="88"/>
      <c r="B16" s="87"/>
      <c r="C16" s="86"/>
      <c r="D16" s="81"/>
      <c r="E16" s="81"/>
      <c r="F16" s="92"/>
      <c r="G16" s="92"/>
      <c r="H16" s="92"/>
      <c r="I16" s="92"/>
      <c r="J16" s="92"/>
      <c r="K16" s="93"/>
    </row>
    <row r="17" spans="1:11" ht="15" x14ac:dyDescent="0.25">
      <c r="A17" s="88"/>
      <c r="B17" s="80" t="s">
        <v>110</v>
      </c>
      <c r="C17" s="80"/>
      <c r="D17" s="81"/>
      <c r="E17" s="81"/>
      <c r="F17" s="144" t="s">
        <v>115</v>
      </c>
      <c r="G17" s="144"/>
      <c r="H17" s="144"/>
      <c r="I17" s="144"/>
      <c r="J17" s="144"/>
      <c r="K17" s="145"/>
    </row>
    <row r="18" spans="1:11" ht="15.75" thickBot="1" x14ac:dyDescent="0.3">
      <c r="A18" s="64"/>
      <c r="B18" s="89"/>
      <c r="C18" s="90"/>
      <c r="D18" s="91"/>
      <c r="E18" s="91"/>
      <c r="F18" s="84"/>
      <c r="G18" s="84"/>
      <c r="H18" s="84"/>
      <c r="I18" s="84"/>
      <c r="J18" s="84"/>
      <c r="K18" s="85"/>
    </row>
    <row r="19" spans="1:11" x14ac:dyDescent="0.2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showGridLines="0" zoomScaleNormal="100" workbookViewId="0">
      <pane xSplit="1" ySplit="11" topLeftCell="B90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2.75" x14ac:dyDescent="0.2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7"/>
      <c r="B2" s="6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20.100000000000001" customHeight="1" x14ac:dyDescent="0.25">
      <c r="A3" s="47"/>
      <c r="B3" s="166"/>
      <c r="C3" s="166"/>
      <c r="D3" s="166"/>
      <c r="E3" s="166"/>
      <c r="F3" s="166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ht="20.100000000000001" customHeight="1" x14ac:dyDescent="0.25">
      <c r="A4" s="47"/>
      <c r="B4" s="95" t="s">
        <v>0</v>
      </c>
      <c r="C4" s="50"/>
      <c r="D4" s="51"/>
      <c r="E4" s="5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19" ht="20.100000000000001" customHeight="1" thickBot="1" x14ac:dyDescent="0.25">
      <c r="A5" s="47"/>
      <c r="B5" s="48"/>
      <c r="C5" s="167"/>
      <c r="D5" s="167"/>
      <c r="E5" s="167"/>
      <c r="F5" s="167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</row>
    <row r="6" spans="1:19" ht="20.100000000000001" customHeight="1" x14ac:dyDescent="0.2">
      <c r="A6" s="60"/>
      <c r="B6" s="23" t="s">
        <v>101</v>
      </c>
      <c r="C6" s="24"/>
      <c r="D6" s="24"/>
      <c r="E6" s="24"/>
      <c r="F6" s="24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</row>
    <row r="7" spans="1:19" ht="20.100000000000001" customHeight="1" x14ac:dyDescent="0.2">
      <c r="A7" s="33"/>
      <c r="B7" s="69" t="str">
        <f>Indice!B7</f>
        <v>Fecha de publicación: Febrero de 2017</v>
      </c>
      <c r="C7" s="69"/>
      <c r="D7" s="69"/>
      <c r="E7" s="69"/>
      <c r="F7" s="69"/>
      <c r="G7" s="34"/>
      <c r="H7" s="34"/>
      <c r="I7" s="34"/>
      <c r="J7" s="34"/>
      <c r="K7" s="34"/>
      <c r="L7" s="34"/>
      <c r="M7" s="34"/>
      <c r="N7" s="34"/>
      <c r="O7" s="34"/>
      <c r="P7" s="70" t="s">
        <v>99</v>
      </c>
      <c r="Q7" s="34"/>
      <c r="R7" s="34"/>
      <c r="S7" s="35"/>
    </row>
    <row r="8" spans="1:19" ht="20.100000000000001" customHeight="1" thickBot="1" x14ac:dyDescent="0.25">
      <c r="A8" s="36"/>
      <c r="B8" s="32" t="str">
        <f>Indice!B8</f>
        <v>Fecha de corte: Enero 2017</v>
      </c>
      <c r="C8" s="27"/>
      <c r="D8" s="27"/>
      <c r="E8" s="27"/>
      <c r="F8" s="2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20.100000000000001" customHeight="1" thickBot="1" x14ac:dyDescent="0.25">
      <c r="A9" s="40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</row>
    <row r="10" spans="1:19" ht="22.5" customHeight="1" thickBot="1" x14ac:dyDescent="0.25">
      <c r="A10" s="154" t="s">
        <v>1</v>
      </c>
      <c r="B10" s="156" t="s">
        <v>2</v>
      </c>
      <c r="C10" s="157"/>
      <c r="D10" s="157"/>
      <c r="E10" s="157"/>
      <c r="F10" s="39" t="s">
        <v>11</v>
      </c>
      <c r="G10" s="156" t="s">
        <v>3</v>
      </c>
      <c r="H10" s="157"/>
      <c r="I10" s="157"/>
      <c r="J10" s="157"/>
      <c r="K10" s="39" t="s">
        <v>11</v>
      </c>
      <c r="L10" s="156" t="s">
        <v>106</v>
      </c>
      <c r="M10" s="157"/>
      <c r="N10" s="157"/>
      <c r="O10" s="157"/>
      <c r="P10" s="39" t="s">
        <v>11</v>
      </c>
      <c r="Q10" s="168" t="s">
        <v>4</v>
      </c>
      <c r="R10" s="170" t="s">
        <v>5</v>
      </c>
      <c r="S10" s="168" t="s">
        <v>6</v>
      </c>
    </row>
    <row r="11" spans="1:19" ht="25.5" customHeight="1" thickBot="1" x14ac:dyDescent="0.25">
      <c r="A11" s="155"/>
      <c r="B11" s="72" t="s">
        <v>7</v>
      </c>
      <c r="C11" s="73" t="s">
        <v>8</v>
      </c>
      <c r="D11" s="73" t="s">
        <v>9</v>
      </c>
      <c r="E11" s="74" t="s">
        <v>10</v>
      </c>
      <c r="F11" s="68" t="s">
        <v>12</v>
      </c>
      <c r="G11" s="97" t="s">
        <v>7</v>
      </c>
      <c r="H11" s="75" t="s">
        <v>8</v>
      </c>
      <c r="I11" s="75" t="s">
        <v>9</v>
      </c>
      <c r="J11" s="76" t="s">
        <v>10</v>
      </c>
      <c r="K11" s="68" t="s">
        <v>94</v>
      </c>
      <c r="L11" s="72" t="s">
        <v>7</v>
      </c>
      <c r="M11" s="73" t="s">
        <v>8</v>
      </c>
      <c r="N11" s="73" t="s">
        <v>9</v>
      </c>
      <c r="O11" s="73" t="s">
        <v>10</v>
      </c>
      <c r="P11" s="68" t="s">
        <v>93</v>
      </c>
      <c r="Q11" s="169"/>
      <c r="R11" s="171"/>
      <c r="S11" s="169"/>
    </row>
    <row r="12" spans="1:19" x14ac:dyDescent="0.2">
      <c r="A12" s="98">
        <v>2008</v>
      </c>
      <c r="B12" s="172">
        <v>8156359</v>
      </c>
      <c r="C12" s="173"/>
      <c r="D12" s="174">
        <v>0</v>
      </c>
      <c r="E12" s="174"/>
      <c r="F12" s="1">
        <f t="shared" ref="F12:F43" si="0">+B12+D12</f>
        <v>8156359</v>
      </c>
      <c r="G12" s="175">
        <v>3211922</v>
      </c>
      <c r="H12" s="174"/>
      <c r="I12" s="174">
        <v>0</v>
      </c>
      <c r="J12" s="174">
        <v>0</v>
      </c>
      <c r="K12" s="1">
        <f t="shared" ref="K12:K43" si="1">SUM(G12:J12)</f>
        <v>3211922</v>
      </c>
      <c r="L12" s="175">
        <v>316198</v>
      </c>
      <c r="M12" s="174">
        <v>0</v>
      </c>
      <c r="N12" s="174">
        <v>7769</v>
      </c>
      <c r="O12" s="174">
        <v>0</v>
      </c>
      <c r="P12" s="1">
        <f t="shared" ref="P12:P43" si="2">SUM(L12:O12)</f>
        <v>323967</v>
      </c>
      <c r="Q12" s="77">
        <f t="shared" ref="Q12:Q43" si="3">SUM(F12,K12,P12)</f>
        <v>11692248</v>
      </c>
      <c r="R12" s="107">
        <v>13805095</v>
      </c>
      <c r="S12" s="109">
        <f>+Q12/R12</f>
        <v>0.84695165082167123</v>
      </c>
    </row>
    <row r="13" spans="1:19" x14ac:dyDescent="0.2">
      <c r="A13" s="99" t="s">
        <v>13</v>
      </c>
      <c r="B13" s="160">
        <v>8287484</v>
      </c>
      <c r="C13" s="161">
        <v>0</v>
      </c>
      <c r="D13" s="159">
        <v>0</v>
      </c>
      <c r="E13" s="159"/>
      <c r="F13" s="2">
        <f t="shared" si="0"/>
        <v>8287484</v>
      </c>
      <c r="G13" s="158">
        <v>3173204</v>
      </c>
      <c r="H13" s="159"/>
      <c r="I13" s="159">
        <v>0</v>
      </c>
      <c r="J13" s="159">
        <v>0</v>
      </c>
      <c r="K13" s="2">
        <f t="shared" si="1"/>
        <v>3173204</v>
      </c>
      <c r="L13" s="158">
        <v>321623</v>
      </c>
      <c r="M13" s="159">
        <v>0</v>
      </c>
      <c r="N13" s="159">
        <v>8646</v>
      </c>
      <c r="O13" s="159">
        <v>0</v>
      </c>
      <c r="P13" s="2">
        <f t="shared" si="2"/>
        <v>330269</v>
      </c>
      <c r="Q13" s="78">
        <f t="shared" si="3"/>
        <v>11790957</v>
      </c>
      <c r="R13" s="108">
        <v>13821681.125876844</v>
      </c>
      <c r="S13" s="110">
        <f t="shared" ref="S13:S76" si="4">+Q13/R13</f>
        <v>0.85307690812842307</v>
      </c>
    </row>
    <row r="14" spans="1:19" x14ac:dyDescent="0.2">
      <c r="A14" s="99" t="s">
        <v>14</v>
      </c>
      <c r="B14" s="160">
        <v>8388534</v>
      </c>
      <c r="C14" s="161">
        <v>0</v>
      </c>
      <c r="D14" s="159">
        <v>0</v>
      </c>
      <c r="E14" s="159">
        <v>0</v>
      </c>
      <c r="F14" s="2">
        <f t="shared" si="0"/>
        <v>8388534</v>
      </c>
      <c r="G14" s="158">
        <v>3176502</v>
      </c>
      <c r="H14" s="159">
        <v>0</v>
      </c>
      <c r="I14" s="159">
        <v>0</v>
      </c>
      <c r="J14" s="159">
        <v>0</v>
      </c>
      <c r="K14" s="2">
        <f t="shared" si="1"/>
        <v>3176502</v>
      </c>
      <c r="L14" s="158">
        <v>325541</v>
      </c>
      <c r="M14" s="159">
        <v>0</v>
      </c>
      <c r="N14" s="159">
        <v>8800</v>
      </c>
      <c r="O14" s="159">
        <v>0</v>
      </c>
      <c r="P14" s="2">
        <f t="shared" si="2"/>
        <v>334341</v>
      </c>
      <c r="Q14" s="78">
        <f t="shared" si="3"/>
        <v>11899377</v>
      </c>
      <c r="R14" s="108">
        <v>13838287.179148</v>
      </c>
      <c r="S14" s="110">
        <f t="shared" si="4"/>
        <v>0.85988799379235203</v>
      </c>
    </row>
    <row r="15" spans="1:19" x14ac:dyDescent="0.2">
      <c r="A15" s="99" t="s">
        <v>15</v>
      </c>
      <c r="B15" s="160">
        <v>8436590</v>
      </c>
      <c r="C15" s="161">
        <v>0</v>
      </c>
      <c r="D15" s="159">
        <v>26944</v>
      </c>
      <c r="E15" s="159">
        <v>0</v>
      </c>
      <c r="F15" s="2">
        <f t="shared" si="0"/>
        <v>8463534</v>
      </c>
      <c r="G15" s="158">
        <v>3257699</v>
      </c>
      <c r="H15" s="159">
        <v>0</v>
      </c>
      <c r="I15" s="159">
        <v>0</v>
      </c>
      <c r="J15" s="159">
        <v>0</v>
      </c>
      <c r="K15" s="2">
        <f t="shared" si="1"/>
        <v>3257699</v>
      </c>
      <c r="L15" s="158">
        <v>325541</v>
      </c>
      <c r="M15" s="159">
        <v>0</v>
      </c>
      <c r="N15" s="159">
        <v>8800</v>
      </c>
      <c r="O15" s="159">
        <v>0</v>
      </c>
      <c r="P15" s="2">
        <f t="shared" si="2"/>
        <v>334341</v>
      </c>
      <c r="Q15" s="78">
        <f t="shared" si="3"/>
        <v>12055574</v>
      </c>
      <c r="R15" s="108">
        <v>13854913.1837552</v>
      </c>
      <c r="S15" s="110">
        <f t="shared" si="4"/>
        <v>0.87012988389816004</v>
      </c>
    </row>
    <row r="16" spans="1:19" x14ac:dyDescent="0.2">
      <c r="A16" s="99" t="s">
        <v>16</v>
      </c>
      <c r="B16" s="160">
        <v>8510142</v>
      </c>
      <c r="C16" s="161">
        <v>0</v>
      </c>
      <c r="D16" s="159">
        <v>30912</v>
      </c>
      <c r="E16" s="159">
        <v>0</v>
      </c>
      <c r="F16" s="2">
        <f t="shared" si="0"/>
        <v>8541054</v>
      </c>
      <c r="G16" s="158">
        <v>3260036</v>
      </c>
      <c r="H16" s="159">
        <v>0</v>
      </c>
      <c r="I16" s="159">
        <v>2666</v>
      </c>
      <c r="J16" s="159">
        <v>0</v>
      </c>
      <c r="K16" s="2">
        <f t="shared" si="1"/>
        <v>3262702</v>
      </c>
      <c r="L16" s="158">
        <v>322131</v>
      </c>
      <c r="M16" s="159">
        <v>0</v>
      </c>
      <c r="N16" s="159">
        <v>9125</v>
      </c>
      <c r="O16" s="159">
        <v>0</v>
      </c>
      <c r="P16" s="2">
        <f t="shared" si="2"/>
        <v>331256</v>
      </c>
      <c r="Q16" s="78">
        <f t="shared" si="3"/>
        <v>12135012</v>
      </c>
      <c r="R16" s="108">
        <v>13871559.163669063</v>
      </c>
      <c r="S16" s="110">
        <f t="shared" si="4"/>
        <v>0.87481240261604876</v>
      </c>
    </row>
    <row r="17" spans="1:19" x14ac:dyDescent="0.2">
      <c r="A17" s="99" t="s">
        <v>17</v>
      </c>
      <c r="B17" s="160">
        <v>8593305</v>
      </c>
      <c r="C17" s="161">
        <v>0</v>
      </c>
      <c r="D17" s="159">
        <v>38276</v>
      </c>
      <c r="E17" s="159">
        <v>0</v>
      </c>
      <c r="F17" s="2">
        <f t="shared" si="0"/>
        <v>8631581</v>
      </c>
      <c r="G17" s="158">
        <v>3232617</v>
      </c>
      <c r="H17" s="159">
        <v>0</v>
      </c>
      <c r="I17" s="159">
        <v>75012</v>
      </c>
      <c r="J17" s="159">
        <v>0</v>
      </c>
      <c r="K17" s="2">
        <f t="shared" si="1"/>
        <v>3307629</v>
      </c>
      <c r="L17" s="158">
        <v>326733</v>
      </c>
      <c r="M17" s="159">
        <v>0</v>
      </c>
      <c r="N17" s="159">
        <v>8992</v>
      </c>
      <c r="O17" s="159">
        <v>0</v>
      </c>
      <c r="P17" s="2">
        <f t="shared" si="2"/>
        <v>335725</v>
      </c>
      <c r="Q17" s="78">
        <f t="shared" si="3"/>
        <v>12274935</v>
      </c>
      <c r="R17" s="108">
        <v>13888225.142888816</v>
      </c>
      <c r="S17" s="110">
        <f t="shared" si="4"/>
        <v>0.88383755834237265</v>
      </c>
    </row>
    <row r="18" spans="1:19" x14ac:dyDescent="0.2">
      <c r="A18" s="99" t="s">
        <v>18</v>
      </c>
      <c r="B18" s="160">
        <v>8647262</v>
      </c>
      <c r="C18" s="161">
        <v>0</v>
      </c>
      <c r="D18" s="159">
        <v>45708</v>
      </c>
      <c r="E18" s="159">
        <v>0</v>
      </c>
      <c r="F18" s="2">
        <f t="shared" si="0"/>
        <v>8692970</v>
      </c>
      <c r="G18" s="158">
        <v>3252699</v>
      </c>
      <c r="H18" s="159">
        <v>0</v>
      </c>
      <c r="I18" s="159">
        <v>77257</v>
      </c>
      <c r="J18" s="159">
        <v>0</v>
      </c>
      <c r="K18" s="2">
        <f t="shared" si="1"/>
        <v>3329956</v>
      </c>
      <c r="L18" s="158">
        <v>338316</v>
      </c>
      <c r="M18" s="159">
        <v>0</v>
      </c>
      <c r="N18" s="159">
        <v>9436</v>
      </c>
      <c r="O18" s="159">
        <v>0</v>
      </c>
      <c r="P18" s="2">
        <f t="shared" si="2"/>
        <v>347752</v>
      </c>
      <c r="Q18" s="78">
        <f t="shared" si="3"/>
        <v>12370678</v>
      </c>
      <c r="R18" s="108">
        <v>13904911.145442648</v>
      </c>
      <c r="S18" s="110">
        <f t="shared" si="4"/>
        <v>0.88966249914185935</v>
      </c>
    </row>
    <row r="19" spans="1:19" x14ac:dyDescent="0.2">
      <c r="A19" s="99" t="s">
        <v>19</v>
      </c>
      <c r="B19" s="158">
        <v>8704829</v>
      </c>
      <c r="C19" s="159"/>
      <c r="D19" s="159">
        <v>52492</v>
      </c>
      <c r="E19" s="159">
        <v>0</v>
      </c>
      <c r="F19" s="2">
        <f t="shared" si="0"/>
        <v>8757321</v>
      </c>
      <c r="G19" s="158">
        <v>3304212</v>
      </c>
      <c r="H19" s="159">
        <v>0</v>
      </c>
      <c r="I19" s="159">
        <v>81521</v>
      </c>
      <c r="J19" s="159">
        <v>0</v>
      </c>
      <c r="K19" s="2">
        <f t="shared" si="1"/>
        <v>3385733</v>
      </c>
      <c r="L19" s="158">
        <v>343635</v>
      </c>
      <c r="M19" s="159">
        <v>0</v>
      </c>
      <c r="N19" s="159">
        <v>9922</v>
      </c>
      <c r="O19" s="159">
        <v>0</v>
      </c>
      <c r="P19" s="2">
        <f t="shared" si="2"/>
        <v>353557</v>
      </c>
      <c r="Q19" s="78">
        <f t="shared" si="3"/>
        <v>12496611</v>
      </c>
      <c r="R19" s="108">
        <v>13921617.195387589</v>
      </c>
      <c r="S19" s="110">
        <f t="shared" si="4"/>
        <v>0.89764075714855085</v>
      </c>
    </row>
    <row r="20" spans="1:19" x14ac:dyDescent="0.2">
      <c r="A20" s="99" t="s">
        <v>20</v>
      </c>
      <c r="B20" s="158">
        <v>8757720</v>
      </c>
      <c r="C20" s="159"/>
      <c r="D20" s="159">
        <v>57989</v>
      </c>
      <c r="E20" s="159">
        <v>0</v>
      </c>
      <c r="F20" s="2">
        <f t="shared" si="0"/>
        <v>8815709</v>
      </c>
      <c r="G20" s="158">
        <v>3382314</v>
      </c>
      <c r="H20" s="159">
        <v>0</v>
      </c>
      <c r="I20" s="159">
        <v>83899</v>
      </c>
      <c r="J20" s="159">
        <v>0</v>
      </c>
      <c r="K20" s="2">
        <f t="shared" si="1"/>
        <v>3466213</v>
      </c>
      <c r="L20" s="158">
        <v>346210</v>
      </c>
      <c r="M20" s="159">
        <v>0</v>
      </c>
      <c r="N20" s="159">
        <v>10117</v>
      </c>
      <c r="O20" s="159">
        <v>0</v>
      </c>
      <c r="P20" s="2">
        <f t="shared" si="2"/>
        <v>356327</v>
      </c>
      <c r="Q20" s="78">
        <f t="shared" si="3"/>
        <v>12638249</v>
      </c>
      <c r="R20" s="108">
        <v>13938343.316809567</v>
      </c>
      <c r="S20" s="110">
        <f t="shared" si="4"/>
        <v>0.90672533404729239</v>
      </c>
    </row>
    <row r="21" spans="1:19" x14ac:dyDescent="0.2">
      <c r="A21" s="99" t="s">
        <v>21</v>
      </c>
      <c r="B21" s="158">
        <v>8826523</v>
      </c>
      <c r="C21" s="159"/>
      <c r="D21" s="159">
        <v>63042</v>
      </c>
      <c r="E21" s="159">
        <v>0</v>
      </c>
      <c r="F21" s="2">
        <f t="shared" si="0"/>
        <v>8889565</v>
      </c>
      <c r="G21" s="158">
        <v>3443147</v>
      </c>
      <c r="H21" s="159">
        <v>0</v>
      </c>
      <c r="I21" s="159">
        <v>89538</v>
      </c>
      <c r="J21" s="159">
        <v>0</v>
      </c>
      <c r="K21" s="2">
        <f t="shared" si="1"/>
        <v>3532685</v>
      </c>
      <c r="L21" s="158">
        <v>346210</v>
      </c>
      <c r="M21" s="159">
        <v>0</v>
      </c>
      <c r="N21" s="159">
        <v>10117</v>
      </c>
      <c r="O21" s="159">
        <v>0</v>
      </c>
      <c r="P21" s="2">
        <f t="shared" si="2"/>
        <v>356327</v>
      </c>
      <c r="Q21" s="78">
        <f t="shared" si="3"/>
        <v>12778577</v>
      </c>
      <c r="R21" s="108">
        <v>13955089.533823449</v>
      </c>
      <c r="S21" s="110">
        <f t="shared" si="4"/>
        <v>0.91569294263774559</v>
      </c>
    </row>
    <row r="22" spans="1:19" x14ac:dyDescent="0.2">
      <c r="A22" s="99" t="s">
        <v>22</v>
      </c>
      <c r="B22" s="158">
        <v>8908122</v>
      </c>
      <c r="C22" s="159">
        <v>0</v>
      </c>
      <c r="D22" s="159">
        <v>71437</v>
      </c>
      <c r="E22" s="159">
        <v>0</v>
      </c>
      <c r="F22" s="2">
        <f t="shared" si="0"/>
        <v>8979559</v>
      </c>
      <c r="G22" s="158">
        <v>3499283</v>
      </c>
      <c r="H22" s="159">
        <v>0</v>
      </c>
      <c r="I22" s="159">
        <v>95613</v>
      </c>
      <c r="J22" s="159">
        <v>0</v>
      </c>
      <c r="K22" s="2">
        <f t="shared" si="1"/>
        <v>3594896</v>
      </c>
      <c r="L22" s="158">
        <v>346210</v>
      </c>
      <c r="M22" s="159">
        <v>0</v>
      </c>
      <c r="N22" s="159">
        <v>10117</v>
      </c>
      <c r="O22" s="159">
        <v>0</v>
      </c>
      <c r="P22" s="2">
        <f t="shared" si="2"/>
        <v>356327</v>
      </c>
      <c r="Q22" s="78">
        <f t="shared" si="3"/>
        <v>12930782</v>
      </c>
      <c r="R22" s="108">
        <v>13971855.870573079</v>
      </c>
      <c r="S22" s="110">
        <f t="shared" si="4"/>
        <v>0.92548778915149388</v>
      </c>
    </row>
    <row r="23" spans="1:19" x14ac:dyDescent="0.2">
      <c r="A23" s="99" t="s">
        <v>23</v>
      </c>
      <c r="B23" s="158">
        <v>9006913</v>
      </c>
      <c r="C23" s="159">
        <v>0</v>
      </c>
      <c r="D23" s="159">
        <v>78136</v>
      </c>
      <c r="E23" s="159">
        <v>0</v>
      </c>
      <c r="F23" s="2">
        <f t="shared" si="0"/>
        <v>9085049</v>
      </c>
      <c r="G23" s="158">
        <v>3546385</v>
      </c>
      <c r="H23" s="159">
        <v>0</v>
      </c>
      <c r="I23" s="159">
        <v>99609</v>
      </c>
      <c r="J23" s="159">
        <v>0</v>
      </c>
      <c r="K23" s="2">
        <f t="shared" si="1"/>
        <v>3645994</v>
      </c>
      <c r="L23" s="158">
        <v>346709</v>
      </c>
      <c r="M23" s="159">
        <v>0</v>
      </c>
      <c r="N23" s="159">
        <v>10191</v>
      </c>
      <c r="O23" s="159">
        <v>0</v>
      </c>
      <c r="P23" s="2">
        <f t="shared" si="2"/>
        <v>356900</v>
      </c>
      <c r="Q23" s="78">
        <f t="shared" si="3"/>
        <v>13087943</v>
      </c>
      <c r="R23" s="108">
        <v>13988642.351231303</v>
      </c>
      <c r="S23" s="110">
        <f t="shared" si="4"/>
        <v>0.93561209668413448</v>
      </c>
    </row>
    <row r="24" spans="1:19" x14ac:dyDescent="0.2">
      <c r="A24" s="99" t="s">
        <v>24</v>
      </c>
      <c r="B24" s="158">
        <v>9201249</v>
      </c>
      <c r="C24" s="159">
        <v>0</v>
      </c>
      <c r="D24" s="159">
        <v>90019</v>
      </c>
      <c r="E24" s="159">
        <v>0</v>
      </c>
      <c r="F24" s="2">
        <f t="shared" si="0"/>
        <v>9291268</v>
      </c>
      <c r="G24" s="158">
        <v>3694129</v>
      </c>
      <c r="H24" s="159">
        <v>0</v>
      </c>
      <c r="I24" s="159">
        <v>112303</v>
      </c>
      <c r="J24" s="159">
        <v>0</v>
      </c>
      <c r="K24" s="2">
        <f t="shared" si="1"/>
        <v>3806432</v>
      </c>
      <c r="L24" s="158">
        <v>346709</v>
      </c>
      <c r="M24" s="159">
        <v>0</v>
      </c>
      <c r="N24" s="159">
        <v>10191</v>
      </c>
      <c r="O24" s="159">
        <v>0</v>
      </c>
      <c r="P24" s="2">
        <f t="shared" si="2"/>
        <v>356900</v>
      </c>
      <c r="Q24" s="78">
        <f t="shared" si="3"/>
        <v>13454600</v>
      </c>
      <c r="R24" s="108">
        <v>14005449.000000015</v>
      </c>
      <c r="S24" s="110">
        <f t="shared" si="4"/>
        <v>0.96066895106326011</v>
      </c>
    </row>
    <row r="25" spans="1:19" x14ac:dyDescent="0.2">
      <c r="A25" s="99" t="s">
        <v>25</v>
      </c>
      <c r="B25" s="158">
        <v>9319574</v>
      </c>
      <c r="C25" s="159">
        <v>0</v>
      </c>
      <c r="D25" s="159">
        <v>93446</v>
      </c>
      <c r="E25" s="159">
        <v>0</v>
      </c>
      <c r="F25" s="2">
        <f t="shared" si="0"/>
        <v>9413020</v>
      </c>
      <c r="G25" s="158">
        <v>3752209</v>
      </c>
      <c r="H25" s="159">
        <v>0</v>
      </c>
      <c r="I25" s="159">
        <v>116358</v>
      </c>
      <c r="J25" s="159">
        <v>0</v>
      </c>
      <c r="K25" s="2">
        <f t="shared" si="1"/>
        <v>3868567</v>
      </c>
      <c r="L25" s="158">
        <v>346380</v>
      </c>
      <c r="M25" s="159">
        <v>0</v>
      </c>
      <c r="N25" s="159">
        <v>10520</v>
      </c>
      <c r="O25" s="159">
        <v>0</v>
      </c>
      <c r="P25" s="2">
        <f t="shared" si="2"/>
        <v>356900</v>
      </c>
      <c r="Q25" s="78">
        <f t="shared" si="3"/>
        <v>13638487</v>
      </c>
      <c r="R25" s="108">
        <v>14021963.400655629</v>
      </c>
      <c r="S25" s="110">
        <f t="shared" si="4"/>
        <v>0.97265173287802908</v>
      </c>
    </row>
    <row r="26" spans="1:19" x14ac:dyDescent="0.2">
      <c r="A26" s="99" t="s">
        <v>26</v>
      </c>
      <c r="B26" s="158">
        <v>9415117</v>
      </c>
      <c r="C26" s="159">
        <v>0</v>
      </c>
      <c r="D26" s="159">
        <v>99482</v>
      </c>
      <c r="E26" s="159">
        <v>0</v>
      </c>
      <c r="F26" s="2">
        <f t="shared" si="0"/>
        <v>9514599</v>
      </c>
      <c r="G26" s="158">
        <v>3780102</v>
      </c>
      <c r="H26" s="159">
        <v>0</v>
      </c>
      <c r="I26" s="159">
        <v>124288</v>
      </c>
      <c r="J26" s="159">
        <v>0</v>
      </c>
      <c r="K26" s="2">
        <f t="shared" si="1"/>
        <v>3904390</v>
      </c>
      <c r="L26" s="158">
        <v>342661</v>
      </c>
      <c r="M26" s="159">
        <v>0</v>
      </c>
      <c r="N26" s="159">
        <v>10520</v>
      </c>
      <c r="O26" s="159">
        <v>0</v>
      </c>
      <c r="P26" s="2">
        <f t="shared" si="2"/>
        <v>353181</v>
      </c>
      <c r="Q26" s="78">
        <f t="shared" si="3"/>
        <v>13772170</v>
      </c>
      <c r="R26" s="108">
        <v>14038497.274119949</v>
      </c>
      <c r="S26" s="110">
        <f t="shared" si="4"/>
        <v>0.9810287904097168</v>
      </c>
    </row>
    <row r="27" spans="1:19" x14ac:dyDescent="0.2">
      <c r="A27" s="99" t="s">
        <v>27</v>
      </c>
      <c r="B27" s="158">
        <v>9524216</v>
      </c>
      <c r="C27" s="159">
        <v>0</v>
      </c>
      <c r="D27" s="159">
        <v>104269</v>
      </c>
      <c r="E27" s="159">
        <v>0</v>
      </c>
      <c r="F27" s="2">
        <f t="shared" si="0"/>
        <v>9628485</v>
      </c>
      <c r="G27" s="158">
        <v>3802209</v>
      </c>
      <c r="H27" s="159">
        <v>0</v>
      </c>
      <c r="I27" s="159">
        <v>133398</v>
      </c>
      <c r="J27" s="159">
        <v>0</v>
      </c>
      <c r="K27" s="2">
        <f t="shared" si="1"/>
        <v>3935607</v>
      </c>
      <c r="L27" s="158">
        <v>346945</v>
      </c>
      <c r="M27" s="159">
        <v>0</v>
      </c>
      <c r="N27" s="159">
        <v>10399</v>
      </c>
      <c r="O27" s="159">
        <v>0</v>
      </c>
      <c r="P27" s="2">
        <f t="shared" si="2"/>
        <v>357344</v>
      </c>
      <c r="Q27" s="78">
        <f t="shared" si="3"/>
        <v>13921436</v>
      </c>
      <c r="R27" s="108">
        <v>14055050.64335415</v>
      </c>
      <c r="S27" s="110">
        <f t="shared" si="4"/>
        <v>0.99049347834137269</v>
      </c>
    </row>
    <row r="28" spans="1:19" x14ac:dyDescent="0.2">
      <c r="A28" s="99" t="s">
        <v>28</v>
      </c>
      <c r="B28" s="158">
        <v>9609344</v>
      </c>
      <c r="C28" s="159">
        <v>0</v>
      </c>
      <c r="D28" s="159">
        <v>110299</v>
      </c>
      <c r="E28" s="159">
        <v>0</v>
      </c>
      <c r="F28" s="2">
        <f t="shared" si="0"/>
        <v>9719643</v>
      </c>
      <c r="G28" s="158">
        <v>3847939</v>
      </c>
      <c r="H28" s="159">
        <v>0</v>
      </c>
      <c r="I28" s="159">
        <v>136106</v>
      </c>
      <c r="J28" s="159">
        <v>0</v>
      </c>
      <c r="K28" s="2">
        <f t="shared" si="1"/>
        <v>3984045</v>
      </c>
      <c r="L28" s="158">
        <v>344946</v>
      </c>
      <c r="M28" s="159">
        <v>0</v>
      </c>
      <c r="N28" s="159">
        <v>10729</v>
      </c>
      <c r="O28" s="159">
        <v>0</v>
      </c>
      <c r="P28" s="2">
        <f t="shared" si="2"/>
        <v>355675</v>
      </c>
      <c r="Q28" s="78">
        <f t="shared" si="3"/>
        <v>14059363</v>
      </c>
      <c r="R28" s="108">
        <v>14071623.531346494</v>
      </c>
      <c r="S28" s="110">
        <f t="shared" si="4"/>
        <v>0.99912870527560782</v>
      </c>
    </row>
    <row r="29" spans="1:19" x14ac:dyDescent="0.2">
      <c r="A29" s="99" t="s">
        <v>29</v>
      </c>
      <c r="B29" s="158">
        <v>9699566</v>
      </c>
      <c r="C29" s="159">
        <v>0</v>
      </c>
      <c r="D29" s="159">
        <v>114909</v>
      </c>
      <c r="E29" s="159">
        <v>0</v>
      </c>
      <c r="F29" s="2">
        <f t="shared" si="0"/>
        <v>9814475</v>
      </c>
      <c r="G29" s="158">
        <v>3896977</v>
      </c>
      <c r="H29" s="159">
        <v>0</v>
      </c>
      <c r="I29" s="159">
        <v>142185</v>
      </c>
      <c r="J29" s="159">
        <v>0</v>
      </c>
      <c r="K29" s="2">
        <f t="shared" si="1"/>
        <v>4039162</v>
      </c>
      <c r="L29" s="158">
        <v>316405</v>
      </c>
      <c r="M29" s="159">
        <v>0</v>
      </c>
      <c r="N29" s="159">
        <v>10914</v>
      </c>
      <c r="O29" s="159">
        <v>0</v>
      </c>
      <c r="P29" s="2">
        <f t="shared" si="2"/>
        <v>327319</v>
      </c>
      <c r="Q29" s="78">
        <f t="shared" si="3"/>
        <v>14180956</v>
      </c>
      <c r="R29" s="108">
        <v>14088215.961112354</v>
      </c>
      <c r="S29" s="110">
        <f t="shared" si="4"/>
        <v>1.0065828092885314</v>
      </c>
    </row>
    <row r="30" spans="1:19" x14ac:dyDescent="0.2">
      <c r="A30" s="99" t="s">
        <v>30</v>
      </c>
      <c r="B30" s="158">
        <v>9787522</v>
      </c>
      <c r="C30" s="159">
        <v>0</v>
      </c>
      <c r="D30" s="159">
        <v>118077</v>
      </c>
      <c r="E30" s="159">
        <v>0</v>
      </c>
      <c r="F30" s="2">
        <f t="shared" si="0"/>
        <v>9905599</v>
      </c>
      <c r="G30" s="158">
        <v>3924581</v>
      </c>
      <c r="H30" s="159">
        <v>0</v>
      </c>
      <c r="I30" s="159">
        <v>145394</v>
      </c>
      <c r="J30" s="159">
        <v>0</v>
      </c>
      <c r="K30" s="2">
        <f t="shared" si="1"/>
        <v>4069975</v>
      </c>
      <c r="L30" s="158">
        <v>327626</v>
      </c>
      <c r="M30" s="159">
        <v>0</v>
      </c>
      <c r="N30" s="159">
        <v>12092</v>
      </c>
      <c r="O30" s="159">
        <v>0</v>
      </c>
      <c r="P30" s="2">
        <f t="shared" si="2"/>
        <v>339718</v>
      </c>
      <c r="Q30" s="78">
        <f t="shared" si="3"/>
        <v>14315292</v>
      </c>
      <c r="R30" s="108">
        <v>14104827.955694238</v>
      </c>
      <c r="S30" s="110">
        <f t="shared" si="4"/>
        <v>1.0149214187487339</v>
      </c>
    </row>
    <row r="31" spans="1:19" x14ac:dyDescent="0.2">
      <c r="A31" s="99" t="s">
        <v>31</v>
      </c>
      <c r="B31" s="158">
        <v>9886004</v>
      </c>
      <c r="C31" s="159">
        <v>0</v>
      </c>
      <c r="D31" s="159">
        <v>120641</v>
      </c>
      <c r="E31" s="159">
        <v>0</v>
      </c>
      <c r="F31" s="2">
        <f t="shared" si="0"/>
        <v>10006645</v>
      </c>
      <c r="G31" s="158">
        <v>3932829</v>
      </c>
      <c r="H31" s="159">
        <v>0</v>
      </c>
      <c r="I31" s="159">
        <v>150702</v>
      </c>
      <c r="J31" s="159">
        <v>0</v>
      </c>
      <c r="K31" s="2">
        <f t="shared" si="1"/>
        <v>4083531</v>
      </c>
      <c r="L31" s="158">
        <v>307288</v>
      </c>
      <c r="M31" s="159">
        <v>0</v>
      </c>
      <c r="N31" s="159">
        <v>10596</v>
      </c>
      <c r="O31" s="159">
        <v>0</v>
      </c>
      <c r="P31" s="2">
        <f t="shared" si="2"/>
        <v>317884</v>
      </c>
      <c r="Q31" s="78">
        <f t="shared" si="3"/>
        <v>14408060</v>
      </c>
      <c r="R31" s="108">
        <v>14121459.538161822</v>
      </c>
      <c r="S31" s="110">
        <f t="shared" si="4"/>
        <v>1.020295385265501</v>
      </c>
    </row>
    <row r="32" spans="1:19" x14ac:dyDescent="0.2">
      <c r="A32" s="99" t="s">
        <v>32</v>
      </c>
      <c r="B32" s="158">
        <v>9977631</v>
      </c>
      <c r="C32" s="159">
        <v>0</v>
      </c>
      <c r="D32" s="159">
        <v>123139</v>
      </c>
      <c r="E32" s="159">
        <v>0</v>
      </c>
      <c r="F32" s="2">
        <f t="shared" si="0"/>
        <v>10100770</v>
      </c>
      <c r="G32" s="158">
        <v>3953685</v>
      </c>
      <c r="H32" s="159">
        <v>0</v>
      </c>
      <c r="I32" s="159">
        <v>154966</v>
      </c>
      <c r="J32" s="159">
        <v>0</v>
      </c>
      <c r="K32" s="2">
        <f t="shared" si="1"/>
        <v>4108651</v>
      </c>
      <c r="L32" s="158">
        <v>307988</v>
      </c>
      <c r="M32" s="159">
        <v>0</v>
      </c>
      <c r="N32" s="159">
        <v>12427</v>
      </c>
      <c r="O32" s="159">
        <v>0</v>
      </c>
      <c r="P32" s="2">
        <f t="shared" si="2"/>
        <v>320415</v>
      </c>
      <c r="Q32" s="78">
        <f t="shared" si="3"/>
        <v>14529836</v>
      </c>
      <c r="R32" s="108">
        <v>14138110.731611989</v>
      </c>
      <c r="S32" s="110">
        <f t="shared" si="4"/>
        <v>1.0277070448678929</v>
      </c>
    </row>
    <row r="33" spans="1:19" x14ac:dyDescent="0.2">
      <c r="A33" s="99" t="s">
        <v>33</v>
      </c>
      <c r="B33" s="158">
        <v>10045397</v>
      </c>
      <c r="C33" s="159">
        <v>0</v>
      </c>
      <c r="D33" s="159">
        <v>126674</v>
      </c>
      <c r="E33" s="159">
        <v>0</v>
      </c>
      <c r="F33" s="2">
        <f t="shared" si="0"/>
        <v>10172071</v>
      </c>
      <c r="G33" s="158">
        <v>3993541</v>
      </c>
      <c r="H33" s="159">
        <v>0</v>
      </c>
      <c r="I33" s="159">
        <v>161232</v>
      </c>
      <c r="J33" s="159">
        <v>0</v>
      </c>
      <c r="K33" s="2">
        <f t="shared" si="1"/>
        <v>4154773</v>
      </c>
      <c r="L33" s="158">
        <v>305825</v>
      </c>
      <c r="M33" s="159">
        <v>0</v>
      </c>
      <c r="N33" s="159">
        <v>13127</v>
      </c>
      <c r="O33" s="159">
        <v>0</v>
      </c>
      <c r="P33" s="2">
        <f t="shared" si="2"/>
        <v>318952</v>
      </c>
      <c r="Q33" s="78">
        <f t="shared" si="3"/>
        <v>14645796</v>
      </c>
      <c r="R33" s="108">
        <v>14154781.559168857</v>
      </c>
      <c r="S33" s="110">
        <f t="shared" si="4"/>
        <v>1.0346889451298587</v>
      </c>
    </row>
    <row r="34" spans="1:19" x14ac:dyDescent="0.2">
      <c r="A34" s="99" t="s">
        <v>34</v>
      </c>
      <c r="B34" s="158">
        <v>10129907</v>
      </c>
      <c r="C34" s="159">
        <v>0</v>
      </c>
      <c r="D34" s="159">
        <v>128781</v>
      </c>
      <c r="E34" s="159">
        <v>0</v>
      </c>
      <c r="F34" s="2">
        <f t="shared" si="0"/>
        <v>10258688</v>
      </c>
      <c r="G34" s="158">
        <v>4023985</v>
      </c>
      <c r="H34" s="159">
        <v>0</v>
      </c>
      <c r="I34" s="159">
        <v>170595</v>
      </c>
      <c r="J34" s="159">
        <v>0</v>
      </c>
      <c r="K34" s="2">
        <f t="shared" si="1"/>
        <v>4194580</v>
      </c>
      <c r="L34" s="158">
        <v>302189</v>
      </c>
      <c r="M34" s="159">
        <v>0</v>
      </c>
      <c r="N34" s="159">
        <v>13999</v>
      </c>
      <c r="O34" s="159">
        <v>0</v>
      </c>
      <c r="P34" s="2">
        <f t="shared" si="2"/>
        <v>316188</v>
      </c>
      <c r="Q34" s="78">
        <f t="shared" si="3"/>
        <v>14769456</v>
      </c>
      <c r="R34" s="108">
        <v>14171472.043983804</v>
      </c>
      <c r="S34" s="110">
        <f t="shared" si="4"/>
        <v>1.0421963190669425</v>
      </c>
    </row>
    <row r="35" spans="1:19" x14ac:dyDescent="0.2">
      <c r="A35" s="99" t="s">
        <v>35</v>
      </c>
      <c r="B35" s="158">
        <v>10214357</v>
      </c>
      <c r="C35" s="159">
        <v>0</v>
      </c>
      <c r="D35" s="159">
        <v>134912</v>
      </c>
      <c r="E35" s="159">
        <v>0</v>
      </c>
      <c r="F35" s="2">
        <f t="shared" si="0"/>
        <v>10349269</v>
      </c>
      <c r="G35" s="158">
        <v>4045131</v>
      </c>
      <c r="H35" s="159">
        <v>0</v>
      </c>
      <c r="I35" s="159">
        <v>176462</v>
      </c>
      <c r="J35" s="159">
        <v>0</v>
      </c>
      <c r="K35" s="2">
        <f t="shared" si="1"/>
        <v>4221593</v>
      </c>
      <c r="L35" s="158">
        <v>304840</v>
      </c>
      <c r="M35" s="159">
        <v>0</v>
      </c>
      <c r="N35" s="159">
        <v>15479</v>
      </c>
      <c r="O35" s="159">
        <v>0</v>
      </c>
      <c r="P35" s="2">
        <f t="shared" si="2"/>
        <v>320319</v>
      </c>
      <c r="Q35" s="78">
        <f t="shared" si="3"/>
        <v>14891181</v>
      </c>
      <c r="R35" s="108">
        <v>14188182.209235514</v>
      </c>
      <c r="S35" s="110">
        <f t="shared" si="4"/>
        <v>1.0495481930241128</v>
      </c>
    </row>
    <row r="36" spans="1:19" x14ac:dyDescent="0.2">
      <c r="A36" s="99" t="s">
        <v>36</v>
      </c>
      <c r="B36" s="158">
        <v>10330841</v>
      </c>
      <c r="C36" s="159">
        <v>0</v>
      </c>
      <c r="D36" s="159">
        <v>139661</v>
      </c>
      <c r="E36" s="159">
        <v>0</v>
      </c>
      <c r="F36" s="2">
        <f t="shared" si="0"/>
        <v>10470502</v>
      </c>
      <c r="G36" s="158">
        <v>4132953</v>
      </c>
      <c r="H36" s="159">
        <v>0</v>
      </c>
      <c r="I36" s="159">
        <v>181646</v>
      </c>
      <c r="J36" s="159">
        <v>0</v>
      </c>
      <c r="K36" s="2">
        <f t="shared" si="1"/>
        <v>4314599</v>
      </c>
      <c r="L36" s="158">
        <v>316936</v>
      </c>
      <c r="M36" s="159">
        <v>0</v>
      </c>
      <c r="N36" s="159">
        <v>16794</v>
      </c>
      <c r="O36" s="159">
        <v>0</v>
      </c>
      <c r="P36" s="2">
        <f t="shared" si="2"/>
        <v>333730</v>
      </c>
      <c r="Q36" s="78">
        <f t="shared" si="3"/>
        <v>15118831</v>
      </c>
      <c r="R36" s="108">
        <v>14483499</v>
      </c>
      <c r="S36" s="110">
        <f t="shared" si="4"/>
        <v>1.0438659194162958</v>
      </c>
    </row>
    <row r="37" spans="1:19" x14ac:dyDescent="0.2">
      <c r="A37" s="99" t="s">
        <v>37</v>
      </c>
      <c r="B37" s="158">
        <v>10401168</v>
      </c>
      <c r="C37" s="159">
        <v>0</v>
      </c>
      <c r="D37" s="159">
        <v>141668</v>
      </c>
      <c r="E37" s="159">
        <v>0</v>
      </c>
      <c r="F37" s="2">
        <f t="shared" si="0"/>
        <v>10542836</v>
      </c>
      <c r="G37" s="158">
        <v>4204326</v>
      </c>
      <c r="H37" s="159">
        <v>0</v>
      </c>
      <c r="I37" s="159">
        <v>191672</v>
      </c>
      <c r="J37" s="159">
        <v>0</v>
      </c>
      <c r="K37" s="2">
        <f t="shared" si="1"/>
        <v>4395998</v>
      </c>
      <c r="L37" s="158">
        <v>319884</v>
      </c>
      <c r="M37" s="159">
        <v>0</v>
      </c>
      <c r="N37" s="159">
        <v>20319</v>
      </c>
      <c r="O37" s="159">
        <v>0</v>
      </c>
      <c r="P37" s="2">
        <f t="shared" si="2"/>
        <v>340203</v>
      </c>
      <c r="Q37" s="78">
        <f t="shared" si="3"/>
        <v>15279037</v>
      </c>
      <c r="R37" s="108">
        <v>14506852</v>
      </c>
      <c r="S37" s="110">
        <f t="shared" si="4"/>
        <v>1.053228984482643</v>
      </c>
    </row>
    <row r="38" spans="1:19" x14ac:dyDescent="0.2">
      <c r="A38" s="99" t="s">
        <v>38</v>
      </c>
      <c r="B38" s="158">
        <v>10472838</v>
      </c>
      <c r="C38" s="159">
        <v>0</v>
      </c>
      <c r="D38" s="159">
        <v>142708</v>
      </c>
      <c r="E38" s="159">
        <v>0</v>
      </c>
      <c r="F38" s="2">
        <f t="shared" si="0"/>
        <v>10615546</v>
      </c>
      <c r="G38" s="158">
        <v>4263206</v>
      </c>
      <c r="H38" s="159">
        <v>0</v>
      </c>
      <c r="I38" s="159">
        <v>194750</v>
      </c>
      <c r="J38" s="159">
        <v>0</v>
      </c>
      <c r="K38" s="2">
        <f t="shared" si="1"/>
        <v>4457956</v>
      </c>
      <c r="L38" s="158">
        <v>319208</v>
      </c>
      <c r="M38" s="159">
        <v>0</v>
      </c>
      <c r="N38" s="159">
        <v>21969</v>
      </c>
      <c r="O38" s="159">
        <v>0</v>
      </c>
      <c r="P38" s="2">
        <f t="shared" si="2"/>
        <v>341177</v>
      </c>
      <c r="Q38" s="78">
        <f t="shared" si="3"/>
        <v>15414679</v>
      </c>
      <c r="R38" s="108">
        <v>14530242</v>
      </c>
      <c r="S38" s="110">
        <f t="shared" si="4"/>
        <v>1.0608687040449842</v>
      </c>
    </row>
    <row r="39" spans="1:19" x14ac:dyDescent="0.2">
      <c r="A39" s="99" t="s">
        <v>39</v>
      </c>
      <c r="B39" s="158">
        <v>10557064</v>
      </c>
      <c r="C39" s="159">
        <v>0</v>
      </c>
      <c r="D39" s="159">
        <v>149547</v>
      </c>
      <c r="E39" s="159">
        <v>0</v>
      </c>
      <c r="F39" s="2">
        <f t="shared" si="0"/>
        <v>10706611</v>
      </c>
      <c r="G39" s="158">
        <v>4279912</v>
      </c>
      <c r="H39" s="159">
        <v>0</v>
      </c>
      <c r="I39" s="159">
        <v>189019</v>
      </c>
      <c r="J39" s="159">
        <v>0</v>
      </c>
      <c r="K39" s="2">
        <f t="shared" si="1"/>
        <v>4468931</v>
      </c>
      <c r="L39" s="158">
        <v>309156</v>
      </c>
      <c r="M39" s="159">
        <v>0</v>
      </c>
      <c r="N39" s="159">
        <v>22642</v>
      </c>
      <c r="O39" s="159">
        <v>0</v>
      </c>
      <c r="P39" s="2">
        <f t="shared" si="2"/>
        <v>331798</v>
      </c>
      <c r="Q39" s="78">
        <f t="shared" si="3"/>
        <v>15507340</v>
      </c>
      <c r="R39" s="108">
        <v>14553670</v>
      </c>
      <c r="S39" s="110">
        <f t="shared" si="4"/>
        <v>1.065527801578571</v>
      </c>
    </row>
    <row r="40" spans="1:19" x14ac:dyDescent="0.2">
      <c r="A40" s="99" t="s">
        <v>40</v>
      </c>
      <c r="B40" s="158">
        <v>10629753</v>
      </c>
      <c r="C40" s="159">
        <v>0</v>
      </c>
      <c r="D40" s="159">
        <v>157972</v>
      </c>
      <c r="E40" s="159">
        <v>0</v>
      </c>
      <c r="F40" s="2">
        <f t="shared" si="0"/>
        <v>10787725</v>
      </c>
      <c r="G40" s="158">
        <v>4247548</v>
      </c>
      <c r="H40" s="159">
        <v>0</v>
      </c>
      <c r="I40" s="159">
        <v>189406</v>
      </c>
      <c r="J40" s="159">
        <v>0</v>
      </c>
      <c r="K40" s="2">
        <f t="shared" si="1"/>
        <v>4436954</v>
      </c>
      <c r="L40" s="158">
        <v>306067</v>
      </c>
      <c r="M40" s="159">
        <v>0</v>
      </c>
      <c r="N40" s="159">
        <v>22574</v>
      </c>
      <c r="O40" s="159">
        <v>0</v>
      </c>
      <c r="P40" s="2">
        <f t="shared" si="2"/>
        <v>328641</v>
      </c>
      <c r="Q40" s="78">
        <f t="shared" si="3"/>
        <v>15553320</v>
      </c>
      <c r="R40" s="108">
        <v>14577136</v>
      </c>
      <c r="S40" s="110">
        <f t="shared" si="4"/>
        <v>1.0669667896354948</v>
      </c>
    </row>
    <row r="41" spans="1:19" x14ac:dyDescent="0.2">
      <c r="A41" s="99" t="s">
        <v>41</v>
      </c>
      <c r="B41" s="158">
        <v>10691553</v>
      </c>
      <c r="C41" s="159">
        <v>0</v>
      </c>
      <c r="D41" s="159">
        <v>167725</v>
      </c>
      <c r="E41" s="159">
        <v>0</v>
      </c>
      <c r="F41" s="2">
        <f t="shared" si="0"/>
        <v>10859278</v>
      </c>
      <c r="G41" s="158">
        <v>4290042</v>
      </c>
      <c r="H41" s="159">
        <v>0</v>
      </c>
      <c r="I41" s="159">
        <v>186042</v>
      </c>
      <c r="J41" s="159">
        <v>0</v>
      </c>
      <c r="K41" s="2">
        <f t="shared" si="1"/>
        <v>4476084</v>
      </c>
      <c r="L41" s="158">
        <v>312575</v>
      </c>
      <c r="M41" s="159">
        <v>0</v>
      </c>
      <c r="N41" s="159">
        <v>22754</v>
      </c>
      <c r="O41" s="159">
        <v>0</v>
      </c>
      <c r="P41" s="2">
        <f t="shared" si="2"/>
        <v>335329</v>
      </c>
      <c r="Q41" s="78">
        <f t="shared" si="3"/>
        <v>15670691</v>
      </c>
      <c r="R41" s="108">
        <v>14600640</v>
      </c>
      <c r="S41" s="110">
        <f t="shared" si="4"/>
        <v>1.0732879517610188</v>
      </c>
    </row>
    <row r="42" spans="1:19" x14ac:dyDescent="0.2">
      <c r="A42" s="99" t="s">
        <v>42</v>
      </c>
      <c r="B42" s="158">
        <v>10639315</v>
      </c>
      <c r="C42" s="159">
        <v>0</v>
      </c>
      <c r="D42" s="159">
        <v>265723</v>
      </c>
      <c r="E42" s="159">
        <v>0</v>
      </c>
      <c r="F42" s="2">
        <f t="shared" si="0"/>
        <v>10905038</v>
      </c>
      <c r="G42" s="158">
        <v>4325356</v>
      </c>
      <c r="H42" s="159">
        <v>0</v>
      </c>
      <c r="I42" s="159">
        <v>188610</v>
      </c>
      <c r="J42" s="159">
        <v>0</v>
      </c>
      <c r="K42" s="2">
        <f t="shared" si="1"/>
        <v>4513966</v>
      </c>
      <c r="L42" s="158">
        <v>307309</v>
      </c>
      <c r="M42" s="159">
        <v>0</v>
      </c>
      <c r="N42" s="159">
        <v>22415</v>
      </c>
      <c r="O42" s="159">
        <v>0</v>
      </c>
      <c r="P42" s="2">
        <f t="shared" si="2"/>
        <v>329724</v>
      </c>
      <c r="Q42" s="78">
        <f t="shared" si="3"/>
        <v>15748728</v>
      </c>
      <c r="R42" s="108">
        <v>14624181</v>
      </c>
      <c r="S42" s="110">
        <f t="shared" si="4"/>
        <v>1.0768964087629933</v>
      </c>
    </row>
    <row r="43" spans="1:19" x14ac:dyDescent="0.2">
      <c r="A43" s="99" t="s">
        <v>43</v>
      </c>
      <c r="B43" s="158">
        <v>10680222</v>
      </c>
      <c r="C43" s="159">
        <v>0</v>
      </c>
      <c r="D43" s="159">
        <v>276709</v>
      </c>
      <c r="E43" s="159">
        <v>0</v>
      </c>
      <c r="F43" s="2">
        <f t="shared" si="0"/>
        <v>10956931</v>
      </c>
      <c r="G43" s="158">
        <v>4304426</v>
      </c>
      <c r="H43" s="159">
        <v>0</v>
      </c>
      <c r="I43" s="159">
        <v>192523</v>
      </c>
      <c r="J43" s="159">
        <v>0</v>
      </c>
      <c r="K43" s="2">
        <f t="shared" si="1"/>
        <v>4496949</v>
      </c>
      <c r="L43" s="158">
        <v>309539</v>
      </c>
      <c r="M43" s="159">
        <v>0</v>
      </c>
      <c r="N43" s="159">
        <v>22965</v>
      </c>
      <c r="O43" s="159">
        <v>0</v>
      </c>
      <c r="P43" s="2">
        <f t="shared" si="2"/>
        <v>332504</v>
      </c>
      <c r="Q43" s="78">
        <f t="shared" si="3"/>
        <v>15786384</v>
      </c>
      <c r="R43" s="108">
        <v>14647761</v>
      </c>
      <c r="S43" s="110">
        <f t="shared" si="4"/>
        <v>1.0777335867235955</v>
      </c>
    </row>
    <row r="44" spans="1:19" x14ac:dyDescent="0.2">
      <c r="A44" s="99" t="s">
        <v>44</v>
      </c>
      <c r="B44" s="158">
        <v>10726868</v>
      </c>
      <c r="C44" s="159">
        <v>0</v>
      </c>
      <c r="D44" s="159">
        <v>279783</v>
      </c>
      <c r="E44" s="159">
        <v>0</v>
      </c>
      <c r="F44" s="2">
        <f t="shared" ref="F44:F78" si="5">+B44+D44</f>
        <v>11006651</v>
      </c>
      <c r="G44" s="158">
        <v>4328692</v>
      </c>
      <c r="H44" s="159">
        <v>0</v>
      </c>
      <c r="I44" s="159">
        <v>193066</v>
      </c>
      <c r="J44" s="159">
        <v>0</v>
      </c>
      <c r="K44" s="2">
        <f t="shared" ref="K44:K75" si="6">SUM(G44:J44)</f>
        <v>4521758</v>
      </c>
      <c r="L44" s="158">
        <v>293113</v>
      </c>
      <c r="M44" s="159">
        <v>0</v>
      </c>
      <c r="N44" s="159">
        <v>25361</v>
      </c>
      <c r="O44" s="159">
        <v>0</v>
      </c>
      <c r="P44" s="2">
        <f t="shared" ref="P44:P75" si="7">SUM(L44:O44)</f>
        <v>318474</v>
      </c>
      <c r="Q44" s="78">
        <f t="shared" ref="Q44:Q75" si="8">SUM(F44,K44,P44)</f>
        <v>15846883</v>
      </c>
      <c r="R44" s="108">
        <v>14671378</v>
      </c>
      <c r="S44" s="110">
        <f t="shared" si="4"/>
        <v>1.0801223307040415</v>
      </c>
    </row>
    <row r="45" spans="1:19" x14ac:dyDescent="0.2">
      <c r="A45" s="99" t="s">
        <v>45</v>
      </c>
      <c r="B45" s="158">
        <v>10769731</v>
      </c>
      <c r="C45" s="159">
        <v>0</v>
      </c>
      <c r="D45" s="159">
        <v>287390</v>
      </c>
      <c r="E45" s="159">
        <v>0</v>
      </c>
      <c r="F45" s="2">
        <f t="shared" si="5"/>
        <v>11057121</v>
      </c>
      <c r="G45" s="158">
        <v>4307225</v>
      </c>
      <c r="H45" s="159">
        <v>0</v>
      </c>
      <c r="I45" s="159">
        <v>194247</v>
      </c>
      <c r="J45" s="159">
        <v>0</v>
      </c>
      <c r="K45" s="2">
        <f t="shared" si="6"/>
        <v>4501472</v>
      </c>
      <c r="L45" s="158">
        <v>277532</v>
      </c>
      <c r="M45" s="159">
        <v>0</v>
      </c>
      <c r="N45" s="159">
        <v>31887</v>
      </c>
      <c r="O45" s="159">
        <v>0</v>
      </c>
      <c r="P45" s="2">
        <f t="shared" si="7"/>
        <v>309419</v>
      </c>
      <c r="Q45" s="78">
        <f t="shared" si="8"/>
        <v>15868012</v>
      </c>
      <c r="R45" s="108">
        <v>14695034</v>
      </c>
      <c r="S45" s="110">
        <f t="shared" si="4"/>
        <v>1.0798213872795395</v>
      </c>
    </row>
    <row r="46" spans="1:19" x14ac:dyDescent="0.2">
      <c r="A46" s="99" t="s">
        <v>46</v>
      </c>
      <c r="B46" s="158">
        <v>10799376</v>
      </c>
      <c r="C46" s="159">
        <v>0</v>
      </c>
      <c r="D46" s="159">
        <v>301341</v>
      </c>
      <c r="E46" s="159">
        <v>0</v>
      </c>
      <c r="F46" s="2">
        <f t="shared" si="5"/>
        <v>11100717</v>
      </c>
      <c r="G46" s="158">
        <v>4289277</v>
      </c>
      <c r="H46" s="159">
        <v>0</v>
      </c>
      <c r="I46" s="159">
        <v>196094</v>
      </c>
      <c r="J46" s="159">
        <v>0</v>
      </c>
      <c r="K46" s="2">
        <f t="shared" si="6"/>
        <v>4485371</v>
      </c>
      <c r="L46" s="158">
        <v>274409</v>
      </c>
      <c r="M46" s="159">
        <v>0</v>
      </c>
      <c r="N46" s="159">
        <v>36933</v>
      </c>
      <c r="O46" s="159">
        <v>0</v>
      </c>
      <c r="P46" s="2">
        <f t="shared" si="7"/>
        <v>311342</v>
      </c>
      <c r="Q46" s="78">
        <f t="shared" si="8"/>
        <v>15897430</v>
      </c>
      <c r="R46" s="108">
        <v>14718728</v>
      </c>
      <c r="S46" s="110">
        <f t="shared" si="4"/>
        <v>1.0800817842411383</v>
      </c>
    </row>
    <row r="47" spans="1:19" x14ac:dyDescent="0.2">
      <c r="A47" s="99" t="s">
        <v>47</v>
      </c>
      <c r="B47" s="158">
        <v>10830131</v>
      </c>
      <c r="C47" s="159">
        <v>0</v>
      </c>
      <c r="D47" s="159">
        <v>298783</v>
      </c>
      <c r="E47" s="159">
        <v>0</v>
      </c>
      <c r="F47" s="2">
        <f t="shared" si="5"/>
        <v>11128914</v>
      </c>
      <c r="G47" s="158">
        <v>4279035</v>
      </c>
      <c r="H47" s="159">
        <v>0</v>
      </c>
      <c r="I47" s="159">
        <v>193246</v>
      </c>
      <c r="J47" s="159">
        <v>0</v>
      </c>
      <c r="K47" s="2">
        <f t="shared" si="6"/>
        <v>4472281</v>
      </c>
      <c r="L47" s="158">
        <v>244177</v>
      </c>
      <c r="M47" s="159">
        <v>0</v>
      </c>
      <c r="N47" s="159">
        <v>40861</v>
      </c>
      <c r="O47" s="159">
        <v>0</v>
      </c>
      <c r="P47" s="2">
        <f t="shared" si="7"/>
        <v>285038</v>
      </c>
      <c r="Q47" s="78">
        <f t="shared" si="8"/>
        <v>15886233</v>
      </c>
      <c r="R47" s="108">
        <v>14742459</v>
      </c>
      <c r="S47" s="110">
        <f t="shared" si="4"/>
        <v>1.0775836649774642</v>
      </c>
    </row>
    <row r="48" spans="1:19" x14ac:dyDescent="0.2">
      <c r="A48" s="99" t="s">
        <v>48</v>
      </c>
      <c r="B48" s="158">
        <v>10754034</v>
      </c>
      <c r="C48" s="159">
        <v>0</v>
      </c>
      <c r="D48" s="159">
        <v>303282</v>
      </c>
      <c r="E48" s="159">
        <v>0</v>
      </c>
      <c r="F48" s="2">
        <f t="shared" si="5"/>
        <v>11057316</v>
      </c>
      <c r="G48" s="158">
        <v>4322898</v>
      </c>
      <c r="H48" s="159">
        <v>0</v>
      </c>
      <c r="I48" s="159">
        <v>190976</v>
      </c>
      <c r="J48" s="159">
        <v>0</v>
      </c>
      <c r="K48" s="2">
        <f t="shared" si="6"/>
        <v>4513874</v>
      </c>
      <c r="L48" s="158">
        <v>255783</v>
      </c>
      <c r="M48" s="159">
        <v>0</v>
      </c>
      <c r="N48" s="159">
        <v>47585</v>
      </c>
      <c r="O48" s="159">
        <v>0</v>
      </c>
      <c r="P48" s="2">
        <f t="shared" si="7"/>
        <v>303368</v>
      </c>
      <c r="Q48" s="78">
        <f t="shared" si="8"/>
        <v>15874558</v>
      </c>
      <c r="R48" s="108">
        <v>14765927</v>
      </c>
      <c r="S48" s="110">
        <f t="shared" si="4"/>
        <v>1.0750803522189971</v>
      </c>
    </row>
    <row r="49" spans="1:19" x14ac:dyDescent="0.2">
      <c r="A49" s="99" t="s">
        <v>49</v>
      </c>
      <c r="B49" s="158">
        <v>10787806</v>
      </c>
      <c r="C49" s="159">
        <v>0</v>
      </c>
      <c r="D49" s="159">
        <v>298162</v>
      </c>
      <c r="E49" s="159">
        <v>0</v>
      </c>
      <c r="F49" s="2">
        <f t="shared" si="5"/>
        <v>11085968</v>
      </c>
      <c r="G49" s="158">
        <v>4365911</v>
      </c>
      <c r="H49" s="159">
        <v>0</v>
      </c>
      <c r="I49" s="159">
        <v>192485</v>
      </c>
      <c r="J49" s="159">
        <v>0</v>
      </c>
      <c r="K49" s="2">
        <f t="shared" si="6"/>
        <v>4558396</v>
      </c>
      <c r="L49" s="158">
        <v>268024</v>
      </c>
      <c r="M49" s="159">
        <v>0</v>
      </c>
      <c r="N49" s="159">
        <v>53664</v>
      </c>
      <c r="O49" s="159">
        <v>0</v>
      </c>
      <c r="P49" s="2">
        <f t="shared" si="7"/>
        <v>321688</v>
      </c>
      <c r="Q49" s="78">
        <f t="shared" si="8"/>
        <v>15966052</v>
      </c>
      <c r="R49" s="108">
        <v>14789734</v>
      </c>
      <c r="S49" s="110">
        <f t="shared" si="4"/>
        <v>1.0795361160653734</v>
      </c>
    </row>
    <row r="50" spans="1:19" x14ac:dyDescent="0.2">
      <c r="A50" s="99" t="s">
        <v>50</v>
      </c>
      <c r="B50" s="158">
        <v>10823792</v>
      </c>
      <c r="C50" s="159">
        <v>0</v>
      </c>
      <c r="D50" s="159">
        <v>292572</v>
      </c>
      <c r="E50" s="159">
        <v>0</v>
      </c>
      <c r="F50" s="2">
        <f t="shared" si="5"/>
        <v>11116364</v>
      </c>
      <c r="G50" s="158">
        <v>4429963</v>
      </c>
      <c r="H50" s="159">
        <v>0</v>
      </c>
      <c r="I50" s="159">
        <v>186897</v>
      </c>
      <c r="J50" s="159">
        <v>0</v>
      </c>
      <c r="K50" s="2">
        <f t="shared" si="6"/>
        <v>4616860</v>
      </c>
      <c r="L50" s="158">
        <v>279142</v>
      </c>
      <c r="M50" s="159">
        <v>0</v>
      </c>
      <c r="N50" s="159">
        <v>59321</v>
      </c>
      <c r="O50" s="159">
        <v>0</v>
      </c>
      <c r="P50" s="2">
        <f t="shared" si="7"/>
        <v>338463</v>
      </c>
      <c r="Q50" s="78">
        <f t="shared" si="8"/>
        <v>16071687</v>
      </c>
      <c r="R50" s="108">
        <v>14813584</v>
      </c>
      <c r="S50" s="110">
        <f t="shared" si="4"/>
        <v>1.084929008402018</v>
      </c>
    </row>
    <row r="51" spans="1:19" x14ac:dyDescent="0.2">
      <c r="A51" s="99" t="s">
        <v>51</v>
      </c>
      <c r="B51" s="158">
        <v>10855478</v>
      </c>
      <c r="C51" s="159">
        <v>0</v>
      </c>
      <c r="D51" s="159">
        <v>293081</v>
      </c>
      <c r="E51" s="159">
        <v>0</v>
      </c>
      <c r="F51" s="2">
        <f t="shared" si="5"/>
        <v>11148559</v>
      </c>
      <c r="G51" s="158">
        <v>4490328</v>
      </c>
      <c r="H51" s="159">
        <v>0</v>
      </c>
      <c r="I51" s="159">
        <v>177893</v>
      </c>
      <c r="J51" s="159">
        <v>0</v>
      </c>
      <c r="K51" s="2">
        <f t="shared" si="6"/>
        <v>4668221</v>
      </c>
      <c r="L51" s="158">
        <v>268404</v>
      </c>
      <c r="M51" s="159">
        <v>0</v>
      </c>
      <c r="N51" s="159">
        <v>60974</v>
      </c>
      <c r="O51" s="159">
        <v>0</v>
      </c>
      <c r="P51" s="2">
        <f t="shared" si="7"/>
        <v>329378</v>
      </c>
      <c r="Q51" s="78">
        <f t="shared" si="8"/>
        <v>16146158</v>
      </c>
      <c r="R51" s="108">
        <v>14837474</v>
      </c>
      <c r="S51" s="110">
        <f t="shared" si="4"/>
        <v>1.088201266603736</v>
      </c>
    </row>
    <row r="52" spans="1:19" x14ac:dyDescent="0.2">
      <c r="A52" s="99" t="s">
        <v>52</v>
      </c>
      <c r="B52" s="158">
        <v>10897467</v>
      </c>
      <c r="C52" s="159">
        <v>0</v>
      </c>
      <c r="D52" s="159">
        <v>292685</v>
      </c>
      <c r="E52" s="159">
        <v>0</v>
      </c>
      <c r="F52" s="2">
        <f t="shared" si="5"/>
        <v>11190152</v>
      </c>
      <c r="G52" s="158">
        <v>4511531</v>
      </c>
      <c r="H52" s="159">
        <v>0</v>
      </c>
      <c r="I52" s="159">
        <v>173987</v>
      </c>
      <c r="J52" s="159">
        <v>0</v>
      </c>
      <c r="K52" s="2">
        <f t="shared" si="6"/>
        <v>4685518</v>
      </c>
      <c r="L52" s="158">
        <v>293931</v>
      </c>
      <c r="M52" s="159">
        <v>0</v>
      </c>
      <c r="N52" s="159">
        <v>62905</v>
      </c>
      <c r="O52" s="159">
        <v>0</v>
      </c>
      <c r="P52" s="2">
        <f t="shared" si="7"/>
        <v>356836</v>
      </c>
      <c r="Q52" s="78">
        <f t="shared" si="8"/>
        <v>16232506</v>
      </c>
      <c r="R52" s="108">
        <v>14861387</v>
      </c>
      <c r="S52" s="110">
        <f t="shared" si="4"/>
        <v>1.0922605003153474</v>
      </c>
    </row>
    <row r="53" spans="1:19" x14ac:dyDescent="0.2">
      <c r="A53" s="99" t="s">
        <v>53</v>
      </c>
      <c r="B53" s="158">
        <v>10948041</v>
      </c>
      <c r="C53" s="159">
        <v>0</v>
      </c>
      <c r="D53" s="159">
        <v>297237</v>
      </c>
      <c r="E53" s="159">
        <v>0</v>
      </c>
      <c r="F53" s="2">
        <f t="shared" si="5"/>
        <v>11245278</v>
      </c>
      <c r="G53" s="158">
        <v>4563218</v>
      </c>
      <c r="H53" s="159">
        <v>0</v>
      </c>
      <c r="I53" s="159">
        <v>175059</v>
      </c>
      <c r="J53" s="159">
        <v>0</v>
      </c>
      <c r="K53" s="2">
        <f t="shared" si="6"/>
        <v>4738277</v>
      </c>
      <c r="L53" s="158">
        <v>292203</v>
      </c>
      <c r="M53" s="159">
        <v>0</v>
      </c>
      <c r="N53" s="159">
        <v>66930</v>
      </c>
      <c r="O53" s="159">
        <v>0</v>
      </c>
      <c r="P53" s="2">
        <f t="shared" si="7"/>
        <v>359133</v>
      </c>
      <c r="Q53" s="78">
        <f t="shared" si="8"/>
        <v>16342688</v>
      </c>
      <c r="R53" s="108">
        <v>14885350</v>
      </c>
      <c r="S53" s="110">
        <f t="shared" si="4"/>
        <v>1.0979041809564438</v>
      </c>
    </row>
    <row r="54" spans="1:19" x14ac:dyDescent="0.2">
      <c r="A54" s="99" t="s">
        <v>54</v>
      </c>
      <c r="B54" s="158">
        <v>10993466</v>
      </c>
      <c r="C54" s="159">
        <v>0</v>
      </c>
      <c r="D54" s="159">
        <v>299668</v>
      </c>
      <c r="E54" s="159">
        <v>0</v>
      </c>
      <c r="F54" s="2">
        <f t="shared" si="5"/>
        <v>11293134</v>
      </c>
      <c r="G54" s="158">
        <v>4579270</v>
      </c>
      <c r="H54" s="159">
        <v>0</v>
      </c>
      <c r="I54" s="159">
        <v>171142</v>
      </c>
      <c r="J54" s="159">
        <v>0</v>
      </c>
      <c r="K54" s="2">
        <f t="shared" si="6"/>
        <v>4750412</v>
      </c>
      <c r="L54" s="158">
        <v>280033</v>
      </c>
      <c r="M54" s="159">
        <v>0</v>
      </c>
      <c r="N54" s="159">
        <v>69636</v>
      </c>
      <c r="O54" s="159">
        <v>0</v>
      </c>
      <c r="P54" s="2">
        <f t="shared" si="7"/>
        <v>349669</v>
      </c>
      <c r="Q54" s="78">
        <f t="shared" si="8"/>
        <v>16393215</v>
      </c>
      <c r="R54" s="108">
        <v>14909347</v>
      </c>
      <c r="S54" s="110">
        <f t="shared" si="4"/>
        <v>1.0995260221658265</v>
      </c>
    </row>
    <row r="55" spans="1:19" x14ac:dyDescent="0.2">
      <c r="A55" s="99" t="s">
        <v>55</v>
      </c>
      <c r="B55" s="158">
        <v>11050381</v>
      </c>
      <c r="C55" s="159">
        <v>0</v>
      </c>
      <c r="D55" s="159">
        <v>302942</v>
      </c>
      <c r="E55" s="159">
        <v>0</v>
      </c>
      <c r="F55" s="2">
        <f t="shared" si="5"/>
        <v>11353323</v>
      </c>
      <c r="G55" s="158">
        <v>4559812</v>
      </c>
      <c r="H55" s="159">
        <v>0</v>
      </c>
      <c r="I55" s="159">
        <v>171451</v>
      </c>
      <c r="J55" s="159">
        <v>0</v>
      </c>
      <c r="K55" s="2">
        <f t="shared" si="6"/>
        <v>4731263</v>
      </c>
      <c r="L55" s="158">
        <v>271769</v>
      </c>
      <c r="M55" s="159">
        <v>0</v>
      </c>
      <c r="N55" s="159">
        <v>76233</v>
      </c>
      <c r="O55" s="159">
        <v>0</v>
      </c>
      <c r="P55" s="2">
        <f t="shared" si="7"/>
        <v>348002</v>
      </c>
      <c r="Q55" s="78">
        <f t="shared" si="8"/>
        <v>16432588</v>
      </c>
      <c r="R55" s="108">
        <v>14933391</v>
      </c>
      <c r="S55" s="110">
        <f t="shared" si="4"/>
        <v>1.1003922685744987</v>
      </c>
    </row>
    <row r="56" spans="1:19" x14ac:dyDescent="0.2">
      <c r="A56" s="99" t="s">
        <v>56</v>
      </c>
      <c r="B56" s="158">
        <v>11092958</v>
      </c>
      <c r="C56" s="159">
        <v>0</v>
      </c>
      <c r="D56" s="159">
        <v>314718</v>
      </c>
      <c r="E56" s="159">
        <v>0</v>
      </c>
      <c r="F56" s="2">
        <f t="shared" si="5"/>
        <v>11407676</v>
      </c>
      <c r="G56" s="158">
        <v>4566572</v>
      </c>
      <c r="H56" s="159">
        <v>0</v>
      </c>
      <c r="I56" s="159">
        <v>171308</v>
      </c>
      <c r="J56" s="159">
        <v>0</v>
      </c>
      <c r="K56" s="2">
        <f t="shared" si="6"/>
        <v>4737880</v>
      </c>
      <c r="L56" s="158">
        <v>259630</v>
      </c>
      <c r="M56" s="159">
        <v>0</v>
      </c>
      <c r="N56" s="159">
        <v>79358</v>
      </c>
      <c r="O56" s="159">
        <v>0</v>
      </c>
      <c r="P56" s="2">
        <f t="shared" si="7"/>
        <v>338988</v>
      </c>
      <c r="Q56" s="78">
        <f t="shared" si="8"/>
        <v>16484544</v>
      </c>
      <c r="R56" s="108">
        <v>14957476</v>
      </c>
      <c r="S56" s="110">
        <f t="shared" si="4"/>
        <v>1.1020939629119244</v>
      </c>
    </row>
    <row r="57" spans="1:19" x14ac:dyDescent="0.2">
      <c r="A57" s="99" t="s">
        <v>57</v>
      </c>
      <c r="B57" s="158">
        <v>11141164</v>
      </c>
      <c r="C57" s="159">
        <v>0</v>
      </c>
      <c r="D57" s="159">
        <v>321148</v>
      </c>
      <c r="E57" s="159">
        <v>0</v>
      </c>
      <c r="F57" s="2">
        <f t="shared" si="5"/>
        <v>11462312</v>
      </c>
      <c r="G57" s="158">
        <v>4583090</v>
      </c>
      <c r="H57" s="159">
        <v>0</v>
      </c>
      <c r="I57" s="159">
        <v>172475</v>
      </c>
      <c r="J57" s="159">
        <v>0</v>
      </c>
      <c r="K57" s="2">
        <f t="shared" si="6"/>
        <v>4755565</v>
      </c>
      <c r="L57" s="158">
        <v>251635</v>
      </c>
      <c r="M57" s="159">
        <v>0</v>
      </c>
      <c r="N57" s="159">
        <v>83226</v>
      </c>
      <c r="O57" s="159">
        <v>0</v>
      </c>
      <c r="P57" s="2">
        <f t="shared" si="7"/>
        <v>334861</v>
      </c>
      <c r="Q57" s="78">
        <f t="shared" si="8"/>
        <v>16552738</v>
      </c>
      <c r="R57" s="108">
        <v>14981574</v>
      </c>
      <c r="S57" s="110">
        <f t="shared" si="4"/>
        <v>1.1048730927738299</v>
      </c>
    </row>
    <row r="58" spans="1:19" x14ac:dyDescent="0.2">
      <c r="A58" s="99" t="s">
        <v>58</v>
      </c>
      <c r="B58" s="158">
        <v>11198705</v>
      </c>
      <c r="C58" s="159">
        <v>0</v>
      </c>
      <c r="D58" s="159">
        <v>334198</v>
      </c>
      <c r="E58" s="159">
        <v>0</v>
      </c>
      <c r="F58" s="2">
        <f t="shared" si="5"/>
        <v>11532903</v>
      </c>
      <c r="G58" s="158">
        <v>4740173</v>
      </c>
      <c r="H58" s="159">
        <v>0</v>
      </c>
      <c r="I58" s="159">
        <v>170404</v>
      </c>
      <c r="J58" s="159">
        <v>0</v>
      </c>
      <c r="K58" s="2">
        <f t="shared" si="6"/>
        <v>4910577</v>
      </c>
      <c r="L58" s="158">
        <v>246618</v>
      </c>
      <c r="M58" s="159">
        <v>0</v>
      </c>
      <c r="N58" s="159">
        <v>86551</v>
      </c>
      <c r="O58" s="159">
        <v>0</v>
      </c>
      <c r="P58" s="2">
        <f t="shared" si="7"/>
        <v>333169</v>
      </c>
      <c r="Q58" s="78">
        <f t="shared" si="8"/>
        <v>16776649</v>
      </c>
      <c r="R58" s="108">
        <v>15005727</v>
      </c>
      <c r="S58" s="110">
        <f t="shared" si="4"/>
        <v>1.1180164080020916</v>
      </c>
    </row>
    <row r="59" spans="1:19" x14ac:dyDescent="0.2">
      <c r="A59" s="99" t="s">
        <v>59</v>
      </c>
      <c r="B59" s="158">
        <v>11290483</v>
      </c>
      <c r="C59" s="159">
        <v>0</v>
      </c>
      <c r="D59" s="159">
        <v>345995</v>
      </c>
      <c r="E59" s="159">
        <v>0</v>
      </c>
      <c r="F59" s="2">
        <f t="shared" si="5"/>
        <v>11636478</v>
      </c>
      <c r="G59" s="158">
        <v>4777781</v>
      </c>
      <c r="H59" s="159">
        <v>0</v>
      </c>
      <c r="I59" s="159">
        <v>180669</v>
      </c>
      <c r="J59" s="159">
        <v>0</v>
      </c>
      <c r="K59" s="2">
        <f t="shared" si="6"/>
        <v>4958450</v>
      </c>
      <c r="L59" s="158">
        <v>237005</v>
      </c>
      <c r="M59" s="159">
        <v>0</v>
      </c>
      <c r="N59" s="159">
        <v>90068</v>
      </c>
      <c r="O59" s="159">
        <v>0</v>
      </c>
      <c r="P59" s="2">
        <f t="shared" si="7"/>
        <v>327073</v>
      </c>
      <c r="Q59" s="78">
        <f t="shared" si="8"/>
        <v>16922001</v>
      </c>
      <c r="R59" s="108">
        <v>15029934</v>
      </c>
      <c r="S59" s="110">
        <f t="shared" si="4"/>
        <v>1.1258865807394762</v>
      </c>
    </row>
    <row r="60" spans="1:19" x14ac:dyDescent="0.2">
      <c r="A60" s="99" t="s">
        <v>60</v>
      </c>
      <c r="B60" s="158">
        <v>11400657</v>
      </c>
      <c r="C60" s="159">
        <v>0</v>
      </c>
      <c r="D60" s="159">
        <v>357249</v>
      </c>
      <c r="E60" s="159">
        <v>0</v>
      </c>
      <c r="F60" s="2">
        <f t="shared" si="5"/>
        <v>11757906</v>
      </c>
      <c r="G60" s="158">
        <v>4838792</v>
      </c>
      <c r="H60" s="159">
        <v>0</v>
      </c>
      <c r="I60" s="159">
        <v>180894</v>
      </c>
      <c r="J60" s="159">
        <v>0</v>
      </c>
      <c r="K60" s="2">
        <f t="shared" si="6"/>
        <v>5019686</v>
      </c>
      <c r="L60" s="158">
        <v>217291</v>
      </c>
      <c r="M60" s="159">
        <v>0</v>
      </c>
      <c r="N60" s="159">
        <v>91980</v>
      </c>
      <c r="O60" s="159">
        <v>0</v>
      </c>
      <c r="P60" s="2">
        <f t="shared" si="7"/>
        <v>309271</v>
      </c>
      <c r="Q60" s="78">
        <f t="shared" si="8"/>
        <v>17086863</v>
      </c>
      <c r="R60" s="108">
        <v>15520973.000000007</v>
      </c>
      <c r="S60" s="110">
        <f t="shared" si="4"/>
        <v>1.1008886491845578</v>
      </c>
    </row>
    <row r="61" spans="1:19" x14ac:dyDescent="0.2">
      <c r="A61" s="99" t="s">
        <v>61</v>
      </c>
      <c r="B61" s="158">
        <v>11492069</v>
      </c>
      <c r="C61" s="159">
        <v>0</v>
      </c>
      <c r="D61" s="159">
        <v>363059</v>
      </c>
      <c r="E61" s="159">
        <v>0</v>
      </c>
      <c r="F61" s="2">
        <f t="shared" si="5"/>
        <v>11855128</v>
      </c>
      <c r="G61" s="158">
        <v>4851702</v>
      </c>
      <c r="H61" s="159">
        <v>0</v>
      </c>
      <c r="I61" s="159">
        <v>181942</v>
      </c>
      <c r="J61" s="159">
        <v>0</v>
      </c>
      <c r="K61" s="2">
        <f t="shared" si="6"/>
        <v>5033644</v>
      </c>
      <c r="L61" s="158">
        <v>255194</v>
      </c>
      <c r="M61" s="159">
        <v>0</v>
      </c>
      <c r="N61" s="159">
        <v>93857</v>
      </c>
      <c r="O61" s="159">
        <v>0</v>
      </c>
      <c r="P61" s="2">
        <f t="shared" si="7"/>
        <v>349051</v>
      </c>
      <c r="Q61" s="78">
        <f t="shared" si="8"/>
        <v>17237823</v>
      </c>
      <c r="R61" s="108">
        <v>15542121</v>
      </c>
      <c r="S61" s="110">
        <f t="shared" si="4"/>
        <v>1.1091036416458218</v>
      </c>
    </row>
    <row r="62" spans="1:19" x14ac:dyDescent="0.2">
      <c r="A62" s="99" t="s">
        <v>62</v>
      </c>
      <c r="B62" s="158">
        <v>11578334</v>
      </c>
      <c r="C62" s="159">
        <v>0</v>
      </c>
      <c r="D62" s="159">
        <v>378229</v>
      </c>
      <c r="E62" s="159">
        <v>0</v>
      </c>
      <c r="F62" s="2">
        <f t="shared" si="5"/>
        <v>11956563</v>
      </c>
      <c r="G62" s="158">
        <v>4869445</v>
      </c>
      <c r="H62" s="159">
        <v>0</v>
      </c>
      <c r="I62" s="159">
        <v>181754</v>
      </c>
      <c r="J62" s="159">
        <v>0</v>
      </c>
      <c r="K62" s="2">
        <f t="shared" si="6"/>
        <v>5051199</v>
      </c>
      <c r="L62" s="158">
        <v>257347</v>
      </c>
      <c r="M62" s="159">
        <v>0</v>
      </c>
      <c r="N62" s="159">
        <v>92066</v>
      </c>
      <c r="O62" s="159">
        <v>0</v>
      </c>
      <c r="P62" s="2">
        <f t="shared" si="7"/>
        <v>349413</v>
      </c>
      <c r="Q62" s="78">
        <f t="shared" si="8"/>
        <v>17357175</v>
      </c>
      <c r="R62" s="108">
        <v>15563269</v>
      </c>
      <c r="S62" s="110">
        <f t="shared" si="4"/>
        <v>1.1152653725897816</v>
      </c>
    </row>
    <row r="63" spans="1:19" x14ac:dyDescent="0.2">
      <c r="A63" s="99" t="s">
        <v>63</v>
      </c>
      <c r="B63" s="158">
        <v>11616248</v>
      </c>
      <c r="C63" s="159">
        <v>0</v>
      </c>
      <c r="D63" s="159">
        <v>390467</v>
      </c>
      <c r="E63" s="159">
        <v>0</v>
      </c>
      <c r="F63" s="2">
        <f t="shared" si="5"/>
        <v>12006715</v>
      </c>
      <c r="G63" s="158">
        <v>4848213</v>
      </c>
      <c r="H63" s="159">
        <v>0</v>
      </c>
      <c r="I63" s="159">
        <v>185084</v>
      </c>
      <c r="J63" s="159">
        <v>0</v>
      </c>
      <c r="K63" s="2">
        <f t="shared" si="6"/>
        <v>5033297</v>
      </c>
      <c r="L63" s="158">
        <v>259212</v>
      </c>
      <c r="M63" s="159">
        <v>0</v>
      </c>
      <c r="N63" s="159">
        <v>103348</v>
      </c>
      <c r="O63" s="159">
        <v>0</v>
      </c>
      <c r="P63" s="2">
        <f t="shared" si="7"/>
        <v>362560</v>
      </c>
      <c r="Q63" s="78">
        <f t="shared" si="8"/>
        <v>17402572</v>
      </c>
      <c r="R63" s="108">
        <v>15584417</v>
      </c>
      <c r="S63" s="110">
        <f t="shared" si="4"/>
        <v>1.1166649352362683</v>
      </c>
    </row>
    <row r="64" spans="1:19" x14ac:dyDescent="0.2">
      <c r="A64" s="99" t="s">
        <v>64</v>
      </c>
      <c r="B64" s="158">
        <v>11669272</v>
      </c>
      <c r="C64" s="159">
        <v>0</v>
      </c>
      <c r="D64" s="159">
        <v>415516</v>
      </c>
      <c r="E64" s="159">
        <v>0</v>
      </c>
      <c r="F64" s="2">
        <f t="shared" si="5"/>
        <v>12084788</v>
      </c>
      <c r="G64" s="158">
        <v>4854576</v>
      </c>
      <c r="H64" s="159">
        <v>0</v>
      </c>
      <c r="I64" s="159">
        <v>189070</v>
      </c>
      <c r="J64" s="159">
        <v>0</v>
      </c>
      <c r="K64" s="2">
        <f t="shared" si="6"/>
        <v>5043646</v>
      </c>
      <c r="L64" s="158">
        <v>259212</v>
      </c>
      <c r="M64" s="159">
        <v>0</v>
      </c>
      <c r="N64" s="159">
        <v>103348</v>
      </c>
      <c r="O64" s="159">
        <v>0</v>
      </c>
      <c r="P64" s="2">
        <f t="shared" si="7"/>
        <v>362560</v>
      </c>
      <c r="Q64" s="78">
        <f t="shared" si="8"/>
        <v>17490994</v>
      </c>
      <c r="R64" s="108">
        <v>15605565</v>
      </c>
      <c r="S64" s="110">
        <f t="shared" si="4"/>
        <v>1.1208177339301717</v>
      </c>
    </row>
    <row r="65" spans="1:19" x14ac:dyDescent="0.2">
      <c r="A65" s="99" t="s">
        <v>65</v>
      </c>
      <c r="B65" s="158">
        <v>11207547</v>
      </c>
      <c r="C65" s="159">
        <v>0</v>
      </c>
      <c r="D65" s="159">
        <v>439855</v>
      </c>
      <c r="E65" s="159">
        <v>0</v>
      </c>
      <c r="F65" s="2">
        <f t="shared" si="5"/>
        <v>11647402</v>
      </c>
      <c r="G65" s="158">
        <v>4869898</v>
      </c>
      <c r="H65" s="159">
        <v>0</v>
      </c>
      <c r="I65" s="159">
        <v>189299</v>
      </c>
      <c r="J65" s="159">
        <v>0</v>
      </c>
      <c r="K65" s="2">
        <f t="shared" si="6"/>
        <v>5059197</v>
      </c>
      <c r="L65" s="158">
        <v>259212</v>
      </c>
      <c r="M65" s="159">
        <v>0</v>
      </c>
      <c r="N65" s="159">
        <v>103348</v>
      </c>
      <c r="O65" s="159">
        <v>0</v>
      </c>
      <c r="P65" s="2">
        <f t="shared" si="7"/>
        <v>362560</v>
      </c>
      <c r="Q65" s="78">
        <f t="shared" si="8"/>
        <v>17069159</v>
      </c>
      <c r="R65" s="108">
        <v>15626713</v>
      </c>
      <c r="S65" s="110">
        <f t="shared" si="4"/>
        <v>1.0923064242620952</v>
      </c>
    </row>
    <row r="66" spans="1:19" x14ac:dyDescent="0.2">
      <c r="A66" s="99" t="s">
        <v>66</v>
      </c>
      <c r="B66" s="158">
        <v>11244271</v>
      </c>
      <c r="C66" s="159">
        <v>0</v>
      </c>
      <c r="D66" s="159">
        <v>455753</v>
      </c>
      <c r="E66" s="159">
        <v>0</v>
      </c>
      <c r="F66" s="2">
        <f t="shared" si="5"/>
        <v>11700024</v>
      </c>
      <c r="G66" s="158">
        <v>4887146</v>
      </c>
      <c r="H66" s="159">
        <v>0</v>
      </c>
      <c r="I66" s="159">
        <v>191104</v>
      </c>
      <c r="J66" s="159">
        <v>0</v>
      </c>
      <c r="K66" s="2">
        <f t="shared" si="6"/>
        <v>5078250</v>
      </c>
      <c r="L66" s="158">
        <v>259212</v>
      </c>
      <c r="M66" s="159">
        <v>0</v>
      </c>
      <c r="N66" s="159">
        <v>103348</v>
      </c>
      <c r="O66" s="159">
        <v>0</v>
      </c>
      <c r="P66" s="2">
        <f t="shared" si="7"/>
        <v>362560</v>
      </c>
      <c r="Q66" s="78">
        <f t="shared" si="8"/>
        <v>17140834</v>
      </c>
      <c r="R66" s="108">
        <v>15647861</v>
      </c>
      <c r="S66" s="110">
        <f t="shared" si="4"/>
        <v>1.0954106762579243</v>
      </c>
    </row>
    <row r="67" spans="1:19" x14ac:dyDescent="0.2">
      <c r="A67" s="99" t="s">
        <v>67</v>
      </c>
      <c r="B67" s="158">
        <v>11289102</v>
      </c>
      <c r="C67" s="159">
        <v>0</v>
      </c>
      <c r="D67" s="159">
        <v>471344</v>
      </c>
      <c r="E67" s="159">
        <v>0</v>
      </c>
      <c r="F67" s="2">
        <f t="shared" si="5"/>
        <v>11760446</v>
      </c>
      <c r="G67" s="158">
        <v>4900403</v>
      </c>
      <c r="H67" s="159">
        <v>0</v>
      </c>
      <c r="I67" s="159">
        <v>191635</v>
      </c>
      <c r="J67" s="159">
        <v>0</v>
      </c>
      <c r="K67" s="2">
        <f t="shared" si="6"/>
        <v>5092038</v>
      </c>
      <c r="L67" s="158">
        <v>259212</v>
      </c>
      <c r="M67" s="159">
        <v>0</v>
      </c>
      <c r="N67" s="159">
        <v>103348</v>
      </c>
      <c r="O67" s="159">
        <v>0</v>
      </c>
      <c r="P67" s="2">
        <f t="shared" si="7"/>
        <v>362560</v>
      </c>
      <c r="Q67" s="78">
        <f t="shared" si="8"/>
        <v>17215044</v>
      </c>
      <c r="R67" s="108">
        <v>15669009</v>
      </c>
      <c r="S67" s="110">
        <f t="shared" si="4"/>
        <v>1.0986683331409153</v>
      </c>
    </row>
    <row r="68" spans="1:19" x14ac:dyDescent="0.2">
      <c r="A68" s="99" t="s">
        <v>68</v>
      </c>
      <c r="B68" s="158">
        <v>11362341</v>
      </c>
      <c r="C68" s="159">
        <v>0</v>
      </c>
      <c r="D68" s="159">
        <v>460330</v>
      </c>
      <c r="E68" s="159">
        <v>0</v>
      </c>
      <c r="F68" s="2">
        <f t="shared" si="5"/>
        <v>11822671</v>
      </c>
      <c r="G68" s="158">
        <v>4909530</v>
      </c>
      <c r="H68" s="159">
        <v>0</v>
      </c>
      <c r="I68" s="159">
        <v>188733</v>
      </c>
      <c r="J68" s="159">
        <v>0</v>
      </c>
      <c r="K68" s="2">
        <f t="shared" si="6"/>
        <v>5098263</v>
      </c>
      <c r="L68" s="158">
        <v>259212</v>
      </c>
      <c r="M68" s="159">
        <v>0</v>
      </c>
      <c r="N68" s="159">
        <v>103348</v>
      </c>
      <c r="O68" s="159">
        <v>0</v>
      </c>
      <c r="P68" s="2">
        <f t="shared" si="7"/>
        <v>362560</v>
      </c>
      <c r="Q68" s="78">
        <f t="shared" si="8"/>
        <v>17283494</v>
      </c>
      <c r="R68" s="108">
        <v>15690157</v>
      </c>
      <c r="S68" s="110">
        <f t="shared" si="4"/>
        <v>1.1015500992118816</v>
      </c>
    </row>
    <row r="69" spans="1:19" x14ac:dyDescent="0.2">
      <c r="A69" s="99" t="s">
        <v>69</v>
      </c>
      <c r="B69" s="158">
        <v>11411742</v>
      </c>
      <c r="C69" s="159">
        <v>0</v>
      </c>
      <c r="D69" s="159">
        <v>475061</v>
      </c>
      <c r="E69" s="159">
        <v>0</v>
      </c>
      <c r="F69" s="2">
        <f t="shared" si="5"/>
        <v>11886803</v>
      </c>
      <c r="G69" s="158">
        <v>4909143</v>
      </c>
      <c r="H69" s="159">
        <v>0</v>
      </c>
      <c r="I69" s="159">
        <v>186923</v>
      </c>
      <c r="J69" s="159">
        <v>0</v>
      </c>
      <c r="K69" s="2">
        <f t="shared" si="6"/>
        <v>5096066</v>
      </c>
      <c r="L69" s="158">
        <v>259212</v>
      </c>
      <c r="M69" s="159">
        <v>0</v>
      </c>
      <c r="N69" s="159">
        <v>103348</v>
      </c>
      <c r="O69" s="159">
        <v>0</v>
      </c>
      <c r="P69" s="2">
        <f t="shared" si="7"/>
        <v>362560</v>
      </c>
      <c r="Q69" s="78">
        <f t="shared" si="8"/>
        <v>17345429</v>
      </c>
      <c r="R69" s="108">
        <v>15711305</v>
      </c>
      <c r="S69" s="110">
        <f t="shared" si="4"/>
        <v>1.1040094377901772</v>
      </c>
    </row>
    <row r="70" spans="1:19" x14ac:dyDescent="0.2">
      <c r="A70" s="99" t="s">
        <v>70</v>
      </c>
      <c r="B70" s="158">
        <v>11482546</v>
      </c>
      <c r="C70" s="159">
        <v>0</v>
      </c>
      <c r="D70" s="159">
        <v>485898</v>
      </c>
      <c r="E70" s="159">
        <v>0</v>
      </c>
      <c r="F70" s="2">
        <f t="shared" si="5"/>
        <v>11968444</v>
      </c>
      <c r="G70" s="158">
        <v>4913150</v>
      </c>
      <c r="H70" s="159">
        <v>0</v>
      </c>
      <c r="I70" s="159">
        <v>185552</v>
      </c>
      <c r="J70" s="159">
        <v>0</v>
      </c>
      <c r="K70" s="2">
        <f t="shared" si="6"/>
        <v>5098702</v>
      </c>
      <c r="L70" s="158">
        <v>259212</v>
      </c>
      <c r="M70" s="159">
        <v>0</v>
      </c>
      <c r="N70" s="159">
        <v>103348</v>
      </c>
      <c r="O70" s="159">
        <v>0</v>
      </c>
      <c r="P70" s="2">
        <f t="shared" si="7"/>
        <v>362560</v>
      </c>
      <c r="Q70" s="78">
        <f t="shared" si="8"/>
        <v>17429706</v>
      </c>
      <c r="R70" s="108">
        <v>15732453</v>
      </c>
      <c r="S70" s="110">
        <f t="shared" si="4"/>
        <v>1.1078822863796256</v>
      </c>
    </row>
    <row r="71" spans="1:19" x14ac:dyDescent="0.2">
      <c r="A71" s="99" t="s">
        <v>71</v>
      </c>
      <c r="B71" s="158">
        <v>11510654</v>
      </c>
      <c r="C71" s="159">
        <v>0</v>
      </c>
      <c r="D71" s="159">
        <v>498333</v>
      </c>
      <c r="E71" s="159">
        <v>0</v>
      </c>
      <c r="F71" s="2">
        <f t="shared" si="5"/>
        <v>12008987</v>
      </c>
      <c r="G71" s="158">
        <v>4908045</v>
      </c>
      <c r="H71" s="159">
        <v>0</v>
      </c>
      <c r="I71" s="159">
        <v>182447</v>
      </c>
      <c r="J71" s="159">
        <v>0</v>
      </c>
      <c r="K71" s="2">
        <f t="shared" si="6"/>
        <v>5090492</v>
      </c>
      <c r="L71" s="158">
        <v>259212</v>
      </c>
      <c r="M71" s="159">
        <v>0</v>
      </c>
      <c r="N71" s="159">
        <v>103348</v>
      </c>
      <c r="O71" s="159">
        <v>0</v>
      </c>
      <c r="P71" s="2">
        <f t="shared" si="7"/>
        <v>362560</v>
      </c>
      <c r="Q71" s="78">
        <f t="shared" si="8"/>
        <v>17462039</v>
      </c>
      <c r="R71" s="108">
        <v>15753601</v>
      </c>
      <c r="S71" s="110">
        <f t="shared" si="4"/>
        <v>1.1084474590920514</v>
      </c>
    </row>
    <row r="72" spans="1:19" x14ac:dyDescent="0.2">
      <c r="A72" s="99" t="s">
        <v>72</v>
      </c>
      <c r="B72" s="158">
        <v>11515197</v>
      </c>
      <c r="C72" s="159">
        <v>0</v>
      </c>
      <c r="D72" s="159">
        <v>515689</v>
      </c>
      <c r="E72" s="159">
        <v>0</v>
      </c>
      <c r="F72" s="2">
        <f t="shared" si="5"/>
        <v>12030886</v>
      </c>
      <c r="G72" s="158">
        <v>4963141</v>
      </c>
      <c r="H72" s="159">
        <v>0</v>
      </c>
      <c r="I72" s="159">
        <v>185167</v>
      </c>
      <c r="J72" s="159">
        <v>0</v>
      </c>
      <c r="K72" s="2">
        <f t="shared" si="6"/>
        <v>5148308</v>
      </c>
      <c r="L72" s="158">
        <v>259212</v>
      </c>
      <c r="M72" s="159">
        <v>0</v>
      </c>
      <c r="N72" s="159">
        <v>103348</v>
      </c>
      <c r="O72" s="159">
        <v>0</v>
      </c>
      <c r="P72" s="2">
        <f t="shared" si="7"/>
        <v>362560</v>
      </c>
      <c r="Q72" s="78">
        <f t="shared" si="8"/>
        <v>17541754</v>
      </c>
      <c r="R72" s="108">
        <v>15774749</v>
      </c>
      <c r="S72" s="110">
        <f t="shared" si="4"/>
        <v>1.112014777540993</v>
      </c>
    </row>
    <row r="73" spans="1:19" x14ac:dyDescent="0.2">
      <c r="A73" s="99" t="s">
        <v>73</v>
      </c>
      <c r="B73" s="158">
        <v>11537385</v>
      </c>
      <c r="C73" s="159">
        <v>0</v>
      </c>
      <c r="D73" s="159">
        <v>526575</v>
      </c>
      <c r="E73" s="159">
        <v>0</v>
      </c>
      <c r="F73" s="2">
        <f t="shared" si="5"/>
        <v>12063960</v>
      </c>
      <c r="G73" s="158">
        <v>5058033</v>
      </c>
      <c r="H73" s="159">
        <v>0</v>
      </c>
      <c r="I73" s="159">
        <v>188686</v>
      </c>
      <c r="J73" s="159">
        <v>0</v>
      </c>
      <c r="K73" s="2">
        <f t="shared" si="6"/>
        <v>5246719</v>
      </c>
      <c r="L73" s="158">
        <v>417248</v>
      </c>
      <c r="M73" s="159">
        <v>0</v>
      </c>
      <c r="N73" s="159">
        <v>140959</v>
      </c>
      <c r="O73" s="159">
        <v>0</v>
      </c>
      <c r="P73" s="2">
        <f t="shared" si="7"/>
        <v>558207</v>
      </c>
      <c r="Q73" s="78">
        <f t="shared" si="8"/>
        <v>17868886</v>
      </c>
      <c r="R73" s="108">
        <v>15795808.749999998</v>
      </c>
      <c r="S73" s="110">
        <f t="shared" si="4"/>
        <v>1.1312422353809521</v>
      </c>
    </row>
    <row r="74" spans="1:19" x14ac:dyDescent="0.2">
      <c r="A74" s="99" t="s">
        <v>74</v>
      </c>
      <c r="B74" s="158">
        <v>11558077</v>
      </c>
      <c r="C74" s="159">
        <v>0</v>
      </c>
      <c r="D74" s="159">
        <v>549963</v>
      </c>
      <c r="E74" s="159">
        <v>0</v>
      </c>
      <c r="F74" s="2">
        <f t="shared" si="5"/>
        <v>12108040</v>
      </c>
      <c r="G74" s="158">
        <v>5051529</v>
      </c>
      <c r="H74" s="159">
        <v>0</v>
      </c>
      <c r="I74" s="159">
        <v>192052</v>
      </c>
      <c r="J74" s="159">
        <v>0</v>
      </c>
      <c r="K74" s="2">
        <f t="shared" si="6"/>
        <v>5243581</v>
      </c>
      <c r="L74" s="158">
        <v>426500</v>
      </c>
      <c r="M74" s="159">
        <v>0</v>
      </c>
      <c r="N74" s="159">
        <v>139661</v>
      </c>
      <c r="O74" s="159">
        <v>0</v>
      </c>
      <c r="P74" s="2">
        <f t="shared" si="7"/>
        <v>566161</v>
      </c>
      <c r="Q74" s="78">
        <f t="shared" si="8"/>
        <v>17917782</v>
      </c>
      <c r="R74" s="108">
        <v>15816868.5</v>
      </c>
      <c r="S74" s="110">
        <f t="shared" si="4"/>
        <v>1.1328273987989468</v>
      </c>
    </row>
    <row r="75" spans="1:19" x14ac:dyDescent="0.2">
      <c r="A75" s="99" t="s">
        <v>75</v>
      </c>
      <c r="B75" s="158">
        <v>11608633</v>
      </c>
      <c r="C75" s="159">
        <v>0</v>
      </c>
      <c r="D75" s="159">
        <v>536660</v>
      </c>
      <c r="E75" s="159">
        <v>0</v>
      </c>
      <c r="F75" s="2">
        <f t="shared" si="5"/>
        <v>12145293</v>
      </c>
      <c r="G75" s="158">
        <v>5035323</v>
      </c>
      <c r="H75" s="159">
        <v>0</v>
      </c>
      <c r="I75" s="159">
        <v>189571</v>
      </c>
      <c r="J75" s="159">
        <v>0</v>
      </c>
      <c r="K75" s="2">
        <f t="shared" si="6"/>
        <v>5224894</v>
      </c>
      <c r="L75" s="158">
        <v>450837</v>
      </c>
      <c r="M75" s="159">
        <v>0</v>
      </c>
      <c r="N75" s="159">
        <v>139638</v>
      </c>
      <c r="O75" s="159">
        <v>0</v>
      </c>
      <c r="P75" s="2">
        <f t="shared" si="7"/>
        <v>590475</v>
      </c>
      <c r="Q75" s="78">
        <f t="shared" si="8"/>
        <v>17960662</v>
      </c>
      <c r="R75" s="108">
        <v>15837928.25</v>
      </c>
      <c r="S75" s="110">
        <f t="shared" si="4"/>
        <v>1.1340284989610305</v>
      </c>
    </row>
    <row r="76" spans="1:19" x14ac:dyDescent="0.2">
      <c r="A76" s="99" t="s">
        <v>76</v>
      </c>
      <c r="B76" s="158">
        <v>11637230</v>
      </c>
      <c r="C76" s="159">
        <v>0</v>
      </c>
      <c r="D76" s="159">
        <v>543777</v>
      </c>
      <c r="E76" s="159">
        <v>0</v>
      </c>
      <c r="F76" s="2">
        <f t="shared" si="5"/>
        <v>12181007</v>
      </c>
      <c r="G76" s="158">
        <v>5022122</v>
      </c>
      <c r="H76" s="159">
        <v>0</v>
      </c>
      <c r="I76" s="159">
        <v>190757</v>
      </c>
      <c r="J76" s="159">
        <v>0</v>
      </c>
      <c r="K76" s="2">
        <f t="shared" ref="K76:K93" si="9">SUM(G76:J76)</f>
        <v>5212879</v>
      </c>
      <c r="L76" s="158">
        <v>456277</v>
      </c>
      <c r="M76" s="159">
        <v>0</v>
      </c>
      <c r="N76" s="159">
        <v>138216</v>
      </c>
      <c r="O76" s="159">
        <v>0</v>
      </c>
      <c r="P76" s="2">
        <f t="shared" ref="P76:P78" si="10">SUM(L76:O76)</f>
        <v>594493</v>
      </c>
      <c r="Q76" s="78">
        <f t="shared" ref="Q76:Q90" si="11">SUM(F76,K76,P76)</f>
        <v>17988379</v>
      </c>
      <c r="R76" s="108">
        <v>15858987.999999998</v>
      </c>
      <c r="S76" s="110">
        <f t="shared" si="4"/>
        <v>1.1342702951789863</v>
      </c>
    </row>
    <row r="77" spans="1:19" x14ac:dyDescent="0.2">
      <c r="A77" s="99" t="s">
        <v>77</v>
      </c>
      <c r="B77" s="158">
        <v>11661418</v>
      </c>
      <c r="C77" s="159">
        <v>0</v>
      </c>
      <c r="D77" s="159">
        <v>544005</v>
      </c>
      <c r="E77" s="159">
        <v>0</v>
      </c>
      <c r="F77" s="2">
        <f t="shared" si="5"/>
        <v>12205423</v>
      </c>
      <c r="G77" s="158">
        <v>4998488</v>
      </c>
      <c r="H77" s="159">
        <v>0</v>
      </c>
      <c r="I77" s="159">
        <v>190033</v>
      </c>
      <c r="J77" s="159">
        <v>0</v>
      </c>
      <c r="K77" s="2">
        <f t="shared" si="9"/>
        <v>5188521</v>
      </c>
      <c r="L77" s="158">
        <v>461466</v>
      </c>
      <c r="M77" s="159">
        <v>0</v>
      </c>
      <c r="N77" s="159">
        <v>144438</v>
      </c>
      <c r="O77" s="159">
        <v>0</v>
      </c>
      <c r="P77" s="2">
        <f t="shared" si="10"/>
        <v>605904</v>
      </c>
      <c r="Q77" s="78">
        <f t="shared" si="11"/>
        <v>17999848</v>
      </c>
      <c r="R77" s="108">
        <v>15880047.749999998</v>
      </c>
      <c r="S77" s="110">
        <f t="shared" ref="S77:S91" si="12">+Q77/R77</f>
        <v>1.1334882793409737</v>
      </c>
    </row>
    <row r="78" spans="1:19" x14ac:dyDescent="0.2">
      <c r="A78" s="99" t="s">
        <v>78</v>
      </c>
      <c r="B78" s="158">
        <v>11668374</v>
      </c>
      <c r="C78" s="159">
        <v>0</v>
      </c>
      <c r="D78" s="159">
        <v>557378</v>
      </c>
      <c r="E78" s="159">
        <v>0</v>
      </c>
      <c r="F78" s="2">
        <f t="shared" si="5"/>
        <v>12225752</v>
      </c>
      <c r="G78" s="158">
        <v>5015530</v>
      </c>
      <c r="H78" s="159">
        <v>0</v>
      </c>
      <c r="I78" s="159">
        <v>189417</v>
      </c>
      <c r="J78" s="159">
        <v>0</v>
      </c>
      <c r="K78" s="2">
        <f t="shared" si="9"/>
        <v>5204947</v>
      </c>
      <c r="L78" s="158">
        <v>480763</v>
      </c>
      <c r="M78" s="159">
        <v>0</v>
      </c>
      <c r="N78" s="159">
        <v>145587</v>
      </c>
      <c r="O78" s="159">
        <v>0</v>
      </c>
      <c r="P78" s="2">
        <f t="shared" si="10"/>
        <v>626350</v>
      </c>
      <c r="Q78" s="78">
        <f t="shared" si="11"/>
        <v>18057049</v>
      </c>
      <c r="R78" s="108">
        <v>15901107.5</v>
      </c>
      <c r="S78" s="110">
        <f t="shared" si="12"/>
        <v>1.1355843610264253</v>
      </c>
    </row>
    <row r="79" spans="1:19" x14ac:dyDescent="0.2">
      <c r="A79" s="99" t="s">
        <v>81</v>
      </c>
      <c r="B79" s="123">
        <v>9130931</v>
      </c>
      <c r="C79" s="122">
        <v>2565589</v>
      </c>
      <c r="D79" s="122">
        <v>382987</v>
      </c>
      <c r="E79" s="122">
        <v>166497</v>
      </c>
      <c r="F79" s="2">
        <f>SUM(B79:E79)</f>
        <v>12246004</v>
      </c>
      <c r="G79" s="123">
        <v>3669534</v>
      </c>
      <c r="H79" s="122">
        <v>1293980</v>
      </c>
      <c r="I79" s="122">
        <v>63719</v>
      </c>
      <c r="J79" s="122">
        <v>129299</v>
      </c>
      <c r="K79" s="2">
        <f t="shared" si="9"/>
        <v>5156532</v>
      </c>
      <c r="L79" s="123">
        <v>378067</v>
      </c>
      <c r="M79" s="122">
        <v>110706</v>
      </c>
      <c r="N79" s="122">
        <v>27577</v>
      </c>
      <c r="O79" s="122">
        <v>119570</v>
      </c>
      <c r="P79" s="2">
        <f t="shared" ref="P79:P92" si="13">SUM(L79:O79)</f>
        <v>635920</v>
      </c>
      <c r="Q79" s="78">
        <f t="shared" si="11"/>
        <v>18038456</v>
      </c>
      <c r="R79" s="108">
        <v>15922167.249999998</v>
      </c>
      <c r="S79" s="110">
        <f t="shared" si="12"/>
        <v>1.1329146162561508</v>
      </c>
    </row>
    <row r="80" spans="1:19" x14ac:dyDescent="0.2">
      <c r="A80" s="99" t="s">
        <v>80</v>
      </c>
      <c r="B80" s="123">
        <v>9085311</v>
      </c>
      <c r="C80" s="122">
        <v>2629358</v>
      </c>
      <c r="D80" s="122">
        <v>383743</v>
      </c>
      <c r="E80" s="122">
        <v>168144</v>
      </c>
      <c r="F80" s="2">
        <f t="shared" ref="F80:F90" si="14">SUM(B80:E80)</f>
        <v>12266556</v>
      </c>
      <c r="G80" s="123">
        <v>3615061</v>
      </c>
      <c r="H80" s="122">
        <v>1338919</v>
      </c>
      <c r="I80" s="122">
        <v>60834</v>
      </c>
      <c r="J80" s="122">
        <v>133934</v>
      </c>
      <c r="K80" s="2">
        <f t="shared" si="9"/>
        <v>5148748</v>
      </c>
      <c r="L80" s="123">
        <v>383086</v>
      </c>
      <c r="M80" s="122">
        <v>119569</v>
      </c>
      <c r="N80" s="122">
        <v>27695</v>
      </c>
      <c r="O80" s="122">
        <v>120332</v>
      </c>
      <c r="P80" s="2">
        <f t="shared" si="13"/>
        <v>650682</v>
      </c>
      <c r="Q80" s="78">
        <f t="shared" si="11"/>
        <v>18065986</v>
      </c>
      <c r="R80" s="108">
        <v>15943226.999999998</v>
      </c>
      <c r="S80" s="110">
        <f t="shared" si="12"/>
        <v>1.133144877131838</v>
      </c>
    </row>
    <row r="81" spans="1:19" x14ac:dyDescent="0.2">
      <c r="A81" s="99" t="s">
        <v>84</v>
      </c>
      <c r="B81" s="123">
        <v>9102505</v>
      </c>
      <c r="C81" s="122">
        <v>2634993</v>
      </c>
      <c r="D81" s="122">
        <v>378753</v>
      </c>
      <c r="E81" s="122">
        <v>163977</v>
      </c>
      <c r="F81" s="2">
        <f t="shared" si="14"/>
        <v>12280228</v>
      </c>
      <c r="G81" s="123">
        <v>3527955</v>
      </c>
      <c r="H81" s="122">
        <v>1326021</v>
      </c>
      <c r="I81" s="122">
        <v>57984</v>
      </c>
      <c r="J81" s="122">
        <v>135303</v>
      </c>
      <c r="K81" s="2">
        <f t="shared" si="9"/>
        <v>5047263</v>
      </c>
      <c r="L81" s="123">
        <v>400353</v>
      </c>
      <c r="M81" s="122">
        <v>145844</v>
      </c>
      <c r="N81" s="122">
        <v>27405</v>
      </c>
      <c r="O81" s="122">
        <v>120219</v>
      </c>
      <c r="P81" s="2">
        <f t="shared" si="13"/>
        <v>693821</v>
      </c>
      <c r="Q81" s="78">
        <f t="shared" si="11"/>
        <v>18021312</v>
      </c>
      <c r="R81" s="108">
        <v>15964286.749999996</v>
      </c>
      <c r="S81" s="110">
        <f t="shared" si="12"/>
        <v>1.1288516851527992</v>
      </c>
    </row>
    <row r="82" spans="1:19" x14ac:dyDescent="0.2">
      <c r="A82" s="99" t="s">
        <v>85</v>
      </c>
      <c r="B82" s="123">
        <v>8995671</v>
      </c>
      <c r="C82" s="122">
        <v>2742260</v>
      </c>
      <c r="D82" s="122">
        <v>378181</v>
      </c>
      <c r="E82" s="122">
        <v>165322</v>
      </c>
      <c r="F82" s="2">
        <f t="shared" si="14"/>
        <v>12281434</v>
      </c>
      <c r="G82" s="123">
        <v>3453829</v>
      </c>
      <c r="H82" s="122">
        <v>1373696</v>
      </c>
      <c r="I82" s="122">
        <v>54377</v>
      </c>
      <c r="J82" s="122">
        <v>144065</v>
      </c>
      <c r="K82" s="2">
        <f t="shared" si="9"/>
        <v>5025967</v>
      </c>
      <c r="L82" s="123">
        <v>395330</v>
      </c>
      <c r="M82" s="122">
        <v>172919</v>
      </c>
      <c r="N82" s="122">
        <v>29094</v>
      </c>
      <c r="O82" s="122">
        <v>120287</v>
      </c>
      <c r="P82" s="2">
        <f t="shared" si="13"/>
        <v>717630</v>
      </c>
      <c r="Q82" s="78">
        <f t="shared" si="11"/>
        <v>18025031</v>
      </c>
      <c r="R82" s="108">
        <v>15985346.499999996</v>
      </c>
      <c r="S82" s="110">
        <f t="shared" si="12"/>
        <v>1.1275971402934559</v>
      </c>
    </row>
    <row r="83" spans="1:19" x14ac:dyDescent="0.2">
      <c r="A83" s="99" t="s">
        <v>86</v>
      </c>
      <c r="B83" s="123">
        <v>9033254</v>
      </c>
      <c r="C83" s="122">
        <v>2696313</v>
      </c>
      <c r="D83" s="122">
        <v>374131</v>
      </c>
      <c r="E83" s="122">
        <v>166686</v>
      </c>
      <c r="F83" s="2">
        <f t="shared" si="14"/>
        <v>12270384</v>
      </c>
      <c r="G83" s="123">
        <v>3427410</v>
      </c>
      <c r="H83" s="122">
        <v>1368681</v>
      </c>
      <c r="I83" s="122">
        <v>51608</v>
      </c>
      <c r="J83" s="122">
        <v>148238</v>
      </c>
      <c r="K83" s="2">
        <f t="shared" si="9"/>
        <v>4995937</v>
      </c>
      <c r="L83" s="123">
        <v>405316</v>
      </c>
      <c r="M83" s="122">
        <v>203675</v>
      </c>
      <c r="N83" s="122">
        <v>37097</v>
      </c>
      <c r="O83" s="122">
        <v>120822</v>
      </c>
      <c r="P83" s="2">
        <f t="shared" si="13"/>
        <v>766910</v>
      </c>
      <c r="Q83" s="78">
        <f t="shared" si="11"/>
        <v>18033231</v>
      </c>
      <c r="R83" s="108">
        <v>16006406.249999998</v>
      </c>
      <c r="S83" s="110">
        <f t="shared" si="12"/>
        <v>1.1266258470729495</v>
      </c>
    </row>
    <row r="84" spans="1:19" x14ac:dyDescent="0.2">
      <c r="A84" s="99" t="s">
        <v>87</v>
      </c>
      <c r="B84" s="123">
        <v>8456251</v>
      </c>
      <c r="C84" s="122">
        <v>2782707</v>
      </c>
      <c r="D84" s="122">
        <v>368800</v>
      </c>
      <c r="E84" s="122">
        <v>164262</v>
      </c>
      <c r="F84" s="2">
        <f t="shared" si="14"/>
        <v>11772020</v>
      </c>
      <c r="G84" s="123">
        <v>3401928</v>
      </c>
      <c r="H84" s="122">
        <v>1451696</v>
      </c>
      <c r="I84" s="122">
        <v>49259</v>
      </c>
      <c r="J84" s="122">
        <v>152762</v>
      </c>
      <c r="K84" s="2">
        <f t="shared" si="9"/>
        <v>5055645</v>
      </c>
      <c r="L84" s="123">
        <v>373604</v>
      </c>
      <c r="M84" s="122">
        <v>231766</v>
      </c>
      <c r="N84" s="122">
        <v>49848</v>
      </c>
      <c r="O84" s="122">
        <v>121674</v>
      </c>
      <c r="P84" s="2">
        <f t="shared" si="13"/>
        <v>776892</v>
      </c>
      <c r="Q84" s="78">
        <f t="shared" si="11"/>
        <v>17604557</v>
      </c>
      <c r="R84" s="108">
        <v>16027465.999999996</v>
      </c>
      <c r="S84" s="110">
        <f t="shared" si="12"/>
        <v>1.0983992728482472</v>
      </c>
    </row>
    <row r="85" spans="1:19" x14ac:dyDescent="0.2">
      <c r="A85" s="99" t="s">
        <v>82</v>
      </c>
      <c r="B85" s="123">
        <v>8002486</v>
      </c>
      <c r="C85" s="122">
        <v>2787666</v>
      </c>
      <c r="D85" s="122">
        <v>374942</v>
      </c>
      <c r="E85" s="122">
        <v>165377</v>
      </c>
      <c r="F85" s="2">
        <f t="shared" si="14"/>
        <v>11330471</v>
      </c>
      <c r="G85" s="123">
        <v>3285587</v>
      </c>
      <c r="H85" s="122">
        <v>1553353</v>
      </c>
      <c r="I85" s="122">
        <v>46726</v>
      </c>
      <c r="J85" s="122">
        <v>155878</v>
      </c>
      <c r="K85" s="2">
        <f t="shared" si="9"/>
        <v>5041544</v>
      </c>
      <c r="L85" s="123">
        <v>444553</v>
      </c>
      <c r="M85" s="122">
        <v>262575</v>
      </c>
      <c r="N85" s="122">
        <v>59446</v>
      </c>
      <c r="O85" s="122">
        <v>122203</v>
      </c>
      <c r="P85" s="2">
        <f t="shared" si="13"/>
        <v>888777</v>
      </c>
      <c r="Q85" s="78">
        <f t="shared" si="11"/>
        <v>17260792</v>
      </c>
      <c r="R85" s="108">
        <v>16048414.166666668</v>
      </c>
      <c r="S85" s="110">
        <f t="shared" si="12"/>
        <v>1.0755450239969193</v>
      </c>
    </row>
    <row r="86" spans="1:19" x14ac:dyDescent="0.2">
      <c r="A86" s="99" t="s">
        <v>83</v>
      </c>
      <c r="B86" s="123">
        <v>7596752</v>
      </c>
      <c r="C86" s="122">
        <v>2735337</v>
      </c>
      <c r="D86" s="122">
        <v>376289</v>
      </c>
      <c r="E86" s="122">
        <v>161636</v>
      </c>
      <c r="F86" s="2">
        <f t="shared" si="14"/>
        <v>10870014</v>
      </c>
      <c r="G86" s="123">
        <v>3291123</v>
      </c>
      <c r="H86" s="122">
        <v>1532477</v>
      </c>
      <c r="I86" s="122">
        <v>44324</v>
      </c>
      <c r="J86" s="122">
        <v>170712</v>
      </c>
      <c r="K86" s="2">
        <f t="shared" si="9"/>
        <v>5038636</v>
      </c>
      <c r="L86" s="123">
        <v>472917</v>
      </c>
      <c r="M86" s="122">
        <v>290266</v>
      </c>
      <c r="N86" s="122">
        <v>60535</v>
      </c>
      <c r="O86" s="122">
        <v>122149</v>
      </c>
      <c r="P86" s="2">
        <f t="shared" si="13"/>
        <v>945867</v>
      </c>
      <c r="Q86" s="78">
        <f t="shared" si="11"/>
        <v>16854517</v>
      </c>
      <c r="R86" s="108">
        <v>16069362.333333332</v>
      </c>
      <c r="S86" s="110">
        <f t="shared" si="12"/>
        <v>1.0488603499242772</v>
      </c>
    </row>
    <row r="87" spans="1:19" x14ac:dyDescent="0.2">
      <c r="A87" s="99" t="s">
        <v>88</v>
      </c>
      <c r="B87" s="123">
        <v>7122421</v>
      </c>
      <c r="C87" s="122">
        <v>2847289</v>
      </c>
      <c r="D87" s="122">
        <v>371060</v>
      </c>
      <c r="E87" s="122">
        <v>164061</v>
      </c>
      <c r="F87" s="2">
        <f t="shared" si="14"/>
        <v>10504831</v>
      </c>
      <c r="G87" s="123">
        <v>2975713</v>
      </c>
      <c r="H87" s="122">
        <v>1533156</v>
      </c>
      <c r="I87" s="122">
        <v>42174</v>
      </c>
      <c r="J87" s="122">
        <v>172342</v>
      </c>
      <c r="K87" s="2">
        <f t="shared" si="9"/>
        <v>4723385</v>
      </c>
      <c r="L87" s="123">
        <v>526045</v>
      </c>
      <c r="M87" s="122">
        <v>325043</v>
      </c>
      <c r="N87" s="122">
        <v>59090</v>
      </c>
      <c r="O87" s="122">
        <v>122145</v>
      </c>
      <c r="P87" s="2">
        <f t="shared" si="13"/>
        <v>1032323</v>
      </c>
      <c r="Q87" s="78">
        <f t="shared" si="11"/>
        <v>16260539</v>
      </c>
      <c r="R87" s="108">
        <v>16090310.5</v>
      </c>
      <c r="S87" s="110">
        <f t="shared" si="12"/>
        <v>1.0105795658822121</v>
      </c>
    </row>
    <row r="88" spans="1:19" x14ac:dyDescent="0.2">
      <c r="A88" s="99" t="s">
        <v>89</v>
      </c>
      <c r="B88" s="123">
        <v>6923474</v>
      </c>
      <c r="C88" s="122">
        <v>2844974</v>
      </c>
      <c r="D88" s="122">
        <v>369830</v>
      </c>
      <c r="E88" s="122">
        <v>154724</v>
      </c>
      <c r="F88" s="2">
        <f t="shared" si="14"/>
        <v>10293002</v>
      </c>
      <c r="G88" s="123">
        <v>2927540</v>
      </c>
      <c r="H88" s="122">
        <v>1544968</v>
      </c>
      <c r="I88" s="122">
        <v>40109</v>
      </c>
      <c r="J88" s="122">
        <v>176368</v>
      </c>
      <c r="K88" s="2">
        <f t="shared" si="9"/>
        <v>4688985</v>
      </c>
      <c r="L88" s="123">
        <v>539977</v>
      </c>
      <c r="M88" s="122">
        <v>350084</v>
      </c>
      <c r="N88" s="122">
        <v>60110</v>
      </c>
      <c r="O88" s="122">
        <v>122205</v>
      </c>
      <c r="P88" s="2">
        <f t="shared" si="13"/>
        <v>1072376</v>
      </c>
      <c r="Q88" s="78">
        <f t="shared" si="11"/>
        <v>16054363</v>
      </c>
      <c r="R88" s="108">
        <v>16111258.666666668</v>
      </c>
      <c r="S88" s="110">
        <f t="shared" si="12"/>
        <v>0.99646857717054838</v>
      </c>
    </row>
    <row r="89" spans="1:19" x14ac:dyDescent="0.2">
      <c r="A89" s="99" t="s">
        <v>90</v>
      </c>
      <c r="B89" s="123">
        <v>6798443</v>
      </c>
      <c r="C89" s="122">
        <v>2784813</v>
      </c>
      <c r="D89" s="122">
        <v>367215</v>
      </c>
      <c r="E89" s="122">
        <v>157006</v>
      </c>
      <c r="F89" s="2">
        <f t="shared" si="14"/>
        <v>10107477</v>
      </c>
      <c r="G89" s="123">
        <v>2766872</v>
      </c>
      <c r="H89" s="122">
        <v>1584696</v>
      </c>
      <c r="I89" s="122">
        <v>38337</v>
      </c>
      <c r="J89" s="122">
        <v>179367</v>
      </c>
      <c r="K89" s="2">
        <f t="shared" si="9"/>
        <v>4569272</v>
      </c>
      <c r="L89" s="123">
        <v>556081</v>
      </c>
      <c r="M89" s="122">
        <v>376844</v>
      </c>
      <c r="N89" s="122">
        <v>61224</v>
      </c>
      <c r="O89" s="122">
        <v>122312</v>
      </c>
      <c r="P89" s="2">
        <f t="shared" si="13"/>
        <v>1116461</v>
      </c>
      <c r="Q89" s="78">
        <f t="shared" si="11"/>
        <v>15793210</v>
      </c>
      <c r="R89" s="108">
        <v>16132206.833333336</v>
      </c>
      <c r="S89" s="110">
        <f t="shared" si="12"/>
        <v>0.97898633232045595</v>
      </c>
    </row>
    <row r="90" spans="1:19" x14ac:dyDescent="0.2">
      <c r="A90" s="99" t="s">
        <v>91</v>
      </c>
      <c r="B90" s="123">
        <v>6465101</v>
      </c>
      <c r="C90" s="122">
        <v>2937976</v>
      </c>
      <c r="D90" s="122">
        <v>368807</v>
      </c>
      <c r="E90" s="122">
        <v>150834</v>
      </c>
      <c r="F90" s="2">
        <f t="shared" si="14"/>
        <v>9922718</v>
      </c>
      <c r="G90" s="123">
        <v>2763539</v>
      </c>
      <c r="H90" s="122">
        <v>1577480</v>
      </c>
      <c r="I90" s="122">
        <v>37480</v>
      </c>
      <c r="J90" s="122">
        <v>181827</v>
      </c>
      <c r="K90" s="2">
        <f t="shared" si="9"/>
        <v>4560326</v>
      </c>
      <c r="L90" s="123">
        <v>596254</v>
      </c>
      <c r="M90" s="122">
        <v>406022</v>
      </c>
      <c r="N90" s="122">
        <v>58728</v>
      </c>
      <c r="O90" s="122">
        <v>122835</v>
      </c>
      <c r="P90" s="2">
        <f t="shared" si="13"/>
        <v>1183839</v>
      </c>
      <c r="Q90" s="78">
        <f t="shared" si="11"/>
        <v>15666883</v>
      </c>
      <c r="R90" s="108">
        <v>16153155.000000002</v>
      </c>
      <c r="S90" s="110">
        <f t="shared" si="12"/>
        <v>0.96989615960473341</v>
      </c>
    </row>
    <row r="91" spans="1:19" x14ac:dyDescent="0.2">
      <c r="A91" s="99" t="s">
        <v>79</v>
      </c>
      <c r="B91" s="123">
        <v>6513072</v>
      </c>
      <c r="C91" s="122">
        <v>2597147</v>
      </c>
      <c r="D91" s="122">
        <v>362706</v>
      </c>
      <c r="E91" s="122">
        <v>146700</v>
      </c>
      <c r="F91" s="2">
        <f>SUM(B91:E91)</f>
        <v>9619625</v>
      </c>
      <c r="G91" s="123">
        <v>2657024</v>
      </c>
      <c r="H91" s="122">
        <v>1676662</v>
      </c>
      <c r="I91" s="122">
        <v>36990</v>
      </c>
      <c r="J91" s="122">
        <v>184626</v>
      </c>
      <c r="K91" s="2">
        <f t="shared" si="9"/>
        <v>4555302</v>
      </c>
      <c r="L91" s="123">
        <v>332274</v>
      </c>
      <c r="M91" s="122">
        <v>430584</v>
      </c>
      <c r="N91" s="122">
        <v>56767</v>
      </c>
      <c r="O91" s="122">
        <v>122844</v>
      </c>
      <c r="P91" s="2">
        <f t="shared" si="13"/>
        <v>942469</v>
      </c>
      <c r="Q91" s="78">
        <f>SUM(F91,K91,P91)</f>
        <v>15117396</v>
      </c>
      <c r="R91" s="108">
        <v>16174103.166666672</v>
      </c>
      <c r="S91" s="110">
        <f t="shared" si="12"/>
        <v>0.9346667227370945</v>
      </c>
    </row>
    <row r="92" spans="1:19" x14ac:dyDescent="0.2">
      <c r="A92" s="99" t="s">
        <v>105</v>
      </c>
      <c r="B92" s="123">
        <v>6136676</v>
      </c>
      <c r="C92" s="122">
        <v>2823869</v>
      </c>
      <c r="D92" s="122">
        <v>364081</v>
      </c>
      <c r="E92" s="122">
        <v>123468</v>
      </c>
      <c r="F92" s="2">
        <f>SUM(B92:E92)</f>
        <v>9448094</v>
      </c>
      <c r="G92" s="123">
        <v>2413941</v>
      </c>
      <c r="H92" s="122">
        <v>1913740</v>
      </c>
      <c r="I92" s="122">
        <v>36789</v>
      </c>
      <c r="J92" s="122">
        <v>187506</v>
      </c>
      <c r="K92" s="2">
        <f t="shared" si="9"/>
        <v>4551976</v>
      </c>
      <c r="L92" s="123">
        <v>335204</v>
      </c>
      <c r="M92" s="122">
        <v>443986</v>
      </c>
      <c r="N92" s="122">
        <v>57357</v>
      </c>
      <c r="O92" s="122">
        <v>123081</v>
      </c>
      <c r="P92" s="2">
        <f t="shared" si="13"/>
        <v>959628</v>
      </c>
      <c r="Q92" s="78">
        <f>SUM(F92,K92,P92)</f>
        <v>14959698</v>
      </c>
      <c r="R92" s="108">
        <v>16195051.333333336</v>
      </c>
      <c r="S92" s="110">
        <f t="shared" ref="S92:S93" si="15">+Q92/R92</f>
        <v>0.92372031999733895</v>
      </c>
    </row>
    <row r="93" spans="1:19" x14ac:dyDescent="0.2">
      <c r="A93" s="99" t="s">
        <v>104</v>
      </c>
      <c r="B93" s="123">
        <v>5853035</v>
      </c>
      <c r="C93" s="122">
        <v>2882422</v>
      </c>
      <c r="D93" s="122">
        <v>366894</v>
      </c>
      <c r="E93" s="122">
        <v>170353</v>
      </c>
      <c r="F93" s="2">
        <f t="shared" ref="F93" si="16">SUM(B93:E93)</f>
        <v>9272704</v>
      </c>
      <c r="G93" s="123">
        <v>2546344</v>
      </c>
      <c r="H93" s="122">
        <v>1689767</v>
      </c>
      <c r="I93" s="122">
        <v>36542</v>
      </c>
      <c r="J93" s="122">
        <v>190708</v>
      </c>
      <c r="K93" s="2">
        <f t="shared" si="9"/>
        <v>4463361</v>
      </c>
      <c r="L93" s="123">
        <v>373125</v>
      </c>
      <c r="M93" s="122">
        <v>464350</v>
      </c>
      <c r="N93" s="122">
        <v>59023</v>
      </c>
      <c r="O93" s="122">
        <v>122905</v>
      </c>
      <c r="P93" s="79">
        <f>SUM(L93:O93)</f>
        <v>1019403</v>
      </c>
      <c r="Q93" s="78">
        <f t="shared" ref="Q93" si="17">SUM(F93,K93,P93)</f>
        <v>14755468</v>
      </c>
      <c r="R93" s="108">
        <v>16215999.500000004</v>
      </c>
      <c r="S93" s="111">
        <f t="shared" si="15"/>
        <v>0.90993268715875308</v>
      </c>
    </row>
    <row r="94" spans="1:19" x14ac:dyDescent="0.2">
      <c r="A94" s="99" t="s">
        <v>120</v>
      </c>
      <c r="B94" s="123">
        <v>5705203</v>
      </c>
      <c r="C94" s="122">
        <v>2892366</v>
      </c>
      <c r="D94" s="122">
        <v>365976</v>
      </c>
      <c r="E94" s="122">
        <v>120951</v>
      </c>
      <c r="F94" s="2">
        <f t="shared" ref="F94:F109" si="18">SUM(B94:E94)</f>
        <v>9084496</v>
      </c>
      <c r="G94" s="123">
        <v>2302945</v>
      </c>
      <c r="H94" s="122">
        <v>1700177</v>
      </c>
      <c r="I94" s="122">
        <v>36370</v>
      </c>
      <c r="J94" s="122">
        <v>192936</v>
      </c>
      <c r="K94" s="2">
        <f t="shared" ref="K94:K109" si="19">SUM(G94:J94)</f>
        <v>4232428</v>
      </c>
      <c r="L94" s="123">
        <v>388007</v>
      </c>
      <c r="M94" s="122">
        <v>479357</v>
      </c>
      <c r="N94" s="122">
        <v>58913</v>
      </c>
      <c r="O94" s="122">
        <v>123792</v>
      </c>
      <c r="P94" s="79">
        <f>SUM(L94:O94)</f>
        <v>1050069</v>
      </c>
      <c r="Q94" s="78">
        <f t="shared" ref="Q94" si="20">SUM(F94,K94,P94)</f>
        <v>14366993</v>
      </c>
      <c r="R94" s="108">
        <v>16236947.666666672</v>
      </c>
      <c r="S94" s="111">
        <f t="shared" ref="S94:S102" si="21">+Q94/R94</f>
        <v>0.88483336246100253</v>
      </c>
    </row>
    <row r="95" spans="1:19" x14ac:dyDescent="0.2">
      <c r="A95" s="112" t="s">
        <v>121</v>
      </c>
      <c r="B95" s="113">
        <v>5309990</v>
      </c>
      <c r="C95" s="114">
        <v>2912238</v>
      </c>
      <c r="D95" s="114">
        <v>363407</v>
      </c>
      <c r="E95" s="114">
        <v>202276</v>
      </c>
      <c r="F95" s="2">
        <f t="shared" si="18"/>
        <v>8787911</v>
      </c>
      <c r="G95" s="113">
        <v>2385474</v>
      </c>
      <c r="H95" s="114">
        <v>1688727</v>
      </c>
      <c r="I95" s="114">
        <v>18758</v>
      </c>
      <c r="J95" s="114">
        <v>210371</v>
      </c>
      <c r="K95" s="2">
        <f t="shared" si="19"/>
        <v>4303330</v>
      </c>
      <c r="L95" s="113">
        <v>387374</v>
      </c>
      <c r="M95" s="114">
        <v>490886</v>
      </c>
      <c r="N95" s="114">
        <v>26847</v>
      </c>
      <c r="O95" s="114">
        <v>126112</v>
      </c>
      <c r="P95" s="79">
        <f t="shared" ref="P95:P102" si="22">SUM(L95:O95)</f>
        <v>1031219</v>
      </c>
      <c r="Q95" s="78">
        <f t="shared" ref="Q95:Q102" si="23">SUM(F95,K95,P95)</f>
        <v>14122460</v>
      </c>
      <c r="R95" s="96">
        <v>16257895.833333336</v>
      </c>
      <c r="S95" s="111">
        <f t="shared" si="21"/>
        <v>0.86865238557162594</v>
      </c>
    </row>
    <row r="96" spans="1:19" x14ac:dyDescent="0.2">
      <c r="A96" s="99" t="s">
        <v>122</v>
      </c>
      <c r="B96" s="123">
        <v>5209468</v>
      </c>
      <c r="C96" s="122">
        <v>2957321</v>
      </c>
      <c r="D96" s="122">
        <v>349853</v>
      </c>
      <c r="E96" s="122">
        <v>141977</v>
      </c>
      <c r="F96" s="2">
        <f t="shared" si="18"/>
        <v>8658619</v>
      </c>
      <c r="G96" s="123">
        <v>2141931</v>
      </c>
      <c r="H96" s="122">
        <v>1761936</v>
      </c>
      <c r="I96" s="122">
        <v>51147</v>
      </c>
      <c r="J96" s="122">
        <v>179684</v>
      </c>
      <c r="K96" s="2">
        <f t="shared" si="19"/>
        <v>4134698</v>
      </c>
      <c r="L96" s="123">
        <v>359446</v>
      </c>
      <c r="M96" s="122">
        <v>513689</v>
      </c>
      <c r="N96" s="122">
        <v>59322</v>
      </c>
      <c r="O96" s="122">
        <v>133246</v>
      </c>
      <c r="P96" s="2">
        <f t="shared" si="22"/>
        <v>1065703</v>
      </c>
      <c r="Q96" s="78">
        <f t="shared" si="23"/>
        <v>13859020</v>
      </c>
      <c r="R96" s="115">
        <v>16278844</v>
      </c>
      <c r="S96" s="111">
        <f t="shared" si="21"/>
        <v>0.85135160703057289</v>
      </c>
    </row>
    <row r="97" spans="1:19" x14ac:dyDescent="0.2">
      <c r="A97" s="112" t="s">
        <v>123</v>
      </c>
      <c r="B97" s="113">
        <v>5052421</v>
      </c>
      <c r="C97" s="114">
        <v>2994685</v>
      </c>
      <c r="D97" s="114">
        <v>350837</v>
      </c>
      <c r="E97" s="114">
        <v>140002</v>
      </c>
      <c r="F97" s="2">
        <f t="shared" si="18"/>
        <v>8537945</v>
      </c>
      <c r="G97" s="113">
        <v>2251650</v>
      </c>
      <c r="H97" s="114">
        <v>1723292</v>
      </c>
      <c r="I97" s="114">
        <v>33538</v>
      </c>
      <c r="J97" s="114">
        <v>192044</v>
      </c>
      <c r="K97" s="2">
        <f t="shared" si="19"/>
        <v>4200524</v>
      </c>
      <c r="L97" s="113">
        <v>371847</v>
      </c>
      <c r="M97" s="114">
        <v>528446</v>
      </c>
      <c r="N97" s="114">
        <v>57904</v>
      </c>
      <c r="O97" s="114">
        <v>137295</v>
      </c>
      <c r="P97" s="79">
        <f t="shared" si="22"/>
        <v>1095492</v>
      </c>
      <c r="Q97" s="78">
        <f t="shared" si="23"/>
        <v>13833961</v>
      </c>
      <c r="R97" s="96">
        <v>16299667.833333332</v>
      </c>
      <c r="S97" s="111">
        <f t="shared" si="21"/>
        <v>0.84872655942773978</v>
      </c>
    </row>
    <row r="98" spans="1:19" x14ac:dyDescent="0.2">
      <c r="A98" s="99" t="s">
        <v>124</v>
      </c>
      <c r="B98" s="123">
        <v>5100640</v>
      </c>
      <c r="C98" s="122">
        <v>3022660</v>
      </c>
      <c r="D98" s="122">
        <v>345274</v>
      </c>
      <c r="E98" s="122">
        <v>131726</v>
      </c>
      <c r="F98" s="2">
        <f t="shared" si="18"/>
        <v>8600300</v>
      </c>
      <c r="G98" s="123">
        <v>2095014</v>
      </c>
      <c r="H98" s="122">
        <v>1871657</v>
      </c>
      <c r="I98" s="122">
        <v>38472</v>
      </c>
      <c r="J98" s="122">
        <v>182954</v>
      </c>
      <c r="K98" s="2">
        <f t="shared" si="19"/>
        <v>4188097</v>
      </c>
      <c r="L98" s="123">
        <v>390876</v>
      </c>
      <c r="M98" s="122">
        <v>545912</v>
      </c>
      <c r="N98" s="122">
        <v>56435</v>
      </c>
      <c r="O98" s="122">
        <v>140999</v>
      </c>
      <c r="P98" s="2">
        <f t="shared" si="22"/>
        <v>1134222</v>
      </c>
      <c r="Q98" s="78">
        <f t="shared" si="23"/>
        <v>13922619</v>
      </c>
      <c r="R98" s="96">
        <v>16320492.20247722</v>
      </c>
      <c r="S98" s="110">
        <f t="shared" si="21"/>
        <v>0.85307592609778904</v>
      </c>
    </row>
    <row r="99" spans="1:19" x14ac:dyDescent="0.2">
      <c r="A99" s="117" t="s">
        <v>126</v>
      </c>
      <c r="B99" s="118">
        <v>5103519</v>
      </c>
      <c r="C99" s="116">
        <v>3086078</v>
      </c>
      <c r="D99" s="116">
        <v>338606</v>
      </c>
      <c r="E99" s="116">
        <v>136753</v>
      </c>
      <c r="F99" s="119">
        <f t="shared" si="18"/>
        <v>8664956</v>
      </c>
      <c r="G99" s="118">
        <v>2055016</v>
      </c>
      <c r="H99" s="116">
        <v>1909079</v>
      </c>
      <c r="I99" s="116">
        <v>40659</v>
      </c>
      <c r="J99" s="116">
        <v>178012</v>
      </c>
      <c r="K99" s="119">
        <f t="shared" si="19"/>
        <v>4182766</v>
      </c>
      <c r="L99" s="118">
        <v>417078</v>
      </c>
      <c r="M99" s="116">
        <v>561229</v>
      </c>
      <c r="N99" s="116">
        <v>55456</v>
      </c>
      <c r="O99" s="116">
        <v>141184</v>
      </c>
      <c r="P99" s="119">
        <f t="shared" si="22"/>
        <v>1174947</v>
      </c>
      <c r="Q99" s="120">
        <f t="shared" si="23"/>
        <v>14022669</v>
      </c>
      <c r="R99" s="115">
        <v>16341315.774747703</v>
      </c>
      <c r="S99" s="121">
        <f t="shared" si="21"/>
        <v>0.85811137813451244</v>
      </c>
    </row>
    <row r="100" spans="1:19" x14ac:dyDescent="0.2">
      <c r="A100" s="99" t="s">
        <v>127</v>
      </c>
      <c r="B100" s="123">
        <v>5160832</v>
      </c>
      <c r="C100" s="122">
        <v>3141517</v>
      </c>
      <c r="D100" s="122">
        <v>331834</v>
      </c>
      <c r="E100" s="122">
        <v>129724</v>
      </c>
      <c r="F100" s="2">
        <f t="shared" si="18"/>
        <v>8763907</v>
      </c>
      <c r="G100" s="123">
        <v>2088941</v>
      </c>
      <c r="H100" s="122">
        <v>1902519</v>
      </c>
      <c r="I100" s="122">
        <v>38912</v>
      </c>
      <c r="J100" s="122">
        <v>181577</v>
      </c>
      <c r="K100" s="2">
        <f t="shared" si="19"/>
        <v>4211949</v>
      </c>
      <c r="L100" s="123">
        <v>349276</v>
      </c>
      <c r="M100" s="122">
        <v>670017</v>
      </c>
      <c r="N100" s="122">
        <v>54867</v>
      </c>
      <c r="O100" s="122">
        <v>141478</v>
      </c>
      <c r="P100" s="2">
        <f t="shared" si="22"/>
        <v>1215638</v>
      </c>
      <c r="Q100" s="78">
        <f t="shared" si="23"/>
        <v>14191494</v>
      </c>
      <c r="R100" s="96">
        <v>16362139.347018186</v>
      </c>
      <c r="S100" s="110">
        <f t="shared" si="21"/>
        <v>0.86733731445614648</v>
      </c>
    </row>
    <row r="101" spans="1:19" x14ac:dyDescent="0.2">
      <c r="A101" s="99" t="s">
        <v>129</v>
      </c>
      <c r="B101" s="123">
        <v>5126455</v>
      </c>
      <c r="C101" s="122">
        <v>3259392</v>
      </c>
      <c r="D101" s="122">
        <v>316194</v>
      </c>
      <c r="E101" s="122">
        <v>128052</v>
      </c>
      <c r="F101" s="2">
        <f t="shared" si="18"/>
        <v>8830093</v>
      </c>
      <c r="G101" s="123">
        <v>2078296</v>
      </c>
      <c r="H101" s="122">
        <v>1847327</v>
      </c>
      <c r="I101" s="122">
        <v>44018</v>
      </c>
      <c r="J101" s="122">
        <v>182150</v>
      </c>
      <c r="K101" s="2">
        <f t="shared" si="19"/>
        <v>4151791</v>
      </c>
      <c r="L101" s="123">
        <v>367028</v>
      </c>
      <c r="M101" s="122">
        <v>682759</v>
      </c>
      <c r="N101" s="122">
        <v>53810</v>
      </c>
      <c r="O101" s="122">
        <v>141556</v>
      </c>
      <c r="P101" s="2">
        <f t="shared" si="22"/>
        <v>1245153</v>
      </c>
      <c r="Q101" s="78">
        <f t="shared" si="23"/>
        <v>14227037</v>
      </c>
      <c r="R101" s="96">
        <v>16382962.919288678</v>
      </c>
      <c r="S101" s="110">
        <f t="shared" si="21"/>
        <v>0.86840439486374144</v>
      </c>
    </row>
    <row r="102" spans="1:19" x14ac:dyDescent="0.2">
      <c r="A102" s="99" t="s">
        <v>131</v>
      </c>
      <c r="B102" s="125">
        <v>4991193</v>
      </c>
      <c r="C102" s="126">
        <v>3562230</v>
      </c>
      <c r="D102" s="126">
        <v>182461</v>
      </c>
      <c r="E102" s="126">
        <v>128549</v>
      </c>
      <c r="F102" s="2">
        <f t="shared" si="18"/>
        <v>8864433</v>
      </c>
      <c r="G102" s="125">
        <v>2458822</v>
      </c>
      <c r="H102" s="126">
        <v>1704905</v>
      </c>
      <c r="I102" s="126">
        <v>46057</v>
      </c>
      <c r="J102" s="126">
        <v>182921</v>
      </c>
      <c r="K102" s="2">
        <f t="shared" si="19"/>
        <v>4392705</v>
      </c>
      <c r="L102" s="125">
        <v>389964</v>
      </c>
      <c r="M102" s="126">
        <v>697115</v>
      </c>
      <c r="N102" s="126">
        <v>53989</v>
      </c>
      <c r="O102" s="126">
        <v>141858</v>
      </c>
      <c r="P102" s="2">
        <f t="shared" si="22"/>
        <v>1282926</v>
      </c>
      <c r="Q102" s="120">
        <f t="shared" si="23"/>
        <v>14540064</v>
      </c>
      <c r="R102" s="128">
        <v>16403786.491559159</v>
      </c>
      <c r="S102" s="110">
        <f t="shared" si="21"/>
        <v>0.88638461659335976</v>
      </c>
    </row>
    <row r="103" spans="1:19" x14ac:dyDescent="0.2">
      <c r="A103" s="99" t="s">
        <v>132</v>
      </c>
      <c r="B103" s="125">
        <v>5533452</v>
      </c>
      <c r="C103" s="126">
        <v>3005745</v>
      </c>
      <c r="D103" s="126">
        <v>226705</v>
      </c>
      <c r="E103" s="126">
        <v>127571</v>
      </c>
      <c r="F103" s="2">
        <f t="shared" si="18"/>
        <v>8893473</v>
      </c>
      <c r="G103" s="125">
        <v>2531622</v>
      </c>
      <c r="H103" s="126">
        <v>1739019</v>
      </c>
      <c r="I103" s="126">
        <v>44993</v>
      </c>
      <c r="J103" s="126">
        <v>184191</v>
      </c>
      <c r="K103" s="2">
        <f t="shared" si="19"/>
        <v>4499825</v>
      </c>
      <c r="L103" s="125">
        <v>424819</v>
      </c>
      <c r="M103" s="126">
        <v>708830</v>
      </c>
      <c r="N103" s="126">
        <v>52804</v>
      </c>
      <c r="O103" s="126">
        <v>141754</v>
      </c>
      <c r="P103" s="2">
        <f t="shared" ref="P103:P106" si="24">SUM(L103:O103)</f>
        <v>1328207</v>
      </c>
      <c r="Q103" s="120">
        <f t="shared" ref="Q103:Q106" si="25">SUM(F103,K103,P103)</f>
        <v>14721505</v>
      </c>
      <c r="R103" s="128">
        <v>16424611.063829642</v>
      </c>
      <c r="S103" s="110">
        <f t="shared" ref="S103:S106" si="26">+Q103/R103</f>
        <v>0.89630767771541142</v>
      </c>
    </row>
    <row r="104" spans="1:19" x14ac:dyDescent="0.2">
      <c r="A104" s="99" t="s">
        <v>133</v>
      </c>
      <c r="B104" s="125">
        <v>4792871</v>
      </c>
      <c r="C104" s="126">
        <v>3523382</v>
      </c>
      <c r="D104" s="126">
        <v>361190</v>
      </c>
      <c r="E104" s="126">
        <v>224954</v>
      </c>
      <c r="F104" s="2">
        <f t="shared" si="18"/>
        <v>8902397</v>
      </c>
      <c r="G104" s="125">
        <v>2603817</v>
      </c>
      <c r="H104" s="126">
        <v>1800921</v>
      </c>
      <c r="I104" s="126">
        <v>42592</v>
      </c>
      <c r="J104" s="126">
        <v>186401</v>
      </c>
      <c r="K104" s="2">
        <f t="shared" si="19"/>
        <v>4633731</v>
      </c>
      <c r="L104" s="125">
        <v>450760</v>
      </c>
      <c r="M104" s="126">
        <v>727553</v>
      </c>
      <c r="N104" s="126">
        <v>52007</v>
      </c>
      <c r="O104" s="126">
        <v>141767</v>
      </c>
      <c r="P104" s="2">
        <f t="shared" si="24"/>
        <v>1372087</v>
      </c>
      <c r="Q104" s="120">
        <f t="shared" si="25"/>
        <v>14908215</v>
      </c>
      <c r="R104" s="115">
        <v>16445434.636100134</v>
      </c>
      <c r="S104" s="110">
        <f t="shared" si="26"/>
        <v>0.90652605600792624</v>
      </c>
    </row>
    <row r="105" spans="1:19" x14ac:dyDescent="0.2">
      <c r="A105" s="99" t="s">
        <v>134</v>
      </c>
      <c r="B105" s="130">
        <v>4640065</v>
      </c>
      <c r="C105" s="129">
        <v>3755088</v>
      </c>
      <c r="D105" s="129">
        <v>284586</v>
      </c>
      <c r="E105" s="129">
        <v>235692</v>
      </c>
      <c r="F105" s="2">
        <f t="shared" si="18"/>
        <v>8915431</v>
      </c>
      <c r="G105" s="130">
        <v>2391281</v>
      </c>
      <c r="H105" s="129">
        <v>1929000</v>
      </c>
      <c r="I105" s="129">
        <v>39310</v>
      </c>
      <c r="J105" s="129">
        <v>188904</v>
      </c>
      <c r="K105" s="2">
        <f t="shared" si="19"/>
        <v>4548495</v>
      </c>
      <c r="L105" s="130">
        <v>454304</v>
      </c>
      <c r="M105" s="129">
        <v>732971</v>
      </c>
      <c r="N105" s="129">
        <v>50967</v>
      </c>
      <c r="O105" s="129">
        <v>142481</v>
      </c>
      <c r="P105" s="2">
        <f t="shared" si="24"/>
        <v>1380723</v>
      </c>
      <c r="Q105" s="120">
        <f t="shared" si="25"/>
        <v>14844649</v>
      </c>
      <c r="R105" s="115">
        <v>16466259.208370619</v>
      </c>
      <c r="S105" s="110">
        <f t="shared" si="26"/>
        <v>0.90151921041384597</v>
      </c>
    </row>
    <row r="106" spans="1:19" x14ac:dyDescent="0.2">
      <c r="A106" s="99" t="s">
        <v>135</v>
      </c>
      <c r="B106" s="130">
        <v>4258220</v>
      </c>
      <c r="C106" s="129">
        <v>4104348</v>
      </c>
      <c r="D106" s="129">
        <v>310178</v>
      </c>
      <c r="E106" s="129">
        <v>256381</v>
      </c>
      <c r="F106" s="2">
        <f t="shared" si="18"/>
        <v>8929127</v>
      </c>
      <c r="G106" s="130">
        <v>2397597</v>
      </c>
      <c r="H106" s="129">
        <v>1939569</v>
      </c>
      <c r="I106" s="129">
        <v>36225</v>
      </c>
      <c r="J106" s="129">
        <v>190268</v>
      </c>
      <c r="K106" s="2">
        <f t="shared" si="19"/>
        <v>4563659</v>
      </c>
      <c r="L106" s="130">
        <v>453063</v>
      </c>
      <c r="M106" s="129">
        <v>736560</v>
      </c>
      <c r="N106" s="129">
        <v>49171</v>
      </c>
      <c r="O106" s="129">
        <v>142795</v>
      </c>
      <c r="P106" s="2">
        <f t="shared" si="24"/>
        <v>1381589</v>
      </c>
      <c r="Q106" s="120">
        <f t="shared" si="25"/>
        <v>14874375</v>
      </c>
      <c r="R106" s="115">
        <v>16487081.780641103</v>
      </c>
      <c r="S106" s="110">
        <f t="shared" si="26"/>
        <v>0.90218361247320789</v>
      </c>
    </row>
    <row r="107" spans="1:19" x14ac:dyDescent="0.2">
      <c r="A107" s="99" t="s">
        <v>136</v>
      </c>
      <c r="B107" s="134">
        <v>4190559</v>
      </c>
      <c r="C107" s="133">
        <v>4205044</v>
      </c>
      <c r="D107" s="133">
        <v>233719</v>
      </c>
      <c r="E107" s="133">
        <v>148654</v>
      </c>
      <c r="F107" s="2">
        <f t="shared" si="18"/>
        <v>8777976</v>
      </c>
      <c r="G107" s="134">
        <v>1898718</v>
      </c>
      <c r="H107" s="133">
        <v>2374651</v>
      </c>
      <c r="I107" s="133">
        <v>33368</v>
      </c>
      <c r="J107" s="133">
        <v>192274</v>
      </c>
      <c r="K107" s="2">
        <f t="shared" si="19"/>
        <v>4499011</v>
      </c>
      <c r="L107" s="134">
        <v>507679</v>
      </c>
      <c r="M107" s="133">
        <v>765880</v>
      </c>
      <c r="N107" s="133">
        <v>48901</v>
      </c>
      <c r="O107" s="133">
        <v>142976</v>
      </c>
      <c r="P107" s="2">
        <f t="shared" ref="P107:P109" si="27">SUM(L107:O107)</f>
        <v>1465436</v>
      </c>
      <c r="Q107" s="120">
        <f t="shared" ref="Q107" si="28">SUM(F107,K107,P107)</f>
        <v>14742423</v>
      </c>
      <c r="R107" s="115">
        <v>16507906.352911588</v>
      </c>
      <c r="S107" s="110">
        <f t="shared" ref="S107" si="29">+Q107/R107</f>
        <v>0.89305225537578847</v>
      </c>
    </row>
    <row r="108" spans="1:19" x14ac:dyDescent="0.2">
      <c r="A108" s="99" t="s">
        <v>141</v>
      </c>
      <c r="B108" s="135">
        <v>4041799</v>
      </c>
      <c r="C108" s="136">
        <v>4132455</v>
      </c>
      <c r="D108" s="136">
        <v>306652</v>
      </c>
      <c r="E108" s="136">
        <v>245917</v>
      </c>
      <c r="F108" s="2">
        <f t="shared" si="18"/>
        <v>8726823</v>
      </c>
      <c r="G108" s="135">
        <v>1894390</v>
      </c>
      <c r="H108" s="136">
        <v>2463919</v>
      </c>
      <c r="I108" s="136">
        <v>28538</v>
      </c>
      <c r="J108" s="136">
        <v>193245</v>
      </c>
      <c r="K108" s="2">
        <f t="shared" si="19"/>
        <v>4580092</v>
      </c>
      <c r="L108" s="135">
        <v>555798</v>
      </c>
      <c r="M108" s="136">
        <v>793919</v>
      </c>
      <c r="N108" s="136">
        <v>49001</v>
      </c>
      <c r="O108" s="136">
        <v>142501</v>
      </c>
      <c r="P108" s="2">
        <f t="shared" si="27"/>
        <v>1541219</v>
      </c>
      <c r="Q108" s="120">
        <f t="shared" ref="Q108:Q109" si="30">SUM(F108,K108,P108)</f>
        <v>14848134</v>
      </c>
      <c r="R108" s="128">
        <v>16528729.925182072</v>
      </c>
      <c r="S108" s="110">
        <f t="shared" ref="S108:S109" si="31">+Q108/R108</f>
        <v>0.89832274271590407</v>
      </c>
    </row>
    <row r="109" spans="1:19" ht="13.5" thickBot="1" x14ac:dyDescent="0.25">
      <c r="A109" s="99" t="s">
        <v>142</v>
      </c>
      <c r="B109" s="143">
        <v>3781677</v>
      </c>
      <c r="C109" s="142">
        <v>4361110.23063727</v>
      </c>
      <c r="D109" s="142">
        <v>359855</v>
      </c>
      <c r="E109" s="142">
        <v>238176.70059930382</v>
      </c>
      <c r="F109" s="2">
        <f t="shared" si="18"/>
        <v>8740818.9312365744</v>
      </c>
      <c r="G109" s="143">
        <v>1968886</v>
      </c>
      <c r="H109" s="142">
        <v>2337319</v>
      </c>
      <c r="I109" s="142">
        <v>26237</v>
      </c>
      <c r="J109" s="142">
        <v>193308</v>
      </c>
      <c r="K109" s="2">
        <f t="shared" si="19"/>
        <v>4525750</v>
      </c>
      <c r="L109" s="143">
        <v>595882</v>
      </c>
      <c r="M109" s="142">
        <v>822375</v>
      </c>
      <c r="N109" s="142">
        <v>45849</v>
      </c>
      <c r="O109" s="142">
        <v>142551</v>
      </c>
      <c r="P109" s="2">
        <f t="shared" si="27"/>
        <v>1606657</v>
      </c>
      <c r="Q109" s="131">
        <f t="shared" si="30"/>
        <v>14873225.931236574</v>
      </c>
      <c r="R109" s="127">
        <v>16549417.250000002</v>
      </c>
      <c r="S109" s="110">
        <f t="shared" si="31"/>
        <v>0.89871599141876568</v>
      </c>
    </row>
    <row r="110" spans="1:19" ht="17.25" customHeight="1" x14ac:dyDescent="0.2">
      <c r="A110" s="164" t="s">
        <v>96</v>
      </c>
      <c r="B110" s="162" t="s">
        <v>119</v>
      </c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3"/>
    </row>
    <row r="111" spans="1:19" ht="17.25" customHeight="1" x14ac:dyDescent="0.2">
      <c r="A111" s="165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1"/>
    </row>
    <row r="112" spans="1:19" ht="17.25" customHeight="1" x14ac:dyDescent="0.2">
      <c r="A112" s="165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1"/>
    </row>
    <row r="113" spans="1:19" ht="17.25" customHeight="1" x14ac:dyDescent="0.2">
      <c r="A113" s="165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1"/>
    </row>
    <row r="114" spans="1:19" ht="17.25" customHeight="1" x14ac:dyDescent="0.2">
      <c r="A114" s="165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1"/>
    </row>
    <row r="115" spans="1:19" ht="17.25" customHeight="1" x14ac:dyDescent="0.2">
      <c r="A115" s="124" t="s">
        <v>107</v>
      </c>
      <c r="B115" s="152" t="s">
        <v>109</v>
      </c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3"/>
    </row>
    <row r="116" spans="1:19" ht="19.5" customHeight="1" x14ac:dyDescent="0.2">
      <c r="A116" s="124" t="s">
        <v>108</v>
      </c>
      <c r="B116" s="150" t="s">
        <v>125</v>
      </c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1"/>
    </row>
    <row r="117" spans="1:19" ht="29.25" customHeight="1" x14ac:dyDescent="0.2">
      <c r="A117" s="132" t="s">
        <v>128</v>
      </c>
      <c r="B117" s="150" t="s">
        <v>130</v>
      </c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1"/>
    </row>
    <row r="118" spans="1:19" ht="20.25" customHeight="1" thickBot="1" x14ac:dyDescent="0.25">
      <c r="A118" s="137" t="s">
        <v>137</v>
      </c>
      <c r="B118" s="141" t="s">
        <v>138</v>
      </c>
      <c r="C118" s="138"/>
      <c r="D118" s="138"/>
      <c r="E118" s="138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8"/>
      <c r="R118" s="138"/>
      <c r="S118" s="140"/>
    </row>
  </sheetData>
  <mergeCells count="416">
    <mergeCell ref="B110:S114"/>
    <mergeCell ref="A110:A114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N76:O76"/>
    <mergeCell ref="B75:C75"/>
    <mergeCell ref="D75:E75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B117:S117"/>
    <mergeCell ref="B115:S115"/>
    <mergeCell ref="B116:S116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</mergeCells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" formulaRange="1"/>
    <ignoredError sqref="A24 A36 A48 A60 A72 A84 A96 A10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/>
  </sheetViews>
  <sheetFormatPr baseColWidth="10" defaultRowHeight="12.75" x14ac:dyDescent="0.2"/>
  <sheetData>
    <row r="1" spans="1:14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</row>
    <row r="3" spans="1:14" ht="20.100000000000001" customHeight="1" x14ac:dyDescent="0.25">
      <c r="A3" s="13"/>
      <c r="B3" s="146"/>
      <c r="C3" s="146"/>
      <c r="D3" s="146"/>
      <c r="E3" s="146"/>
      <c r="F3" s="146"/>
      <c r="G3" s="146"/>
      <c r="H3" s="7"/>
      <c r="I3" s="7"/>
      <c r="J3" s="7"/>
      <c r="K3" s="7"/>
      <c r="L3" s="7"/>
      <c r="M3" s="7"/>
      <c r="N3" s="14"/>
    </row>
    <row r="4" spans="1:14" ht="20.100000000000001" customHeight="1" x14ac:dyDescent="0.25">
      <c r="A4" s="13"/>
      <c r="B4" s="94" t="s">
        <v>116</v>
      </c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14"/>
    </row>
    <row r="5" spans="1:14" ht="20.100000000000001" customHeight="1" thickBot="1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20.100000000000001" customHeight="1" x14ac:dyDescent="0.2">
      <c r="A7" s="15"/>
      <c r="B7" s="69" t="str">
        <f>Indice!B7</f>
        <v>Fecha de publicación: Febrero de 2017</v>
      </c>
      <c r="C7" s="69"/>
      <c r="D7" s="69"/>
      <c r="E7" s="69"/>
      <c r="F7" s="69"/>
      <c r="G7" s="9"/>
      <c r="H7" s="9"/>
      <c r="I7" s="9"/>
      <c r="J7" s="176"/>
      <c r="K7" s="176"/>
      <c r="L7" s="9"/>
      <c r="M7" s="176" t="s">
        <v>99</v>
      </c>
      <c r="N7" s="180"/>
    </row>
    <row r="8" spans="1:14" ht="20.100000000000001" customHeight="1" thickBot="1" x14ac:dyDescent="0.25">
      <c r="A8" s="26"/>
      <c r="B8" s="32" t="str">
        <f>Indice!B8</f>
        <v>Fecha de corte: Enero 2017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20.100000000000001" customHeight="1" x14ac:dyDescent="0.2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0"/>
      <c r="N9" s="101"/>
    </row>
    <row r="10" spans="1:14" ht="20.100000000000001" customHeight="1" x14ac:dyDescent="0.2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9"/>
    </row>
    <row r="11" spans="1:14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8"/>
    </row>
    <row r="12" spans="1:14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8"/>
    </row>
    <row r="13" spans="1:14" x14ac:dyDescent="0.2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8"/>
    </row>
    <row r="14" spans="1:14" x14ac:dyDescent="0.2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8"/>
    </row>
    <row r="15" spans="1:14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8"/>
    </row>
    <row r="16" spans="1:14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</row>
    <row r="17" spans="1:14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8"/>
    </row>
    <row r="18" spans="1:14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8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8"/>
    </row>
    <row r="20" spans="1:14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8"/>
    </row>
    <row r="21" spans="1:14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8"/>
    </row>
    <row r="22" spans="1:14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8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8"/>
    </row>
    <row r="24" spans="1:14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8"/>
    </row>
    <row r="25" spans="1:14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8"/>
    </row>
    <row r="26" spans="1:14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8"/>
    </row>
    <row r="27" spans="1:14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8"/>
    </row>
    <row r="28" spans="1:14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8"/>
    </row>
    <row r="29" spans="1:14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8"/>
    </row>
    <row r="30" spans="1:14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8"/>
    </row>
    <row r="31" spans="1:14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8"/>
    </row>
    <row r="32" spans="1:14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8"/>
    </row>
    <row r="33" spans="1:14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8"/>
    </row>
    <row r="34" spans="1:14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8"/>
    </row>
    <row r="35" spans="1:14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8"/>
    </row>
    <row r="36" spans="1:14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8"/>
    </row>
    <row r="37" spans="1:14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8"/>
    </row>
    <row r="38" spans="1:14" ht="13.5" thickBot="1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</sheetData>
  <mergeCells count="4">
    <mergeCell ref="B3:G3"/>
    <mergeCell ref="J7:K7"/>
    <mergeCell ref="A10:N10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Normal="100" workbookViewId="0"/>
  </sheetViews>
  <sheetFormatPr baseColWidth="10" defaultRowHeight="12.75" x14ac:dyDescent="0.2"/>
  <cols>
    <col min="11" max="11" width="15.42578125" customWidth="1"/>
  </cols>
  <sheetData>
    <row r="1" spans="1:11" ht="20.100000000000001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20.100000000000001" customHeight="1" x14ac:dyDescent="0.25">
      <c r="A2" s="13"/>
      <c r="B2" s="166" t="s">
        <v>100</v>
      </c>
      <c r="C2" s="166"/>
      <c r="D2" s="166"/>
      <c r="E2" s="166"/>
      <c r="F2" s="7"/>
      <c r="G2" s="7"/>
      <c r="H2" s="7"/>
      <c r="I2" s="7"/>
      <c r="J2" s="7"/>
      <c r="K2" s="14"/>
    </row>
    <row r="3" spans="1:11" ht="20.100000000000001" customHeight="1" x14ac:dyDescent="0.2">
      <c r="A3" s="13"/>
      <c r="B3" s="50"/>
      <c r="C3" s="50"/>
      <c r="D3" s="50"/>
      <c r="E3" s="50"/>
      <c r="F3" s="50"/>
      <c r="G3" s="55"/>
      <c r="H3" s="7"/>
      <c r="I3" s="7"/>
      <c r="J3" s="7"/>
      <c r="K3" s="14"/>
    </row>
    <row r="4" spans="1:11" ht="20.100000000000001" customHeight="1" x14ac:dyDescent="0.25">
      <c r="A4" s="13"/>
      <c r="B4" s="95" t="s">
        <v>92</v>
      </c>
      <c r="C4" s="7"/>
      <c r="D4" s="7"/>
      <c r="E4" s="7"/>
      <c r="F4" s="7"/>
      <c r="G4" s="7"/>
      <c r="H4" s="7"/>
      <c r="I4" s="7"/>
      <c r="J4" s="7"/>
      <c r="K4" s="14"/>
    </row>
    <row r="5" spans="1:11" ht="20.100000000000001" customHeight="1" thickBot="1" x14ac:dyDescent="0.25">
      <c r="A5" s="13"/>
      <c r="B5" s="185"/>
      <c r="C5" s="185"/>
      <c r="D5" s="185"/>
      <c r="E5" s="185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9" t="str">
        <f>Indice!B7</f>
        <v>Fecha de publicación: Febrero de 2017</v>
      </c>
      <c r="C7" s="69"/>
      <c r="D7" s="69"/>
      <c r="E7" s="69"/>
      <c r="F7" s="69"/>
      <c r="G7" s="9"/>
      <c r="H7" s="9"/>
      <c r="I7" s="9"/>
      <c r="J7" s="71" t="s">
        <v>99</v>
      </c>
      <c r="K7" s="16"/>
    </row>
    <row r="8" spans="1:11" ht="20.100000000000001" customHeight="1" thickBot="1" x14ac:dyDescent="0.25">
      <c r="A8" s="26"/>
      <c r="B8" s="32" t="str">
        <f>Indice!B8</f>
        <v>Fecha de corte: Enero 2017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thickBot="1" x14ac:dyDescent="0.25">
      <c r="A9" s="56"/>
      <c r="B9" s="57"/>
      <c r="C9" s="57"/>
      <c r="D9" s="57"/>
      <c r="E9" s="57"/>
      <c r="F9" s="58"/>
      <c r="G9" s="58"/>
      <c r="H9" s="58"/>
      <c r="I9" s="58"/>
      <c r="J9" s="58"/>
      <c r="K9" s="59"/>
    </row>
    <row r="10" spans="1:11" ht="20.100000000000001" customHeight="1" x14ac:dyDescent="0.2">
      <c r="A10" s="183" t="s">
        <v>95</v>
      </c>
      <c r="B10" s="184"/>
      <c r="C10" s="184"/>
      <c r="D10" s="184"/>
      <c r="E10" s="184"/>
      <c r="F10" s="181">
        <f>+'Líneas por servicio'!Q109</f>
        <v>14873225.931236574</v>
      </c>
      <c r="G10" s="182"/>
      <c r="H10" s="65"/>
      <c r="I10" s="65"/>
      <c r="J10" s="65"/>
      <c r="K10" s="66"/>
    </row>
    <row r="11" spans="1:11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18"/>
    </row>
    <row r="12" spans="1:11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18"/>
    </row>
    <row r="13" spans="1:11" x14ac:dyDescent="0.2">
      <c r="A13" s="17"/>
      <c r="B13" s="3"/>
      <c r="C13" s="3"/>
      <c r="D13" s="3"/>
      <c r="E13" s="3"/>
      <c r="F13" s="3"/>
      <c r="G13" s="3"/>
      <c r="H13" s="3"/>
      <c r="I13" s="3"/>
      <c r="J13" s="3"/>
      <c r="K13" s="18"/>
    </row>
    <row r="14" spans="1:11" x14ac:dyDescent="0.2">
      <c r="A14" s="17"/>
      <c r="B14" s="3"/>
      <c r="C14" s="3"/>
      <c r="D14" s="3"/>
      <c r="E14" s="3"/>
      <c r="F14" s="3"/>
      <c r="G14" s="67"/>
      <c r="H14" s="3"/>
      <c r="I14" s="3"/>
      <c r="J14" s="3"/>
      <c r="K14" s="18"/>
    </row>
    <row r="15" spans="1:11" x14ac:dyDescent="0.2">
      <c r="A15" s="17"/>
      <c r="B15" s="3"/>
      <c r="C15" s="3"/>
      <c r="D15" s="3"/>
      <c r="E15" s="3"/>
      <c r="F15" s="3"/>
      <c r="G15" s="3"/>
      <c r="H15" s="5"/>
      <c r="I15" s="3"/>
      <c r="J15" s="3"/>
      <c r="K15" s="18"/>
    </row>
    <row r="16" spans="1:11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18"/>
    </row>
    <row r="17" spans="1:11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18"/>
    </row>
    <row r="18" spans="1:11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18"/>
    </row>
    <row r="19" spans="1:11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18"/>
    </row>
    <row r="20" spans="1:11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18"/>
    </row>
    <row r="21" spans="1:11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18"/>
    </row>
    <row r="22" spans="1:11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18"/>
    </row>
    <row r="23" spans="1:11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18"/>
    </row>
    <row r="24" spans="1:11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18"/>
    </row>
    <row r="25" spans="1:11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18"/>
    </row>
    <row r="26" spans="1:11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18"/>
    </row>
    <row r="28" spans="1:11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18"/>
    </row>
    <row r="29" spans="1:1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18"/>
    </row>
    <row r="30" spans="1:11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18"/>
    </row>
    <row r="31" spans="1:11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18"/>
    </row>
    <row r="32" spans="1:11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18"/>
    </row>
    <row r="33" spans="1:11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18"/>
    </row>
    <row r="34" spans="1:11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18"/>
    </row>
    <row r="35" spans="1:11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18"/>
    </row>
    <row r="36" spans="1:11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18"/>
    </row>
    <row r="37" spans="1:11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18"/>
    </row>
    <row r="38" spans="1:11" x14ac:dyDescent="0.2">
      <c r="A38" s="17"/>
      <c r="B38" s="3"/>
      <c r="C38" s="3"/>
      <c r="D38" s="3"/>
      <c r="E38" s="3"/>
      <c r="F38" s="3"/>
      <c r="G38" s="3"/>
      <c r="H38" s="3"/>
      <c r="I38" s="3"/>
      <c r="J38" s="3"/>
      <c r="K38" s="18"/>
    </row>
    <row r="39" spans="1:11" x14ac:dyDescent="0.2">
      <c r="A39" s="17"/>
      <c r="B39" s="3"/>
      <c r="C39" s="3"/>
      <c r="D39" s="3"/>
      <c r="E39" s="3"/>
      <c r="F39" s="3"/>
      <c r="G39" s="3"/>
      <c r="H39" s="3"/>
      <c r="I39" s="3"/>
      <c r="J39" s="3"/>
      <c r="K39" s="18"/>
    </row>
    <row r="40" spans="1:11" ht="24.75" customHeight="1" thickBot="1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1"/>
    </row>
  </sheetData>
  <mergeCells count="4">
    <mergeCell ref="B2:E2"/>
    <mergeCell ref="F10:G10"/>
    <mergeCell ref="A10:E10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RowHeight="12.75" x14ac:dyDescent="0.2"/>
  <cols>
    <col min="1" max="1" width="26.140625" style="5" customWidth="1"/>
    <col min="2" max="16384" width="11.42578125" style="5"/>
  </cols>
  <sheetData>
    <row r="1" spans="1:1" x14ac:dyDescent="0.2">
      <c r="A1" s="4" t="s">
        <v>97</v>
      </c>
    </row>
    <row r="2" spans="1:1" x14ac:dyDescent="0.2">
      <c r="A2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cp:lastPrinted>2015-10-21T15:49:56Z</cp:lastPrinted>
  <dcterms:created xsi:type="dcterms:W3CDTF">2015-09-24T18:50:13Z</dcterms:created>
  <dcterms:modified xsi:type="dcterms:W3CDTF">2017-02-21T16:47:17Z</dcterms:modified>
</cp:coreProperties>
</file>