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Noviembre2016\"/>
    </mc:Choice>
  </mc:AlternateContent>
  <bookViews>
    <workbookView xWindow="0" yWindow="0" windowWidth="19200" windowHeight="11595" tabRatio="885"/>
  </bookViews>
  <sheets>
    <sheet name="Indice" sheetId="62" r:id="rId1"/>
    <sheet name="1. INFORMACION HISTORICA" sheetId="33" r:id="rId2"/>
    <sheet name="2. RESUMEN DONADOS Y RECEPTADOS" sheetId="50" r:id="rId3"/>
    <sheet name="3.RECEPTADOS Y PARTICIPACION" sheetId="60" r:id="rId4"/>
    <sheet name="Hoja1" sheetId="63" state="hidden" r:id="rId5"/>
  </sheets>
  <externalReferences>
    <externalReference r:id="rId6"/>
  </externalReferences>
  <definedNames>
    <definedName name="_xlnm.Print_Area" localSheetId="1">'1. INFORMACION HISTORICA'!$A$9:$L$191</definedName>
    <definedName name="_xlnm.Print_Titles" localSheetId="1">'1. INFORMACION HISTORICA'!#REF!</definedName>
  </definedNames>
  <calcPr calcId="152511"/>
</workbook>
</file>

<file path=xl/calcChain.xml><?xml version="1.0" encoding="utf-8"?>
<calcChain xmlns="http://schemas.openxmlformats.org/spreadsheetml/2006/main">
  <c r="F99" i="60" l="1"/>
  <c r="D99" i="60"/>
  <c r="E99" i="60"/>
  <c r="C99" i="60"/>
  <c r="C98" i="60"/>
  <c r="D98" i="60"/>
  <c r="E98" i="60"/>
  <c r="F98" i="60" s="1"/>
  <c r="B279" i="33"/>
  <c r="D279" i="33" s="1"/>
  <c r="C279" i="33"/>
  <c r="E279" i="33"/>
  <c r="G279" i="33" s="1"/>
  <c r="F279" i="33"/>
  <c r="H279" i="33"/>
  <c r="J279" i="33" s="1"/>
  <c r="I279" i="33"/>
  <c r="J189" i="33"/>
  <c r="G189" i="33"/>
  <c r="D189" i="33"/>
  <c r="C190" i="33"/>
  <c r="E190" i="33"/>
  <c r="F190" i="33"/>
  <c r="H190" i="33"/>
  <c r="I190" i="33"/>
  <c r="B190" i="33"/>
  <c r="J99" i="33"/>
  <c r="G99" i="33"/>
  <c r="C100" i="33"/>
  <c r="E100" i="33"/>
  <c r="F100" i="33"/>
  <c r="H100" i="33"/>
  <c r="I100" i="33"/>
  <c r="B100" i="33"/>
  <c r="D99" i="33"/>
  <c r="J188" i="33" l="1"/>
  <c r="I278" i="33" s="1"/>
  <c r="G188" i="33"/>
  <c r="F278" i="33" s="1"/>
  <c r="D188" i="33"/>
  <c r="C278" i="33" s="1"/>
  <c r="J98" i="33"/>
  <c r="H278" i="33" s="1"/>
  <c r="G98" i="33"/>
  <c r="C97" i="60" s="1"/>
  <c r="D98" i="33"/>
  <c r="B278" i="33" s="1"/>
  <c r="J278" i="33" l="1"/>
  <c r="E278" i="33"/>
  <c r="G278" i="33" s="1"/>
  <c r="E97" i="60"/>
  <c r="D278" i="33"/>
  <c r="D97" i="60"/>
  <c r="J187" i="33"/>
  <c r="I277" i="33" s="1"/>
  <c r="G187" i="33"/>
  <c r="F277" i="33" s="1"/>
  <c r="D187" i="33"/>
  <c r="C277" i="33" s="1"/>
  <c r="J97" i="33"/>
  <c r="H277" i="33" s="1"/>
  <c r="G97" i="33"/>
  <c r="E277" i="33" s="1"/>
  <c r="D97" i="33"/>
  <c r="B277" i="33" s="1"/>
  <c r="F97" i="60" l="1"/>
  <c r="D277" i="33"/>
  <c r="G277" i="33"/>
  <c r="J277" i="33"/>
  <c r="C96" i="60"/>
  <c r="E96" i="60"/>
  <c r="D96" i="60"/>
  <c r="F96" i="60" l="1"/>
  <c r="A7" i="33"/>
  <c r="J186" i="33"/>
  <c r="I276" i="33" s="1"/>
  <c r="G186" i="33"/>
  <c r="F276" i="33" s="1"/>
  <c r="D186" i="33"/>
  <c r="C276" i="33" s="1"/>
  <c r="J96" i="33"/>
  <c r="E95" i="60" s="1"/>
  <c r="G96" i="33"/>
  <c r="C95" i="60" s="1"/>
  <c r="E276" i="33" l="1"/>
  <c r="G276" i="33" s="1"/>
  <c r="H276" i="33"/>
  <c r="J276" i="33" s="1"/>
  <c r="D96" i="33"/>
  <c r="D95" i="60" l="1"/>
  <c r="F95" i="60" s="1"/>
  <c r="B276" i="33"/>
  <c r="D276" i="33" s="1"/>
  <c r="C94" i="60"/>
  <c r="E275" i="33"/>
  <c r="H275" i="33"/>
  <c r="B185" i="33"/>
  <c r="C185" i="33"/>
  <c r="E185" i="33"/>
  <c r="F185" i="33"/>
  <c r="H185" i="33"/>
  <c r="I185" i="33"/>
  <c r="D95" i="33"/>
  <c r="B275" i="33" s="1"/>
  <c r="G95" i="33"/>
  <c r="J95" i="33"/>
  <c r="E94" i="60" s="1"/>
  <c r="B184" i="33"/>
  <c r="C184" i="33"/>
  <c r="E184" i="33"/>
  <c r="F184" i="33"/>
  <c r="H184" i="33"/>
  <c r="I184" i="33"/>
  <c r="D94" i="33"/>
  <c r="D93" i="60" s="1"/>
  <c r="G94" i="33"/>
  <c r="J94" i="33"/>
  <c r="H274" i="33" s="1"/>
  <c r="B183" i="33"/>
  <c r="C183" i="33"/>
  <c r="E183" i="33"/>
  <c r="F183" i="33"/>
  <c r="H183" i="33"/>
  <c r="I183" i="33"/>
  <c r="D93" i="33"/>
  <c r="B273" i="33" s="1"/>
  <c r="G93" i="33"/>
  <c r="E273" i="33" s="1"/>
  <c r="J93" i="33"/>
  <c r="H273" i="33" s="1"/>
  <c r="B182" i="33"/>
  <c r="C182" i="33"/>
  <c r="E182" i="33"/>
  <c r="F182" i="33"/>
  <c r="H182" i="33"/>
  <c r="I182" i="33"/>
  <c r="D92" i="33"/>
  <c r="D91" i="60" s="1"/>
  <c r="G92" i="33"/>
  <c r="C91" i="60" s="1"/>
  <c r="J92" i="33"/>
  <c r="E91" i="60" s="1"/>
  <c r="B181" i="33"/>
  <c r="C181" i="33"/>
  <c r="E181" i="33"/>
  <c r="G181" i="33" s="1"/>
  <c r="F271" i="33" s="1"/>
  <c r="G271" i="33" s="1"/>
  <c r="F181" i="33"/>
  <c r="H181" i="33"/>
  <c r="I181" i="33"/>
  <c r="D91" i="33"/>
  <c r="B271" i="33" s="1"/>
  <c r="G91" i="33"/>
  <c r="E271" i="33" s="1"/>
  <c r="J91" i="33"/>
  <c r="E90" i="60" s="1"/>
  <c r="F89" i="60"/>
  <c r="B180" i="33"/>
  <c r="C180" i="33"/>
  <c r="E180" i="33"/>
  <c r="F180" i="33"/>
  <c r="H180" i="33"/>
  <c r="I180" i="33"/>
  <c r="D90" i="33"/>
  <c r="B270" i="33" s="1"/>
  <c r="G90" i="33"/>
  <c r="E270" i="33" s="1"/>
  <c r="J90" i="33"/>
  <c r="H270" i="33" s="1"/>
  <c r="F88" i="60"/>
  <c r="I179" i="33"/>
  <c r="H179" i="33"/>
  <c r="F179" i="33"/>
  <c r="G179" i="33" s="1"/>
  <c r="F269" i="33" s="1"/>
  <c r="E179" i="33"/>
  <c r="C179" i="33"/>
  <c r="B179" i="33"/>
  <c r="J89" i="33"/>
  <c r="H269" i="33" s="1"/>
  <c r="G89" i="33"/>
  <c r="E269" i="33" s="1"/>
  <c r="D89" i="33"/>
  <c r="B269" i="33" s="1"/>
  <c r="F87" i="60"/>
  <c r="D88" i="33"/>
  <c r="B268" i="33" s="1"/>
  <c r="G88" i="33"/>
  <c r="E268" i="33" s="1"/>
  <c r="J88" i="33"/>
  <c r="H268" i="33" s="1"/>
  <c r="B178" i="33"/>
  <c r="C178" i="33"/>
  <c r="E178" i="33"/>
  <c r="F178" i="33"/>
  <c r="G178" i="33" s="1"/>
  <c r="F268" i="33" s="1"/>
  <c r="G268" i="33" s="1"/>
  <c r="H178" i="33"/>
  <c r="I178" i="33"/>
  <c r="F86" i="60"/>
  <c r="B177" i="33"/>
  <c r="C177" i="33"/>
  <c r="E177" i="33"/>
  <c r="F177" i="33"/>
  <c r="H177" i="33"/>
  <c r="I177" i="33"/>
  <c r="D87" i="33"/>
  <c r="B267" i="33" s="1"/>
  <c r="G87" i="33"/>
  <c r="E267" i="33" s="1"/>
  <c r="J87" i="33"/>
  <c r="H267" i="33" s="1"/>
  <c r="F85" i="60"/>
  <c r="H176" i="33"/>
  <c r="I176" i="33"/>
  <c r="E176" i="33"/>
  <c r="F176" i="33"/>
  <c r="B176" i="33"/>
  <c r="C176" i="33"/>
  <c r="D86" i="33"/>
  <c r="B266" i="33" s="1"/>
  <c r="G86" i="33"/>
  <c r="E266" i="33" s="1"/>
  <c r="J86" i="33"/>
  <c r="H266" i="33" s="1"/>
  <c r="F84" i="60"/>
  <c r="B175" i="33"/>
  <c r="C175" i="33"/>
  <c r="E175" i="33"/>
  <c r="F175" i="33"/>
  <c r="H175" i="33"/>
  <c r="I175" i="33"/>
  <c r="D85" i="33"/>
  <c r="B265" i="33" s="1"/>
  <c r="G85" i="33"/>
  <c r="E265" i="33" s="1"/>
  <c r="J85" i="33"/>
  <c r="H265" i="33" s="1"/>
  <c r="B8" i="60"/>
  <c r="B7" i="60"/>
  <c r="A8" i="50"/>
  <c r="A7" i="50"/>
  <c r="A8" i="33"/>
  <c r="B174" i="33"/>
  <c r="C174" i="33"/>
  <c r="E174" i="33"/>
  <c r="F174" i="33"/>
  <c r="H174" i="33"/>
  <c r="I174" i="33"/>
  <c r="D84" i="33"/>
  <c r="B264" i="33" s="1"/>
  <c r="G84" i="33"/>
  <c r="E264" i="33" s="1"/>
  <c r="J84" i="33"/>
  <c r="H264" i="33" s="1"/>
  <c r="F83" i="60"/>
  <c r="B173" i="33"/>
  <c r="C173" i="33"/>
  <c r="E173" i="33"/>
  <c r="F173" i="33"/>
  <c r="H173" i="33"/>
  <c r="I173" i="33"/>
  <c r="D83" i="33"/>
  <c r="B263" i="33" s="1"/>
  <c r="G83" i="33"/>
  <c r="E263" i="33" s="1"/>
  <c r="J83" i="33"/>
  <c r="H263" i="33" s="1"/>
  <c r="F82" i="60"/>
  <c r="B172" i="33"/>
  <c r="C172" i="33"/>
  <c r="E172" i="33"/>
  <c r="F172" i="33"/>
  <c r="H172" i="33"/>
  <c r="I172" i="33"/>
  <c r="D82" i="33"/>
  <c r="B262" i="33" s="1"/>
  <c r="G82" i="33"/>
  <c r="E262" i="33" s="1"/>
  <c r="J82" i="33"/>
  <c r="H262" i="33" s="1"/>
  <c r="F81" i="60"/>
  <c r="B171" i="33"/>
  <c r="C171" i="33"/>
  <c r="E171" i="33"/>
  <c r="F171" i="33"/>
  <c r="H171" i="33"/>
  <c r="I171" i="33"/>
  <c r="D81" i="33"/>
  <c r="B261" i="33" s="1"/>
  <c r="G81" i="33"/>
  <c r="E261" i="33" s="1"/>
  <c r="J81" i="33"/>
  <c r="H261" i="33" s="1"/>
  <c r="F80" i="60"/>
  <c r="B170" i="33"/>
  <c r="C170" i="33"/>
  <c r="E170" i="33"/>
  <c r="F170" i="33"/>
  <c r="H170" i="33"/>
  <c r="I170" i="33"/>
  <c r="D80" i="33"/>
  <c r="B260" i="33" s="1"/>
  <c r="G80" i="33"/>
  <c r="E260" i="33" s="1"/>
  <c r="J80" i="33"/>
  <c r="H260" i="33" s="1"/>
  <c r="F79" i="60"/>
  <c r="B169" i="33"/>
  <c r="C169" i="33"/>
  <c r="E169" i="33"/>
  <c r="F169" i="33"/>
  <c r="H169" i="33"/>
  <c r="I169" i="33"/>
  <c r="D79" i="33"/>
  <c r="B259" i="33" s="1"/>
  <c r="G79" i="33"/>
  <c r="E259" i="33" s="1"/>
  <c r="J79" i="33"/>
  <c r="H259" i="33" s="1"/>
  <c r="F78" i="60"/>
  <c r="B168" i="33"/>
  <c r="D168" i="33" s="1"/>
  <c r="C258" i="33" s="1"/>
  <c r="C168" i="33"/>
  <c r="E168" i="33"/>
  <c r="F168" i="33"/>
  <c r="H168" i="33"/>
  <c r="I168" i="33"/>
  <c r="J168" i="33" s="1"/>
  <c r="I258" i="33" s="1"/>
  <c r="D78" i="33"/>
  <c r="B258" i="33" s="1"/>
  <c r="G78" i="33"/>
  <c r="E258" i="33" s="1"/>
  <c r="J78" i="33"/>
  <c r="H258" i="33" s="1"/>
  <c r="F77" i="60"/>
  <c r="I167" i="33"/>
  <c r="H167" i="33"/>
  <c r="F167" i="33"/>
  <c r="E167" i="33"/>
  <c r="G167" i="33" s="1"/>
  <c r="F257" i="33" s="1"/>
  <c r="C167" i="33"/>
  <c r="B167" i="33"/>
  <c r="J77" i="33"/>
  <c r="H257" i="33"/>
  <c r="G77" i="33"/>
  <c r="E257" i="33"/>
  <c r="D77" i="33"/>
  <c r="B257" i="33"/>
  <c r="F76" i="60"/>
  <c r="B166" i="33"/>
  <c r="C166" i="33"/>
  <c r="E166" i="33"/>
  <c r="F166" i="33"/>
  <c r="H166" i="33"/>
  <c r="I166" i="33"/>
  <c r="D76" i="33"/>
  <c r="B256" i="33"/>
  <c r="G76" i="33"/>
  <c r="E256" i="33" s="1"/>
  <c r="J76" i="33"/>
  <c r="H256" i="33"/>
  <c r="F75" i="60"/>
  <c r="B165" i="33"/>
  <c r="C165" i="33"/>
  <c r="D165" i="33" s="1"/>
  <c r="C255" i="33" s="1"/>
  <c r="E165" i="33"/>
  <c r="F165" i="33"/>
  <c r="H165" i="33"/>
  <c r="I165" i="33"/>
  <c r="D75" i="33"/>
  <c r="B255" i="33"/>
  <c r="G75" i="33"/>
  <c r="E255" i="33"/>
  <c r="J75" i="33"/>
  <c r="H255" i="33"/>
  <c r="F74" i="60"/>
  <c r="B164" i="33"/>
  <c r="C164" i="33"/>
  <c r="E164" i="33"/>
  <c r="F164" i="33"/>
  <c r="H164" i="33"/>
  <c r="I164" i="33"/>
  <c r="J74" i="33"/>
  <c r="H254" i="33" s="1"/>
  <c r="G74" i="33"/>
  <c r="E254" i="33"/>
  <c r="D74" i="33"/>
  <c r="B254" i="33" s="1"/>
  <c r="F73" i="60"/>
  <c r="B163" i="33"/>
  <c r="C163" i="33"/>
  <c r="E163" i="33"/>
  <c r="F163" i="33"/>
  <c r="G163" i="33" s="1"/>
  <c r="F253" i="33" s="1"/>
  <c r="H163" i="33"/>
  <c r="I163" i="33"/>
  <c r="J73" i="33"/>
  <c r="H253" i="33"/>
  <c r="G73" i="33"/>
  <c r="E253" i="33"/>
  <c r="D73" i="33"/>
  <c r="B253" i="33"/>
  <c r="F72" i="60"/>
  <c r="B162" i="33"/>
  <c r="C162" i="33"/>
  <c r="E162" i="33"/>
  <c r="F162" i="33"/>
  <c r="H162" i="33"/>
  <c r="I162" i="33"/>
  <c r="D72" i="33"/>
  <c r="B252" i="33" s="1"/>
  <c r="G72" i="33"/>
  <c r="E252" i="33" s="1"/>
  <c r="J72" i="33"/>
  <c r="H252" i="33" s="1"/>
  <c r="F71" i="60"/>
  <c r="H161" i="33"/>
  <c r="I161" i="33"/>
  <c r="E161" i="33"/>
  <c r="F161" i="33"/>
  <c r="C161" i="33"/>
  <c r="B161" i="33"/>
  <c r="D71" i="33"/>
  <c r="B251" i="33" s="1"/>
  <c r="G71" i="33"/>
  <c r="E251" i="33" s="1"/>
  <c r="J71" i="33"/>
  <c r="H251" i="33" s="1"/>
  <c r="F70" i="60"/>
  <c r="I160" i="33"/>
  <c r="H160" i="33"/>
  <c r="F160" i="33"/>
  <c r="E160" i="33"/>
  <c r="B160" i="33"/>
  <c r="C160" i="33"/>
  <c r="D70" i="33"/>
  <c r="B250" i="33" s="1"/>
  <c r="G70" i="33"/>
  <c r="E250" i="33" s="1"/>
  <c r="J70" i="33"/>
  <c r="H250" i="33" s="1"/>
  <c r="F69" i="60"/>
  <c r="B159" i="33"/>
  <c r="C159" i="33"/>
  <c r="E159" i="33"/>
  <c r="F159" i="33"/>
  <c r="H159" i="33"/>
  <c r="I159" i="33"/>
  <c r="D69" i="33"/>
  <c r="B249" i="33" s="1"/>
  <c r="G69" i="33"/>
  <c r="E249" i="33" s="1"/>
  <c r="J69" i="33"/>
  <c r="H249" i="33" s="1"/>
  <c r="F68" i="60"/>
  <c r="B158" i="33"/>
  <c r="C158" i="33"/>
  <c r="E158" i="33"/>
  <c r="F158" i="33"/>
  <c r="H158" i="33"/>
  <c r="I158" i="33"/>
  <c r="D68" i="33"/>
  <c r="B248" i="33" s="1"/>
  <c r="G68" i="33"/>
  <c r="E248" i="33" s="1"/>
  <c r="J68" i="33"/>
  <c r="H248" i="33" s="1"/>
  <c r="F67" i="60"/>
  <c r="D67" i="33"/>
  <c r="B247" i="33" s="1"/>
  <c r="G67" i="33"/>
  <c r="E247" i="33" s="1"/>
  <c r="J67" i="33"/>
  <c r="H247" i="33" s="1"/>
  <c r="B157" i="33"/>
  <c r="C157" i="33"/>
  <c r="E157" i="33"/>
  <c r="F157" i="33"/>
  <c r="H157" i="33"/>
  <c r="I157" i="33"/>
  <c r="F66" i="60"/>
  <c r="B156" i="33"/>
  <c r="C156" i="33"/>
  <c r="E156" i="33"/>
  <c r="F156" i="33"/>
  <c r="H156" i="33"/>
  <c r="I156" i="33"/>
  <c r="D66" i="33"/>
  <c r="B246" i="33"/>
  <c r="G66" i="33"/>
  <c r="E246" i="33" s="1"/>
  <c r="J66" i="33"/>
  <c r="H246" i="33"/>
  <c r="F65" i="60"/>
  <c r="H155" i="33"/>
  <c r="I155" i="33"/>
  <c r="E155" i="33"/>
  <c r="F155" i="33"/>
  <c r="B155" i="33"/>
  <c r="C155" i="33"/>
  <c r="J65" i="33"/>
  <c r="H245" i="33"/>
  <c r="G65" i="33"/>
  <c r="E245" i="33"/>
  <c r="D65" i="33"/>
  <c r="B245" i="33"/>
  <c r="F64" i="60"/>
  <c r="B154" i="33"/>
  <c r="C154" i="33"/>
  <c r="E154" i="33"/>
  <c r="F154" i="33"/>
  <c r="H154" i="33"/>
  <c r="I154" i="33"/>
  <c r="D64" i="33"/>
  <c r="B244" i="33" s="1"/>
  <c r="G64" i="33"/>
  <c r="E244" i="33"/>
  <c r="J64" i="33"/>
  <c r="H244" i="33" s="1"/>
  <c r="F63" i="60"/>
  <c r="B153" i="33"/>
  <c r="C153" i="33"/>
  <c r="E153" i="33"/>
  <c r="F153" i="33"/>
  <c r="H153" i="33"/>
  <c r="I153" i="33"/>
  <c r="D63" i="33"/>
  <c r="B243" i="33"/>
  <c r="G63" i="33"/>
  <c r="E243" i="33"/>
  <c r="J63" i="33"/>
  <c r="H243" i="33" s="1"/>
  <c r="F62" i="60"/>
  <c r="B152" i="33"/>
  <c r="C152" i="33"/>
  <c r="E152" i="33"/>
  <c r="F152" i="33"/>
  <c r="H152" i="33"/>
  <c r="I152" i="33"/>
  <c r="D62" i="33"/>
  <c r="B242" i="33"/>
  <c r="G62" i="33"/>
  <c r="E242" i="33" s="1"/>
  <c r="J62" i="33"/>
  <c r="H242" i="33"/>
  <c r="F61" i="60"/>
  <c r="B151" i="33"/>
  <c r="C151" i="33"/>
  <c r="E151" i="33"/>
  <c r="F151" i="33"/>
  <c r="G151" i="33" s="1"/>
  <c r="F241" i="33" s="1"/>
  <c r="H151" i="33"/>
  <c r="I151" i="33"/>
  <c r="J61" i="33"/>
  <c r="H241" i="33" s="1"/>
  <c r="G61" i="33"/>
  <c r="E241" i="33" s="1"/>
  <c r="D61" i="33"/>
  <c r="B241" i="33" s="1"/>
  <c r="F60" i="60"/>
  <c r="E150" i="33"/>
  <c r="F150" i="33"/>
  <c r="G150" i="33" s="1"/>
  <c r="F240" i="33" s="1"/>
  <c r="H150" i="33"/>
  <c r="I150" i="33"/>
  <c r="C150" i="33"/>
  <c r="B150" i="33"/>
  <c r="J60" i="33"/>
  <c r="H240" i="33" s="1"/>
  <c r="G60" i="33"/>
  <c r="E240" i="33" s="1"/>
  <c r="D60" i="33"/>
  <c r="B240" i="33" s="1"/>
  <c r="F59" i="60"/>
  <c r="B149" i="33"/>
  <c r="C149" i="33"/>
  <c r="E149" i="33"/>
  <c r="F149" i="33"/>
  <c r="G149" i="33" s="1"/>
  <c r="F239" i="33" s="1"/>
  <c r="H149" i="33"/>
  <c r="J149" i="33" s="1"/>
  <c r="I239" i="33" s="1"/>
  <c r="I149" i="33"/>
  <c r="J59" i="33"/>
  <c r="H239" i="33" s="1"/>
  <c r="G59" i="33"/>
  <c r="E239" i="33" s="1"/>
  <c r="D59" i="33"/>
  <c r="B239" i="33" s="1"/>
  <c r="F58" i="60"/>
  <c r="B148" i="33"/>
  <c r="C148" i="33"/>
  <c r="E148" i="33"/>
  <c r="F148" i="33"/>
  <c r="H148" i="33"/>
  <c r="I148" i="33"/>
  <c r="D58" i="33"/>
  <c r="B238" i="33" s="1"/>
  <c r="G58" i="33"/>
  <c r="E238" i="33" s="1"/>
  <c r="J58" i="33"/>
  <c r="H238" i="33" s="1"/>
  <c r="F57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13" i="60"/>
  <c r="B147" i="33"/>
  <c r="C147" i="33"/>
  <c r="E147" i="33"/>
  <c r="F147" i="33"/>
  <c r="H147" i="33"/>
  <c r="I147" i="33"/>
  <c r="J57" i="33"/>
  <c r="H237" i="33" s="1"/>
  <c r="G57" i="33"/>
  <c r="E237" i="33" s="1"/>
  <c r="D57" i="33"/>
  <c r="B237" i="33" s="1"/>
  <c r="H146" i="33"/>
  <c r="I146" i="33"/>
  <c r="E146" i="33"/>
  <c r="F146" i="33"/>
  <c r="C146" i="33"/>
  <c r="B146" i="33"/>
  <c r="J56" i="33"/>
  <c r="H236" i="33" s="1"/>
  <c r="G56" i="33"/>
  <c r="E236" i="33" s="1"/>
  <c r="D56" i="33"/>
  <c r="B236" i="33" s="1"/>
  <c r="B145" i="33"/>
  <c r="C145" i="33"/>
  <c r="E145" i="33"/>
  <c r="G145" i="33" s="1"/>
  <c r="F235" i="33" s="1"/>
  <c r="F145" i="33"/>
  <c r="H145" i="33"/>
  <c r="I145" i="33"/>
  <c r="J145" i="33" s="1"/>
  <c r="I235" i="33" s="1"/>
  <c r="D55" i="33"/>
  <c r="B235" i="33" s="1"/>
  <c r="G55" i="33"/>
  <c r="E235" i="33" s="1"/>
  <c r="J55" i="33"/>
  <c r="H235" i="33" s="1"/>
  <c r="B144" i="33"/>
  <c r="C144" i="33"/>
  <c r="E144" i="33"/>
  <c r="F144" i="33"/>
  <c r="H144" i="33"/>
  <c r="I144" i="33"/>
  <c r="D54" i="33"/>
  <c r="B234" i="33" s="1"/>
  <c r="G54" i="33"/>
  <c r="E234" i="33" s="1"/>
  <c r="J54" i="33"/>
  <c r="H234" i="33" s="1"/>
  <c r="E143" i="33"/>
  <c r="F143" i="33"/>
  <c r="H143" i="33"/>
  <c r="I143" i="33"/>
  <c r="C143" i="33"/>
  <c r="B143" i="33"/>
  <c r="J53" i="33"/>
  <c r="H233" i="33" s="1"/>
  <c r="G53" i="33"/>
  <c r="E233" i="33" s="1"/>
  <c r="D53" i="33"/>
  <c r="B233" i="33" s="1"/>
  <c r="B142" i="33"/>
  <c r="C142" i="33"/>
  <c r="E142" i="33"/>
  <c r="F142" i="33"/>
  <c r="H142" i="33"/>
  <c r="I142" i="33"/>
  <c r="D52" i="33"/>
  <c r="B232" i="33" s="1"/>
  <c r="G52" i="33"/>
  <c r="E232" i="33" s="1"/>
  <c r="J52" i="33"/>
  <c r="H232" i="33" s="1"/>
  <c r="B141" i="33"/>
  <c r="C141" i="33"/>
  <c r="E141" i="33"/>
  <c r="F141" i="33"/>
  <c r="H141" i="33"/>
  <c r="I141" i="33"/>
  <c r="D51" i="33"/>
  <c r="B231" i="33" s="1"/>
  <c r="G51" i="33"/>
  <c r="E231" i="33" s="1"/>
  <c r="J51" i="33"/>
  <c r="H231" i="33" s="1"/>
  <c r="I140" i="33"/>
  <c r="H140" i="33"/>
  <c r="F140" i="33"/>
  <c r="E140" i="33"/>
  <c r="C140" i="33"/>
  <c r="B140" i="33"/>
  <c r="J50" i="33"/>
  <c r="H230" i="33" s="1"/>
  <c r="G50" i="33"/>
  <c r="E230" i="33" s="1"/>
  <c r="D50" i="33"/>
  <c r="B230" i="33" s="1"/>
  <c r="I139" i="33"/>
  <c r="H139" i="33"/>
  <c r="F139" i="33"/>
  <c r="E139" i="33"/>
  <c r="G139" i="33" s="1"/>
  <c r="F229" i="33" s="1"/>
  <c r="C139" i="33"/>
  <c r="B139" i="33"/>
  <c r="J49" i="33"/>
  <c r="H229" i="33" s="1"/>
  <c r="G49" i="33"/>
  <c r="E229" i="33" s="1"/>
  <c r="D49" i="33"/>
  <c r="B229" i="33" s="1"/>
  <c r="B138" i="33"/>
  <c r="C138" i="33"/>
  <c r="E138" i="33"/>
  <c r="F138" i="33"/>
  <c r="H138" i="33"/>
  <c r="I138" i="33"/>
  <c r="D48" i="33"/>
  <c r="B228" i="33" s="1"/>
  <c r="G48" i="33"/>
  <c r="E228" i="33" s="1"/>
  <c r="J48" i="33"/>
  <c r="H228" i="33" s="1"/>
  <c r="E137" i="33"/>
  <c r="F137" i="33"/>
  <c r="G137" i="33" s="1"/>
  <c r="F227" i="33" s="1"/>
  <c r="H137" i="33"/>
  <c r="J137" i="33" s="1"/>
  <c r="I227" i="33" s="1"/>
  <c r="I137" i="33"/>
  <c r="C137" i="33"/>
  <c r="B137" i="33"/>
  <c r="J47" i="33"/>
  <c r="H227" i="33" s="1"/>
  <c r="G47" i="33"/>
  <c r="E227" i="33" s="1"/>
  <c r="D47" i="33"/>
  <c r="B227" i="33" s="1"/>
  <c r="E136" i="33"/>
  <c r="F136" i="33"/>
  <c r="H136" i="33"/>
  <c r="I136" i="33"/>
  <c r="B136" i="33"/>
  <c r="C136" i="33"/>
  <c r="J46" i="33"/>
  <c r="H226" i="33" s="1"/>
  <c r="G46" i="33"/>
  <c r="E226" i="33" s="1"/>
  <c r="D46" i="33"/>
  <c r="B226" i="33" s="1"/>
  <c r="J45" i="33"/>
  <c r="H225" i="33" s="1"/>
  <c r="G45" i="33"/>
  <c r="E225" i="33" s="1"/>
  <c r="D45" i="33"/>
  <c r="B225" i="33" s="1"/>
  <c r="B135" i="33"/>
  <c r="C135" i="33"/>
  <c r="E135" i="33"/>
  <c r="F135" i="33"/>
  <c r="H135" i="33"/>
  <c r="I135" i="33"/>
  <c r="H134" i="33"/>
  <c r="I134" i="33"/>
  <c r="E134" i="33"/>
  <c r="F134" i="33"/>
  <c r="C134" i="33"/>
  <c r="B134" i="33"/>
  <c r="J44" i="33"/>
  <c r="H224" i="33" s="1"/>
  <c r="G44" i="33"/>
  <c r="E224" i="33" s="1"/>
  <c r="D44" i="33"/>
  <c r="B224" i="33" s="1"/>
  <c r="E133" i="33"/>
  <c r="F133" i="33"/>
  <c r="G133" i="33" s="1"/>
  <c r="F223" i="33" s="1"/>
  <c r="H133" i="33"/>
  <c r="I133" i="33"/>
  <c r="C133" i="33"/>
  <c r="B133" i="33"/>
  <c r="J43" i="33"/>
  <c r="H223" i="33" s="1"/>
  <c r="G43" i="33"/>
  <c r="E223" i="33" s="1"/>
  <c r="D43" i="33"/>
  <c r="B223" i="33" s="1"/>
  <c r="I132" i="33"/>
  <c r="H132" i="33"/>
  <c r="F132" i="33"/>
  <c r="E132" i="33"/>
  <c r="C132" i="33"/>
  <c r="B132" i="33"/>
  <c r="J42" i="33"/>
  <c r="H222" i="33" s="1"/>
  <c r="G42" i="33"/>
  <c r="E222" i="33" s="1"/>
  <c r="D42" i="33"/>
  <c r="B222" i="33" s="1"/>
  <c r="I131" i="33"/>
  <c r="H131" i="33"/>
  <c r="F131" i="33"/>
  <c r="E131" i="33"/>
  <c r="C131" i="33"/>
  <c r="B131" i="33"/>
  <c r="J41" i="33"/>
  <c r="H221" i="33" s="1"/>
  <c r="G41" i="33"/>
  <c r="E221" i="33" s="1"/>
  <c r="D41" i="33"/>
  <c r="B221" i="33" s="1"/>
  <c r="I130" i="33"/>
  <c r="H130" i="33"/>
  <c r="F130" i="33"/>
  <c r="E130" i="33"/>
  <c r="C130" i="33"/>
  <c r="B130" i="33"/>
  <c r="J40" i="33"/>
  <c r="H220" i="33" s="1"/>
  <c r="G40" i="33"/>
  <c r="E220" i="33" s="1"/>
  <c r="D40" i="33"/>
  <c r="B220" i="33" s="1"/>
  <c r="I129" i="33"/>
  <c r="H129" i="33"/>
  <c r="F129" i="33"/>
  <c r="E129" i="33"/>
  <c r="C129" i="33"/>
  <c r="B129" i="33"/>
  <c r="J39" i="33"/>
  <c r="H219" i="33" s="1"/>
  <c r="G39" i="33"/>
  <c r="E219" i="33" s="1"/>
  <c r="D39" i="33"/>
  <c r="B219" i="33" s="1"/>
  <c r="I128" i="33"/>
  <c r="H128" i="33"/>
  <c r="F128" i="33"/>
  <c r="E128" i="33"/>
  <c r="C128" i="33"/>
  <c r="B128" i="33"/>
  <c r="J38" i="33"/>
  <c r="H218" i="33" s="1"/>
  <c r="G38" i="33"/>
  <c r="E218" i="33" s="1"/>
  <c r="D38" i="33"/>
  <c r="B218" i="33" s="1"/>
  <c r="I127" i="33"/>
  <c r="H127" i="33"/>
  <c r="F127" i="33"/>
  <c r="E127" i="33"/>
  <c r="C127" i="33"/>
  <c r="B127" i="33"/>
  <c r="J37" i="33"/>
  <c r="H217" i="33" s="1"/>
  <c r="G37" i="33"/>
  <c r="E217" i="33" s="1"/>
  <c r="D37" i="33"/>
  <c r="B217" i="33" s="1"/>
  <c r="A16" i="50"/>
  <c r="A15" i="50"/>
  <c r="A14" i="50"/>
  <c r="F103" i="33"/>
  <c r="H103" i="33" s="1"/>
  <c r="C103" i="33"/>
  <c r="I103" i="33"/>
  <c r="B103" i="33"/>
  <c r="E103" i="33" s="1"/>
  <c r="H102" i="33"/>
  <c r="H192" i="33"/>
  <c r="E102" i="33"/>
  <c r="E192" i="33" s="1"/>
  <c r="B102" i="33"/>
  <c r="B192" i="33"/>
  <c r="I126" i="33"/>
  <c r="H126" i="33"/>
  <c r="F126" i="33"/>
  <c r="E126" i="33"/>
  <c r="C126" i="33"/>
  <c r="B126" i="33"/>
  <c r="J36" i="33"/>
  <c r="H216" i="33" s="1"/>
  <c r="G36" i="33"/>
  <c r="E216" i="33" s="1"/>
  <c r="D36" i="33"/>
  <c r="B216" i="33" s="1"/>
  <c r="I125" i="33"/>
  <c r="H125" i="33"/>
  <c r="F125" i="33"/>
  <c r="E125" i="33"/>
  <c r="C125" i="33"/>
  <c r="B125" i="33"/>
  <c r="J35" i="33"/>
  <c r="H215" i="33" s="1"/>
  <c r="G35" i="33"/>
  <c r="E215" i="33" s="1"/>
  <c r="D35" i="33"/>
  <c r="B215" i="33" s="1"/>
  <c r="I124" i="33"/>
  <c r="H124" i="33"/>
  <c r="F124" i="33"/>
  <c r="G124" i="33" s="1"/>
  <c r="F214" i="33" s="1"/>
  <c r="E124" i="33"/>
  <c r="C124" i="33"/>
  <c r="B124" i="33"/>
  <c r="J34" i="33"/>
  <c r="H214" i="33" s="1"/>
  <c r="G34" i="33"/>
  <c r="E214" i="33" s="1"/>
  <c r="D34" i="33"/>
  <c r="B214" i="33" s="1"/>
  <c r="I123" i="33"/>
  <c r="H123" i="33"/>
  <c r="F123" i="33"/>
  <c r="E123" i="33"/>
  <c r="C123" i="33"/>
  <c r="B123" i="33"/>
  <c r="J33" i="33"/>
  <c r="H213" i="33" s="1"/>
  <c r="G33" i="33"/>
  <c r="E213" i="33" s="1"/>
  <c r="D33" i="33"/>
  <c r="B213" i="33" s="1"/>
  <c r="I122" i="33"/>
  <c r="H122" i="33"/>
  <c r="F122" i="33"/>
  <c r="E122" i="33"/>
  <c r="C122" i="33"/>
  <c r="B122" i="33"/>
  <c r="J32" i="33"/>
  <c r="H212" i="33" s="1"/>
  <c r="G32" i="33"/>
  <c r="E212" i="33" s="1"/>
  <c r="D32" i="33"/>
  <c r="B212" i="33" s="1"/>
  <c r="I121" i="33"/>
  <c r="H121" i="33"/>
  <c r="F121" i="33"/>
  <c r="E121" i="33"/>
  <c r="C121" i="33"/>
  <c r="B121" i="33"/>
  <c r="J31" i="33"/>
  <c r="H211" i="33" s="1"/>
  <c r="G31" i="33"/>
  <c r="E211" i="33" s="1"/>
  <c r="D31" i="33"/>
  <c r="B211" i="33" s="1"/>
  <c r="I120" i="33"/>
  <c r="H120" i="33"/>
  <c r="F120" i="33"/>
  <c r="E120" i="33"/>
  <c r="C120" i="33"/>
  <c r="B120" i="33"/>
  <c r="J30" i="33"/>
  <c r="H210" i="33" s="1"/>
  <c r="G30" i="33"/>
  <c r="E210" i="33" s="1"/>
  <c r="D30" i="33"/>
  <c r="B210" i="33" s="1"/>
  <c r="E119" i="33"/>
  <c r="B119" i="33"/>
  <c r="J29" i="33"/>
  <c r="H209" i="33" s="1"/>
  <c r="C119" i="33"/>
  <c r="G29" i="33"/>
  <c r="E209" i="33" s="1"/>
  <c r="I119" i="33"/>
  <c r="F119" i="33"/>
  <c r="D29" i="33"/>
  <c r="B209" i="33" s="1"/>
  <c r="H119" i="33"/>
  <c r="J118" i="33"/>
  <c r="I208" i="33" s="1"/>
  <c r="G118" i="33"/>
  <c r="F208" i="33" s="1"/>
  <c r="D118" i="33"/>
  <c r="C208" i="33" s="1"/>
  <c r="J28" i="33"/>
  <c r="H208" i="33" s="1"/>
  <c r="G28" i="33"/>
  <c r="E208" i="33" s="1"/>
  <c r="D28" i="33"/>
  <c r="B208" i="33" s="1"/>
  <c r="J117" i="33"/>
  <c r="I207" i="33" s="1"/>
  <c r="J104" i="33"/>
  <c r="I194" i="33" s="1"/>
  <c r="J105" i="33"/>
  <c r="J106" i="33"/>
  <c r="I196" i="33" s="1"/>
  <c r="J107" i="33"/>
  <c r="I197" i="33" s="1"/>
  <c r="J108" i="33"/>
  <c r="I198" i="33" s="1"/>
  <c r="J109" i="33"/>
  <c r="I199" i="33" s="1"/>
  <c r="J110" i="33"/>
  <c r="I200" i="33" s="1"/>
  <c r="J111" i="33"/>
  <c r="I201" i="33" s="1"/>
  <c r="J112" i="33"/>
  <c r="I202" i="33" s="1"/>
  <c r="J113" i="33"/>
  <c r="I203" i="33" s="1"/>
  <c r="J114" i="33"/>
  <c r="I204" i="33" s="1"/>
  <c r="J115" i="33"/>
  <c r="I205" i="33" s="1"/>
  <c r="J116" i="33"/>
  <c r="I206" i="33" s="1"/>
  <c r="G117" i="33"/>
  <c r="F207" i="33" s="1"/>
  <c r="G104" i="33"/>
  <c r="F194" i="33" s="1"/>
  <c r="G105" i="33"/>
  <c r="G106" i="33"/>
  <c r="F196" i="33" s="1"/>
  <c r="G107" i="33"/>
  <c r="F197" i="33" s="1"/>
  <c r="G108" i="33"/>
  <c r="F198" i="33" s="1"/>
  <c r="G109" i="33"/>
  <c r="F199" i="33" s="1"/>
  <c r="G110" i="33"/>
  <c r="F200" i="33" s="1"/>
  <c r="G111" i="33"/>
  <c r="F201" i="33" s="1"/>
  <c r="G112" i="33"/>
  <c r="F202" i="33" s="1"/>
  <c r="G113" i="33"/>
  <c r="F203" i="33" s="1"/>
  <c r="G114" i="33"/>
  <c r="F204" i="33" s="1"/>
  <c r="G115" i="33"/>
  <c r="F205" i="33" s="1"/>
  <c r="G116" i="33"/>
  <c r="F206" i="33" s="1"/>
  <c r="D117" i="33"/>
  <c r="C207" i="33" s="1"/>
  <c r="D104" i="33"/>
  <c r="C194" i="33" s="1"/>
  <c r="D105" i="33"/>
  <c r="D106" i="33"/>
  <c r="C196" i="33" s="1"/>
  <c r="D107" i="33"/>
  <c r="C197" i="33" s="1"/>
  <c r="D108" i="33"/>
  <c r="C198" i="33" s="1"/>
  <c r="D109" i="33"/>
  <c r="C199" i="33" s="1"/>
  <c r="D110" i="33"/>
  <c r="C200" i="33" s="1"/>
  <c r="D111" i="33"/>
  <c r="C201" i="33" s="1"/>
  <c r="D112" i="33"/>
  <c r="C202" i="33" s="1"/>
  <c r="D113" i="33"/>
  <c r="C203" i="33" s="1"/>
  <c r="D114" i="33"/>
  <c r="C204" i="33" s="1"/>
  <c r="D115" i="33"/>
  <c r="C205" i="33" s="1"/>
  <c r="D116" i="33"/>
  <c r="C206" i="33" s="1"/>
  <c r="J27" i="33"/>
  <c r="H207" i="33" s="1"/>
  <c r="J14" i="33"/>
  <c r="H194" i="33" s="1"/>
  <c r="J15" i="33"/>
  <c r="J16" i="33"/>
  <c r="H196" i="33" s="1"/>
  <c r="J17" i="33"/>
  <c r="H197" i="33" s="1"/>
  <c r="J18" i="33"/>
  <c r="H198" i="33" s="1"/>
  <c r="J19" i="33"/>
  <c r="H199" i="33" s="1"/>
  <c r="J20" i="33"/>
  <c r="H200" i="33" s="1"/>
  <c r="J21" i="33"/>
  <c r="H201" i="33" s="1"/>
  <c r="J22" i="33"/>
  <c r="H202" i="33" s="1"/>
  <c r="J23" i="33"/>
  <c r="H203" i="33" s="1"/>
  <c r="J203" i="33" s="1"/>
  <c r="J24" i="33"/>
  <c r="H204" i="33" s="1"/>
  <c r="J25" i="33"/>
  <c r="H205" i="33" s="1"/>
  <c r="J26" i="33"/>
  <c r="H206" i="33" s="1"/>
  <c r="G27" i="33"/>
  <c r="E207" i="33" s="1"/>
  <c r="G14" i="33"/>
  <c r="E194" i="33"/>
  <c r="G15" i="33"/>
  <c r="G16" i="33"/>
  <c r="E196" i="33" s="1"/>
  <c r="G17" i="33"/>
  <c r="E197" i="33" s="1"/>
  <c r="G18" i="33"/>
  <c r="E198" i="33" s="1"/>
  <c r="G19" i="33"/>
  <c r="E199" i="33" s="1"/>
  <c r="G20" i="33"/>
  <c r="E200" i="33" s="1"/>
  <c r="G21" i="33"/>
  <c r="E201" i="33" s="1"/>
  <c r="G22" i="33"/>
  <c r="E202" i="33" s="1"/>
  <c r="G23" i="33"/>
  <c r="E203" i="33" s="1"/>
  <c r="G24" i="33"/>
  <c r="E204" i="33" s="1"/>
  <c r="G25" i="33"/>
  <c r="E205" i="33" s="1"/>
  <c r="G26" i="33"/>
  <c r="E206" i="33" s="1"/>
  <c r="D27" i="33"/>
  <c r="B207" i="33" s="1"/>
  <c r="D14" i="33"/>
  <c r="B194" i="33"/>
  <c r="D15" i="33"/>
  <c r="D16" i="33"/>
  <c r="B196" i="33" s="1"/>
  <c r="D17" i="33"/>
  <c r="B197" i="33" s="1"/>
  <c r="D18" i="33"/>
  <c r="B198" i="33" s="1"/>
  <c r="D19" i="33"/>
  <c r="B199" i="33" s="1"/>
  <c r="D20" i="33"/>
  <c r="B200" i="33" s="1"/>
  <c r="D21" i="33"/>
  <c r="B201" i="33" s="1"/>
  <c r="D22" i="33"/>
  <c r="B202" i="33" s="1"/>
  <c r="D23" i="33"/>
  <c r="B203" i="33" s="1"/>
  <c r="D203" i="33" s="1"/>
  <c r="D24" i="33"/>
  <c r="B204" i="33" s="1"/>
  <c r="D25" i="33"/>
  <c r="B205" i="33" s="1"/>
  <c r="D26" i="33"/>
  <c r="B206" i="33" s="1"/>
  <c r="J175" i="33"/>
  <c r="I265" i="33" s="1"/>
  <c r="J171" i="33"/>
  <c r="I261" i="33" s="1"/>
  <c r="E92" i="60"/>
  <c r="J100" i="33" l="1"/>
  <c r="G203" i="33"/>
  <c r="G100" i="33"/>
  <c r="J235" i="33"/>
  <c r="D100" i="33"/>
  <c r="J258" i="33"/>
  <c r="E272" i="33"/>
  <c r="B16" i="50"/>
  <c r="D128" i="33"/>
  <c r="C218" i="33" s="1"/>
  <c r="J156" i="33"/>
  <c r="I246" i="33" s="1"/>
  <c r="D160" i="33"/>
  <c r="C250" i="33" s="1"/>
  <c r="J166" i="33"/>
  <c r="I256" i="33" s="1"/>
  <c r="J170" i="33"/>
  <c r="I260" i="33" s="1"/>
  <c r="D172" i="33"/>
  <c r="C262" i="33" s="1"/>
  <c r="G173" i="33"/>
  <c r="F263" i="33" s="1"/>
  <c r="G263" i="33" s="1"/>
  <c r="D176" i="33"/>
  <c r="C266" i="33" s="1"/>
  <c r="D94" i="60"/>
  <c r="J153" i="33"/>
  <c r="I243" i="33" s="1"/>
  <c r="J243" i="33" s="1"/>
  <c r="J167" i="33"/>
  <c r="I257" i="33" s="1"/>
  <c r="J257" i="33" s="1"/>
  <c r="D201" i="33"/>
  <c r="D197" i="33"/>
  <c r="G200" i="33"/>
  <c r="D154" i="33"/>
  <c r="C244" i="33" s="1"/>
  <c r="D244" i="33" s="1"/>
  <c r="D161" i="33"/>
  <c r="C251" i="33" s="1"/>
  <c r="D251" i="33" s="1"/>
  <c r="D255" i="33"/>
  <c r="G166" i="33"/>
  <c r="F256" i="33" s="1"/>
  <c r="G257" i="33"/>
  <c r="G172" i="33"/>
  <c r="F262" i="33" s="1"/>
  <c r="G176" i="33"/>
  <c r="F266" i="33" s="1"/>
  <c r="D179" i="33"/>
  <c r="C269" i="33" s="1"/>
  <c r="D269" i="33" s="1"/>
  <c r="J179" i="33"/>
  <c r="I269" i="33" s="1"/>
  <c r="J269" i="33" s="1"/>
  <c r="J227" i="33"/>
  <c r="J173" i="33"/>
  <c r="I263" i="33" s="1"/>
  <c r="J263" i="33" s="1"/>
  <c r="G174" i="33"/>
  <c r="F264" i="33" s="1"/>
  <c r="G264" i="33" s="1"/>
  <c r="D14" i="50"/>
  <c r="J246" i="33"/>
  <c r="J183" i="33"/>
  <c r="I273" i="33" s="1"/>
  <c r="D183" i="33"/>
  <c r="C273" i="33" s="1"/>
  <c r="D273" i="33" s="1"/>
  <c r="J125" i="33"/>
  <c r="I215" i="33" s="1"/>
  <c r="J215" i="33" s="1"/>
  <c r="D138" i="33"/>
  <c r="C228" i="33" s="1"/>
  <c r="J146" i="33"/>
  <c r="I236" i="33" s="1"/>
  <c r="G165" i="33"/>
  <c r="F255" i="33" s="1"/>
  <c r="G214" i="33"/>
  <c r="G194" i="33"/>
  <c r="G223" i="33"/>
  <c r="F91" i="60"/>
  <c r="C92" i="60"/>
  <c r="G205" i="33"/>
  <c r="G197" i="33"/>
  <c r="G142" i="33"/>
  <c r="F232" i="33" s="1"/>
  <c r="G232" i="33" s="1"/>
  <c r="G141" i="33"/>
  <c r="F231" i="33" s="1"/>
  <c r="G231" i="33" s="1"/>
  <c r="D143" i="33"/>
  <c r="C233" i="33" s="1"/>
  <c r="D233" i="33" s="1"/>
  <c r="G158" i="33"/>
  <c r="F248" i="33" s="1"/>
  <c r="G248" i="33" s="1"/>
  <c r="G138" i="33"/>
  <c r="F228" i="33" s="1"/>
  <c r="G239" i="33"/>
  <c r="D155" i="33"/>
  <c r="C245" i="33" s="1"/>
  <c r="D245" i="33" s="1"/>
  <c r="D132" i="33"/>
  <c r="C222" i="33" s="1"/>
  <c r="D222" i="33" s="1"/>
  <c r="D136" i="33"/>
  <c r="C226" i="33" s="1"/>
  <c r="D226" i="33" s="1"/>
  <c r="G157" i="33"/>
  <c r="F247" i="33" s="1"/>
  <c r="G247" i="33" s="1"/>
  <c r="J178" i="33"/>
  <c r="I268" i="33" s="1"/>
  <c r="D178" i="33"/>
  <c r="C268" i="33" s="1"/>
  <c r="D268" i="33" s="1"/>
  <c r="G229" i="33"/>
  <c r="G128" i="33"/>
  <c r="F218" i="33" s="1"/>
  <c r="D130" i="33"/>
  <c r="C220" i="33" s="1"/>
  <c r="D220" i="33" s="1"/>
  <c r="D133" i="33"/>
  <c r="C223" i="33" s="1"/>
  <c r="D223" i="33" s="1"/>
  <c r="D92" i="60"/>
  <c r="G120" i="33"/>
  <c r="F210" i="33" s="1"/>
  <c r="G210" i="33" s="1"/>
  <c r="J122" i="33"/>
  <c r="I212" i="33" s="1"/>
  <c r="J132" i="33"/>
  <c r="I222" i="33" s="1"/>
  <c r="J222" i="33" s="1"/>
  <c r="G134" i="33"/>
  <c r="F224" i="33" s="1"/>
  <c r="G224" i="33" s="1"/>
  <c r="J135" i="33"/>
  <c r="I225" i="33" s="1"/>
  <c r="D135" i="33"/>
  <c r="C225" i="33" s="1"/>
  <c r="G153" i="33"/>
  <c r="F243" i="33" s="1"/>
  <c r="G243" i="33" s="1"/>
  <c r="J155" i="33"/>
  <c r="I245" i="33" s="1"/>
  <c r="J245" i="33" s="1"/>
  <c r="J157" i="33"/>
  <c r="I247" i="33" s="1"/>
  <c r="J247" i="33" s="1"/>
  <c r="D157" i="33"/>
  <c r="C247" i="33" s="1"/>
  <c r="J159" i="33"/>
  <c r="I249" i="33" s="1"/>
  <c r="J249" i="33" s="1"/>
  <c r="J164" i="33"/>
  <c r="I254" i="33" s="1"/>
  <c r="J254" i="33" s="1"/>
  <c r="D164" i="33"/>
  <c r="C254" i="33" s="1"/>
  <c r="D254" i="33" s="1"/>
  <c r="D169" i="33"/>
  <c r="C259" i="33" s="1"/>
  <c r="D175" i="33"/>
  <c r="C265" i="33" s="1"/>
  <c r="D265" i="33" s="1"/>
  <c r="D266" i="33"/>
  <c r="J130" i="33"/>
  <c r="I220" i="33" s="1"/>
  <c r="G126" i="33"/>
  <c r="F216" i="33" s="1"/>
  <c r="G216" i="33" s="1"/>
  <c r="J131" i="33"/>
  <c r="I221" i="33" s="1"/>
  <c r="J221" i="33" s="1"/>
  <c r="J160" i="33"/>
  <c r="I250" i="33" s="1"/>
  <c r="J250" i="33" s="1"/>
  <c r="D199" i="33"/>
  <c r="D125" i="33"/>
  <c r="C215" i="33" s="1"/>
  <c r="D215" i="33" s="1"/>
  <c r="D205" i="33"/>
  <c r="D196" i="33"/>
  <c r="D208" i="33"/>
  <c r="G122" i="33"/>
  <c r="F212" i="33" s="1"/>
  <c r="G212" i="33" s="1"/>
  <c r="D123" i="33"/>
  <c r="C213" i="33" s="1"/>
  <c r="D213" i="33" s="1"/>
  <c r="J123" i="33"/>
  <c r="I213" i="33" s="1"/>
  <c r="J213" i="33" s="1"/>
  <c r="D124" i="33"/>
  <c r="C214" i="33" s="1"/>
  <c r="D214" i="33" s="1"/>
  <c r="G127" i="33"/>
  <c r="F217" i="33" s="1"/>
  <c r="G217" i="33" s="1"/>
  <c r="D129" i="33"/>
  <c r="C219" i="33" s="1"/>
  <c r="D219" i="33" s="1"/>
  <c r="G136" i="33"/>
  <c r="F226" i="33" s="1"/>
  <c r="G226" i="33" s="1"/>
  <c r="D140" i="33"/>
  <c r="C230" i="33" s="1"/>
  <c r="D230" i="33" s="1"/>
  <c r="J144" i="33"/>
  <c r="I234" i="33" s="1"/>
  <c r="J234" i="33" s="1"/>
  <c r="D144" i="33"/>
  <c r="C234" i="33" s="1"/>
  <c r="D234" i="33" s="1"/>
  <c r="J150" i="33"/>
  <c r="I240" i="33" s="1"/>
  <c r="J240" i="33" s="1"/>
  <c r="J151" i="33"/>
  <c r="I241" i="33" s="1"/>
  <c r="J241" i="33" s="1"/>
  <c r="G156" i="33"/>
  <c r="F246" i="33" s="1"/>
  <c r="G246" i="33" s="1"/>
  <c r="J162" i="33"/>
  <c r="I252" i="33" s="1"/>
  <c r="J252" i="33" s="1"/>
  <c r="J163" i="33"/>
  <c r="I253" i="33" s="1"/>
  <c r="J253" i="33" s="1"/>
  <c r="G168" i="33"/>
  <c r="F258" i="33" s="1"/>
  <c r="G258" i="33" s="1"/>
  <c r="J169" i="33"/>
  <c r="I259" i="33" s="1"/>
  <c r="J259" i="33" s="1"/>
  <c r="D170" i="33"/>
  <c r="C260" i="33" s="1"/>
  <c r="D260" i="33" s="1"/>
  <c r="J177" i="33"/>
  <c r="I267" i="33" s="1"/>
  <c r="J267" i="33" s="1"/>
  <c r="D177" i="33"/>
  <c r="C267" i="33" s="1"/>
  <c r="D267" i="33" s="1"/>
  <c r="G180" i="33"/>
  <c r="F270" i="33" s="1"/>
  <c r="G270" i="33" s="1"/>
  <c r="J181" i="33"/>
  <c r="I271" i="33" s="1"/>
  <c r="D181" i="33"/>
  <c r="C271" i="33" s="1"/>
  <c r="D271" i="33" s="1"/>
  <c r="G183" i="33"/>
  <c r="F273" i="33" s="1"/>
  <c r="G273" i="33" s="1"/>
  <c r="J127" i="33"/>
  <c r="I217" i="33" s="1"/>
  <c r="J217" i="33" s="1"/>
  <c r="D134" i="33"/>
  <c r="C224" i="33" s="1"/>
  <c r="D224" i="33" s="1"/>
  <c r="D137" i="33"/>
  <c r="C227" i="33" s="1"/>
  <c r="D227" i="33" s="1"/>
  <c r="J152" i="33"/>
  <c r="I242" i="33" s="1"/>
  <c r="J242" i="33" s="1"/>
  <c r="D152" i="33"/>
  <c r="C242" i="33" s="1"/>
  <c r="D242" i="33" s="1"/>
  <c r="G160" i="33"/>
  <c r="F250" i="33" s="1"/>
  <c r="G250" i="33" s="1"/>
  <c r="D163" i="33"/>
  <c r="C253" i="33" s="1"/>
  <c r="D253" i="33" s="1"/>
  <c r="J174" i="33"/>
  <c r="I264" i="33" s="1"/>
  <c r="J264" i="33" s="1"/>
  <c r="G202" i="33"/>
  <c r="G132" i="33"/>
  <c r="F222" i="33" s="1"/>
  <c r="G222" i="33" s="1"/>
  <c r="H271" i="33"/>
  <c r="J201" i="33"/>
  <c r="D122" i="33"/>
  <c r="C212" i="33" s="1"/>
  <c r="D212" i="33" s="1"/>
  <c r="D126" i="33"/>
  <c r="C216" i="33" s="1"/>
  <c r="D216" i="33" s="1"/>
  <c r="J126" i="33"/>
  <c r="I216" i="33" s="1"/>
  <c r="J216" i="33" s="1"/>
  <c r="D218" i="33"/>
  <c r="J128" i="33"/>
  <c r="I218" i="33" s="1"/>
  <c r="J218" i="33" s="1"/>
  <c r="G130" i="33"/>
  <c r="F220" i="33" s="1"/>
  <c r="G220" i="33" s="1"/>
  <c r="J225" i="33"/>
  <c r="J138" i="33"/>
  <c r="I228" i="33" s="1"/>
  <c r="J228" i="33" s="1"/>
  <c r="G235" i="33"/>
  <c r="D145" i="33"/>
  <c r="C235" i="33" s="1"/>
  <c r="D235" i="33" s="1"/>
  <c r="J236" i="33"/>
  <c r="D150" i="33"/>
  <c r="C240" i="33" s="1"/>
  <c r="D240" i="33" s="1"/>
  <c r="D156" i="33"/>
  <c r="C246" i="33" s="1"/>
  <c r="D246" i="33" s="1"/>
  <c r="J176" i="33"/>
  <c r="I266" i="33" s="1"/>
  <c r="J266" i="33" s="1"/>
  <c r="J268" i="33"/>
  <c r="D247" i="33"/>
  <c r="J202" i="33"/>
  <c r="D228" i="33"/>
  <c r="J119" i="33"/>
  <c r="J190" i="33" s="1"/>
  <c r="D202" i="33"/>
  <c r="D207" i="33"/>
  <c r="J198" i="33"/>
  <c r="C195" i="33"/>
  <c r="I195" i="33"/>
  <c r="D120" i="33"/>
  <c r="C210" i="33" s="1"/>
  <c r="D210" i="33" s="1"/>
  <c r="G121" i="33"/>
  <c r="F211" i="33" s="1"/>
  <c r="G211" i="33" s="1"/>
  <c r="G125" i="33"/>
  <c r="F215" i="33" s="1"/>
  <c r="G215" i="33" s="1"/>
  <c r="J129" i="33"/>
  <c r="I219" i="33" s="1"/>
  <c r="J219" i="33" s="1"/>
  <c r="G131" i="33"/>
  <c r="F221" i="33" s="1"/>
  <c r="G221" i="33" s="1"/>
  <c r="J139" i="33"/>
  <c r="I229" i="33" s="1"/>
  <c r="J140" i="33"/>
  <c r="I230" i="33" s="1"/>
  <c r="G143" i="33"/>
  <c r="F233" i="33" s="1"/>
  <c r="G233" i="33" s="1"/>
  <c r="D146" i="33"/>
  <c r="C236" i="33" s="1"/>
  <c r="D236" i="33" s="1"/>
  <c r="G154" i="33"/>
  <c r="F244" i="33" s="1"/>
  <c r="G244" i="33" s="1"/>
  <c r="J158" i="33"/>
  <c r="I248" i="33" s="1"/>
  <c r="J248" i="33" s="1"/>
  <c r="D159" i="33"/>
  <c r="C249" i="33" s="1"/>
  <c r="D249" i="33" s="1"/>
  <c r="G162" i="33"/>
  <c r="F252" i="33" s="1"/>
  <c r="G252" i="33" s="1"/>
  <c r="J165" i="33"/>
  <c r="I255" i="33" s="1"/>
  <c r="J255" i="33" s="1"/>
  <c r="D166" i="33"/>
  <c r="C256" i="33" s="1"/>
  <c r="D256" i="33" s="1"/>
  <c r="D173" i="33"/>
  <c r="C263" i="33" s="1"/>
  <c r="D263" i="33" s="1"/>
  <c r="G266" i="33"/>
  <c r="J180" i="33"/>
  <c r="I270" i="33" s="1"/>
  <c r="J270" i="33" s="1"/>
  <c r="J182" i="33"/>
  <c r="I272" i="33" s="1"/>
  <c r="D182" i="33"/>
  <c r="C272" i="33" s="1"/>
  <c r="D200" i="33"/>
  <c r="G241" i="33"/>
  <c r="G253" i="33"/>
  <c r="B195" i="33"/>
  <c r="J197" i="33"/>
  <c r="D119" i="33"/>
  <c r="D190" i="33" s="1"/>
  <c r="J120" i="33"/>
  <c r="I210" i="33" s="1"/>
  <c r="J210" i="33" s="1"/>
  <c r="J124" i="33"/>
  <c r="I214" i="33" s="1"/>
  <c r="J214" i="33" s="1"/>
  <c r="D127" i="33"/>
  <c r="C217" i="33" s="1"/>
  <c r="D217" i="33" s="1"/>
  <c r="G129" i="33"/>
  <c r="F219" i="33" s="1"/>
  <c r="G219" i="33" s="1"/>
  <c r="D131" i="33"/>
  <c r="C221" i="33" s="1"/>
  <c r="D221" i="33" s="1"/>
  <c r="J134" i="33"/>
  <c r="I224" i="33" s="1"/>
  <c r="J224" i="33" s="1"/>
  <c r="G135" i="33"/>
  <c r="F225" i="33" s="1"/>
  <c r="G225" i="33" s="1"/>
  <c r="D225" i="33"/>
  <c r="J141" i="33"/>
  <c r="I231" i="33" s="1"/>
  <c r="J231" i="33" s="1"/>
  <c r="D141" i="33"/>
  <c r="C231" i="33" s="1"/>
  <c r="D231" i="33" s="1"/>
  <c r="D142" i="33"/>
  <c r="C232" i="33" s="1"/>
  <c r="D232" i="33" s="1"/>
  <c r="J143" i="33"/>
  <c r="I233" i="33" s="1"/>
  <c r="J233" i="33" s="1"/>
  <c r="D151" i="33"/>
  <c r="C241" i="33" s="1"/>
  <c r="D241" i="33" s="1"/>
  <c r="G155" i="33"/>
  <c r="F245" i="33" s="1"/>
  <c r="G245" i="33" s="1"/>
  <c r="D158" i="33"/>
  <c r="C248" i="33" s="1"/>
  <c r="D248" i="33" s="1"/>
  <c r="D250" i="33"/>
  <c r="G164" i="33"/>
  <c r="F254" i="33" s="1"/>
  <c r="G254" i="33" s="1"/>
  <c r="D167" i="33"/>
  <c r="C257" i="33" s="1"/>
  <c r="D257" i="33" s="1"/>
  <c r="G169" i="33"/>
  <c r="F259" i="33" s="1"/>
  <c r="G259" i="33" s="1"/>
  <c r="G170" i="33"/>
  <c r="F260" i="33" s="1"/>
  <c r="G260" i="33" s="1"/>
  <c r="D171" i="33"/>
  <c r="C261" i="33" s="1"/>
  <c r="D261" i="33" s="1"/>
  <c r="G177" i="33"/>
  <c r="F267" i="33" s="1"/>
  <c r="G267" i="33" s="1"/>
  <c r="D180" i="33"/>
  <c r="C270" i="33" s="1"/>
  <c r="D270" i="33" s="1"/>
  <c r="G184" i="33"/>
  <c r="F274" i="33" s="1"/>
  <c r="E93" i="60"/>
  <c r="G185" i="33"/>
  <c r="F275" i="33" s="1"/>
  <c r="G275" i="33" s="1"/>
  <c r="H195" i="33"/>
  <c r="J212" i="33"/>
  <c r="E195" i="33"/>
  <c r="J207" i="33"/>
  <c r="F195" i="33"/>
  <c r="J208" i="33"/>
  <c r="J121" i="33"/>
  <c r="I211" i="33" s="1"/>
  <c r="J211" i="33" s="1"/>
  <c r="J133" i="33"/>
  <c r="I223" i="33" s="1"/>
  <c r="J136" i="33"/>
  <c r="I226" i="33" s="1"/>
  <c r="J226" i="33" s="1"/>
  <c r="D139" i="33"/>
  <c r="C229" i="33" s="1"/>
  <c r="D229" i="33" s="1"/>
  <c r="G140" i="33"/>
  <c r="F230" i="33" s="1"/>
  <c r="G230" i="33" s="1"/>
  <c r="J142" i="33"/>
  <c r="I232" i="33" s="1"/>
  <c r="J232" i="33" s="1"/>
  <c r="G144" i="33"/>
  <c r="F234" i="33" s="1"/>
  <c r="G234" i="33" s="1"/>
  <c r="J154" i="33"/>
  <c r="I244" i="33" s="1"/>
  <c r="J244" i="33" s="1"/>
  <c r="G159" i="33"/>
  <c r="F249" i="33" s="1"/>
  <c r="G249" i="33" s="1"/>
  <c r="D162" i="33"/>
  <c r="C252" i="33" s="1"/>
  <c r="D252" i="33" s="1"/>
  <c r="D174" i="33"/>
  <c r="C264" i="33" s="1"/>
  <c r="D264" i="33" s="1"/>
  <c r="G175" i="33"/>
  <c r="F265" i="33" s="1"/>
  <c r="G265" i="33" s="1"/>
  <c r="G182" i="33"/>
  <c r="F272" i="33" s="1"/>
  <c r="G272" i="33" s="1"/>
  <c r="F94" i="60"/>
  <c r="J200" i="33"/>
  <c r="G196" i="33"/>
  <c r="D206" i="33"/>
  <c r="D259" i="33"/>
  <c r="J273" i="33"/>
  <c r="G208" i="33"/>
  <c r="J206" i="33"/>
  <c r="G206" i="33"/>
  <c r="J205" i="33"/>
  <c r="G262" i="33"/>
  <c r="J204" i="33"/>
  <c r="J196" i="33"/>
  <c r="G227" i="33"/>
  <c r="H272" i="33"/>
  <c r="G199" i="33"/>
  <c r="J194" i="33"/>
  <c r="J260" i="33"/>
  <c r="J261" i="33"/>
  <c r="G269" i="33"/>
  <c r="D204" i="33"/>
  <c r="G204" i="33"/>
  <c r="G201" i="33"/>
  <c r="G198" i="33"/>
  <c r="G207" i="33"/>
  <c r="J199" i="33"/>
  <c r="D258" i="33"/>
  <c r="D198" i="33"/>
  <c r="C93" i="60"/>
  <c r="E274" i="33"/>
  <c r="D194" i="33"/>
  <c r="G255" i="33"/>
  <c r="G256" i="33"/>
  <c r="B274" i="33"/>
  <c r="J220" i="33"/>
  <c r="J184" i="33"/>
  <c r="I274" i="33" s="1"/>
  <c r="J274" i="33" s="1"/>
  <c r="D184" i="33"/>
  <c r="C274" i="33" s="1"/>
  <c r="G228" i="33"/>
  <c r="C90" i="60"/>
  <c r="D185" i="33"/>
  <c r="C275" i="33" s="1"/>
  <c r="D275" i="33" s="1"/>
  <c r="J223" i="33"/>
  <c r="G119" i="33"/>
  <c r="G190" i="33" s="1"/>
  <c r="J239" i="33"/>
  <c r="D121" i="33"/>
  <c r="C211" i="33" s="1"/>
  <c r="D211" i="33" s="1"/>
  <c r="G123" i="33"/>
  <c r="F213" i="33" s="1"/>
  <c r="G213" i="33" s="1"/>
  <c r="G218" i="33"/>
  <c r="J229" i="33"/>
  <c r="J230" i="33"/>
  <c r="G240" i="33"/>
  <c r="G146" i="33"/>
  <c r="F236" i="33" s="1"/>
  <c r="G236" i="33" s="1"/>
  <c r="G147" i="33"/>
  <c r="F237" i="33" s="1"/>
  <c r="G237" i="33" s="1"/>
  <c r="G148" i="33"/>
  <c r="F238" i="33" s="1"/>
  <c r="G238" i="33" s="1"/>
  <c r="G152" i="33"/>
  <c r="F242" i="33" s="1"/>
  <c r="G242" i="33" s="1"/>
  <c r="D153" i="33"/>
  <c r="C243" i="33" s="1"/>
  <c r="D243" i="33" s="1"/>
  <c r="G161" i="33"/>
  <c r="F251" i="33" s="1"/>
  <c r="G251" i="33" s="1"/>
  <c r="J256" i="33"/>
  <c r="G171" i="33"/>
  <c r="F261" i="33" s="1"/>
  <c r="G261" i="33" s="1"/>
  <c r="D262" i="33"/>
  <c r="C16" i="50"/>
  <c r="J147" i="33"/>
  <c r="I237" i="33" s="1"/>
  <c r="J237" i="33" s="1"/>
  <c r="D147" i="33"/>
  <c r="C237" i="33" s="1"/>
  <c r="D237" i="33" s="1"/>
  <c r="J148" i="33"/>
  <c r="I238" i="33" s="1"/>
  <c r="J238" i="33" s="1"/>
  <c r="D148" i="33"/>
  <c r="C238" i="33" s="1"/>
  <c r="D238" i="33" s="1"/>
  <c r="D149" i="33"/>
  <c r="C239" i="33" s="1"/>
  <c r="D239" i="33" s="1"/>
  <c r="J161" i="33"/>
  <c r="I251" i="33" s="1"/>
  <c r="J251" i="33" s="1"/>
  <c r="J172" i="33"/>
  <c r="I262" i="33" s="1"/>
  <c r="J262" i="33" s="1"/>
  <c r="J265" i="33"/>
  <c r="J185" i="33"/>
  <c r="I275" i="33" s="1"/>
  <c r="J275" i="33" s="1"/>
  <c r="D90" i="60"/>
  <c r="B272" i="33"/>
  <c r="J271" i="33" l="1"/>
  <c r="F280" i="33"/>
  <c r="C280" i="33"/>
  <c r="G274" i="33"/>
  <c r="I280" i="33"/>
  <c r="F92" i="60"/>
  <c r="C209" i="33"/>
  <c r="D209" i="33" s="1"/>
  <c r="I209" i="33"/>
  <c r="J209" i="33" s="1"/>
  <c r="F209" i="33"/>
  <c r="G209" i="33" s="1"/>
  <c r="F93" i="60"/>
  <c r="D272" i="33"/>
  <c r="B280" i="33"/>
  <c r="E280" i="33"/>
  <c r="D195" i="33"/>
  <c r="H280" i="33"/>
  <c r="J272" i="33"/>
  <c r="J195" i="33"/>
  <c r="G195" i="33"/>
  <c r="D274" i="33"/>
  <c r="E16" i="50"/>
  <c r="D15" i="50"/>
  <c r="D17" i="50" s="1"/>
  <c r="C14" i="50"/>
  <c r="F90" i="60"/>
  <c r="B15" i="50"/>
  <c r="G280" i="33" l="1"/>
  <c r="J280" i="33"/>
  <c r="D280" i="33"/>
  <c r="D18" i="50"/>
  <c r="B17" i="50"/>
  <c r="E15" i="50"/>
  <c r="C17" i="50"/>
  <c r="E14" i="50"/>
  <c r="B18" i="50" l="1"/>
  <c r="C18" i="50"/>
</calcChain>
</file>

<file path=xl/sharedStrings.xml><?xml version="1.0" encoding="utf-8"?>
<sst xmlns="http://schemas.openxmlformats.org/spreadsheetml/2006/main" count="71" uniqueCount="45">
  <si>
    <t>TOTAL</t>
  </si>
  <si>
    <t>RECEPTADOS</t>
  </si>
  <si>
    <t>DONADOS</t>
  </si>
  <si>
    <t>DIFERENCIA</t>
  </si>
  <si>
    <t>TOTAL COMO DONANTE</t>
  </si>
  <si>
    <t>TOTAL COMO RECEPTOR</t>
  </si>
  <si>
    <t>CONECEL S.A.</t>
  </si>
  <si>
    <t>OTECEL S.A.</t>
  </si>
  <si>
    <t>CNT EP.(Alegro)</t>
  </si>
  <si>
    <t>CNT EP. (Alegro)</t>
  </si>
  <si>
    <t xml:space="preserve">     Servicio Móvil Avanzado</t>
  </si>
  <si>
    <t>PERIODO</t>
  </si>
  <si>
    <t>NETO</t>
  </si>
  <si>
    <t>CNT EP.</t>
  </si>
  <si>
    <t>Fecha de publicación: 20 de Septiembre de 2015</t>
  </si>
  <si>
    <t>1. Información Historica</t>
  </si>
  <si>
    <t>2. Resumen Donados y receptados</t>
  </si>
  <si>
    <t>3. Receptados por Operadora</t>
  </si>
  <si>
    <t>4. Participación</t>
  </si>
  <si>
    <t>Fecha de Corte: Agosto de 2015</t>
  </si>
  <si>
    <t>Cantidad total de numeros portados a la fecha</t>
  </si>
  <si>
    <t>Detalle histórico de líneas que se portaron de un operador a otro</t>
  </si>
  <si>
    <t>Detalle histórico de líneas receptadas por cada operador</t>
  </si>
  <si>
    <t>Gráfico de numeros receptados por cada operador a la fecha</t>
  </si>
  <si>
    <t>Volver al Indice</t>
  </si>
  <si>
    <t>SERVICIO MOVIL AVANZADO</t>
  </si>
  <si>
    <r>
      <rPr>
        <b/>
        <sz val="11"/>
        <color indexed="9"/>
        <rFont val="Arial"/>
        <family val="2"/>
      </rPr>
      <t>Categoria:</t>
    </r>
    <r>
      <rPr>
        <sz val="11"/>
        <color indexed="9"/>
        <rFont val="Arial"/>
        <family val="2"/>
      </rPr>
      <t xml:space="preserve"> PORTABILIDAD NUMERICA</t>
    </r>
  </si>
  <si>
    <r>
      <rPr>
        <b/>
        <sz val="11"/>
        <color indexed="9"/>
        <rFont val="Arial"/>
        <family val="2"/>
      </rPr>
      <t xml:space="preserve">Indicador: </t>
    </r>
    <r>
      <rPr>
        <sz val="11"/>
        <color indexed="9"/>
        <rFont val="Arial"/>
        <family val="2"/>
      </rPr>
      <t>Números Portados</t>
    </r>
  </si>
  <si>
    <t>Fuente: Registros administrativos ARCOTEL</t>
  </si>
  <si>
    <t>Receptados por CONECEL S.A.</t>
  </si>
  <si>
    <t xml:space="preserve">Receptados por OTECEL S.A. </t>
  </si>
  <si>
    <t>Receptados por CNT EP. (Alegro)</t>
  </si>
  <si>
    <t xml:space="preserve">        SERVICIO MOVIL AVANZADO</t>
  </si>
  <si>
    <t xml:space="preserve">          Portabilidad Numérica -Números Donados y Receptados por  Mes y por Operadora</t>
  </si>
  <si>
    <t>Donados por CONECEL S.A.</t>
  </si>
  <si>
    <t>Donados por OTECEL S.A.</t>
  </si>
  <si>
    <t>Donados por CNT EP. (Alegro)</t>
  </si>
  <si>
    <t xml:space="preserve">       SERVICIO MOVIL AVANZADO</t>
  </si>
  <si>
    <t xml:space="preserve">         Portabilidad Numérica - Números Donados y Receptados por Operadora</t>
  </si>
  <si>
    <t xml:space="preserve">      Gráfico  Portabilidad Numérica - Números portados por mes y por empresa 2016</t>
  </si>
  <si>
    <t xml:space="preserve">      SERVICIO MOVIL AVANZADO</t>
  </si>
  <si>
    <t xml:space="preserve">        Portabilidad Numérica - Total de números receptados por mes</t>
  </si>
  <si>
    <t xml:space="preserve">      Gráfico Portabilidad Numérica - Porcentaje de números receptados por operadora</t>
  </si>
  <si>
    <t>Fecha de publicación: Diciembre de 2016</t>
  </si>
  <si>
    <t>Fecha de corte: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</si>
</sst>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rgb="FFFFFFFF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gray125">
        <bgColor theme="2"/>
      </patternFill>
    </fill>
  </fills>
  <borders count="88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0" fillId="2" borderId="0" xfId="1" applyFont="1" applyFill="1" applyBorder="1"/>
    <xf numFmtId="0" fontId="8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0" fillId="2" borderId="1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0" fillId="3" borderId="0" xfId="0" applyFill="1"/>
    <xf numFmtId="0" fontId="20" fillId="4" borderId="0" xfId="0" applyFont="1" applyFill="1"/>
    <xf numFmtId="3" fontId="6" fillId="2" borderId="3" xfId="1" applyNumberFormat="1" applyFont="1" applyFill="1" applyBorder="1" applyAlignment="1">
      <alignment horizont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20" fillId="4" borderId="0" xfId="1" applyFont="1" applyFill="1" applyBorder="1"/>
    <xf numFmtId="0" fontId="20" fillId="4" borderId="0" xfId="1" applyFont="1" applyFill="1" applyBorder="1" applyProtection="1">
      <protection locked="0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12" fillId="3" borderId="0" xfId="1" applyFont="1" applyFill="1" applyBorder="1"/>
    <xf numFmtId="3" fontId="9" fillId="2" borderId="15" xfId="1" applyNumberFormat="1" applyFont="1" applyFill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9" fillId="2" borderId="23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0" fontId="0" fillId="4" borderId="0" xfId="0" applyFill="1"/>
    <xf numFmtId="3" fontId="9" fillId="0" borderId="35" xfId="1" applyNumberFormat="1" applyFont="1" applyFill="1" applyBorder="1"/>
    <xf numFmtId="3" fontId="9" fillId="2" borderId="38" xfId="1" applyNumberFormat="1" applyFont="1" applyFill="1" applyBorder="1" applyAlignment="1">
      <alignment horizontal="center"/>
    </xf>
    <xf numFmtId="3" fontId="9" fillId="2" borderId="51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9" fillId="2" borderId="42" xfId="1" applyNumberFormat="1" applyFont="1" applyFill="1" applyBorder="1" applyAlignment="1">
      <alignment horizontal="center"/>
    </xf>
    <xf numFmtId="3" fontId="9" fillId="2" borderId="32" xfId="1" applyNumberFormat="1" applyFont="1" applyFill="1" applyBorder="1" applyAlignment="1">
      <alignment horizontal="center"/>
    </xf>
    <xf numFmtId="3" fontId="9" fillId="2" borderId="39" xfId="1" applyNumberFormat="1" applyFont="1" applyFill="1" applyBorder="1" applyAlignment="1">
      <alignment horizontal="center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9" fillId="2" borderId="33" xfId="1" applyNumberFormat="1" applyFont="1" applyFill="1" applyBorder="1" applyAlignment="1">
      <alignment horizontal="center"/>
    </xf>
    <xf numFmtId="3" fontId="9" fillId="2" borderId="52" xfId="1" applyNumberFormat="1" applyFont="1" applyFill="1" applyBorder="1" applyAlignment="1">
      <alignment horizontal="center"/>
    </xf>
    <xf numFmtId="3" fontId="9" fillId="2" borderId="53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9" fillId="2" borderId="56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3" borderId="0" xfId="0" applyFont="1" applyFill="1"/>
    <xf numFmtId="0" fontId="21" fillId="5" borderId="59" xfId="0" applyFont="1" applyFill="1" applyBorder="1"/>
    <xf numFmtId="0" fontId="21" fillId="5" borderId="60" xfId="0" applyFont="1" applyFill="1" applyBorder="1"/>
    <xf numFmtId="0" fontId="21" fillId="5" borderId="61" xfId="0" applyFont="1" applyFill="1" applyBorder="1"/>
    <xf numFmtId="0" fontId="0" fillId="5" borderId="62" xfId="0" applyFill="1" applyBorder="1"/>
    <xf numFmtId="0" fontId="0" fillId="5" borderId="0" xfId="0" applyFill="1" applyBorder="1"/>
    <xf numFmtId="0" fontId="0" fillId="5" borderId="58" xfId="0" applyFill="1" applyBorder="1"/>
    <xf numFmtId="0" fontId="22" fillId="5" borderId="0" xfId="0" applyFont="1" applyFill="1" applyBorder="1" applyAlignment="1"/>
    <xf numFmtId="0" fontId="23" fillId="5" borderId="0" xfId="0" applyFont="1" applyFill="1" applyBorder="1" applyAlignment="1"/>
    <xf numFmtId="0" fontId="5" fillId="6" borderId="62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58" xfId="0" applyFont="1" applyFill="1" applyBorder="1"/>
    <xf numFmtId="0" fontId="5" fillId="3" borderId="48" xfId="0" applyFont="1" applyFill="1" applyBorder="1"/>
    <xf numFmtId="0" fontId="5" fillId="3" borderId="63" xfId="0" applyFont="1" applyFill="1" applyBorder="1"/>
    <xf numFmtId="0" fontId="5" fillId="3" borderId="64" xfId="0" applyFont="1" applyFill="1" applyBorder="1"/>
    <xf numFmtId="0" fontId="5" fillId="6" borderId="59" xfId="0" applyFont="1" applyFill="1" applyBorder="1"/>
    <xf numFmtId="0" fontId="6" fillId="6" borderId="60" xfId="0" applyFont="1" applyFill="1" applyBorder="1"/>
    <xf numFmtId="0" fontId="5" fillId="6" borderId="60" xfId="0" applyFont="1" applyFill="1" applyBorder="1"/>
    <xf numFmtId="0" fontId="5" fillId="6" borderId="61" xfId="0" applyFont="1" applyFill="1" applyBorder="1"/>
    <xf numFmtId="0" fontId="5" fillId="6" borderId="48" xfId="0" applyFont="1" applyFill="1" applyBorder="1"/>
    <xf numFmtId="0" fontId="5" fillId="6" borderId="63" xfId="0" applyFont="1" applyFill="1" applyBorder="1"/>
    <xf numFmtId="0" fontId="5" fillId="6" borderId="64" xfId="0" applyFont="1" applyFill="1" applyBorder="1"/>
    <xf numFmtId="0" fontId="20" fillId="5" borderId="0" xfId="1" applyFont="1" applyFill="1" applyBorder="1"/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wrapText="1"/>
    </xf>
    <xf numFmtId="0" fontId="22" fillId="6" borderId="0" xfId="1" applyFont="1" applyFill="1" applyAlignment="1">
      <alignment wrapText="1"/>
    </xf>
    <xf numFmtId="0" fontId="5" fillId="6" borderId="0" xfId="1" applyFont="1" applyFill="1" applyBorder="1"/>
    <xf numFmtId="0" fontId="18" fillId="6" borderId="0" xfId="4" applyFont="1" applyFill="1" applyBorder="1" applyAlignment="1" applyProtection="1"/>
    <xf numFmtId="0" fontId="19" fillId="3" borderId="0" xfId="1" applyFont="1" applyFill="1" applyBorder="1"/>
    <xf numFmtId="0" fontId="5" fillId="3" borderId="0" xfId="1" applyFont="1" applyFill="1" applyBorder="1"/>
    <xf numFmtId="0" fontId="18" fillId="3" borderId="0" xfId="4" applyFont="1" applyFill="1" applyBorder="1" applyAlignment="1" applyProtection="1"/>
    <xf numFmtId="0" fontId="6" fillId="6" borderId="59" xfId="0" applyFont="1" applyFill="1" applyBorder="1"/>
    <xf numFmtId="0" fontId="5" fillId="6" borderId="60" xfId="1" applyFont="1" applyFill="1" applyBorder="1"/>
    <xf numFmtId="0" fontId="5" fillId="6" borderId="61" xfId="1" applyFont="1" applyFill="1" applyBorder="1"/>
    <xf numFmtId="0" fontId="5" fillId="6" borderId="58" xfId="1" applyFont="1" applyFill="1" applyBorder="1"/>
    <xf numFmtId="0" fontId="5" fillId="6" borderId="63" xfId="1" applyFont="1" applyFill="1" applyBorder="1"/>
    <xf numFmtId="0" fontId="5" fillId="6" borderId="64" xfId="1" applyFont="1" applyFill="1" applyBorder="1"/>
    <xf numFmtId="0" fontId="20" fillId="5" borderId="59" xfId="1" applyFont="1" applyFill="1" applyBorder="1"/>
    <xf numFmtId="0" fontId="20" fillId="5" borderId="60" xfId="1" applyFont="1" applyFill="1" applyBorder="1"/>
    <xf numFmtId="0" fontId="20" fillId="5" borderId="61" xfId="1" applyFont="1" applyFill="1" applyBorder="1" applyProtection="1">
      <protection locked="0"/>
    </xf>
    <xf numFmtId="0" fontId="20" fillId="5" borderId="58" xfId="1" applyFont="1" applyFill="1" applyBorder="1"/>
    <xf numFmtId="0" fontId="22" fillId="5" borderId="62" xfId="1" applyFont="1" applyFill="1" applyBorder="1" applyAlignment="1">
      <alignment horizontal="left" vertical="center"/>
    </xf>
    <xf numFmtId="0" fontId="22" fillId="5" borderId="48" xfId="1" applyFont="1" applyFill="1" applyBorder="1" applyAlignment="1">
      <alignment wrapText="1"/>
    </xf>
    <xf numFmtId="0" fontId="20" fillId="5" borderId="63" xfId="1" applyFont="1" applyFill="1" applyBorder="1"/>
    <xf numFmtId="0" fontId="20" fillId="5" borderId="64" xfId="1" applyFont="1" applyFill="1" applyBorder="1"/>
    <xf numFmtId="0" fontId="24" fillId="8" borderId="65" xfId="0" applyFont="1" applyFill="1" applyBorder="1" applyAlignment="1">
      <alignment horizontal="left"/>
    </xf>
    <xf numFmtId="0" fontId="20" fillId="3" borderId="66" xfId="1" applyFont="1" applyFill="1" applyBorder="1"/>
    <xf numFmtId="0" fontId="20" fillId="3" borderId="67" xfId="1" applyFont="1" applyFill="1" applyBorder="1"/>
    <xf numFmtId="0" fontId="12" fillId="7" borderId="0" xfId="1" applyFont="1" applyFill="1" applyBorder="1"/>
    <xf numFmtId="17" fontId="25" fillId="4" borderId="47" xfId="1" applyNumberFormat="1" applyFont="1" applyFill="1" applyBorder="1" applyAlignment="1">
      <alignment horizontal="center"/>
    </xf>
    <xf numFmtId="17" fontId="25" fillId="4" borderId="14" xfId="1" applyNumberFormat="1" applyFont="1" applyFill="1" applyBorder="1" applyAlignment="1">
      <alignment horizontal="center"/>
    </xf>
    <xf numFmtId="17" fontId="25" fillId="4" borderId="46" xfId="1" applyNumberFormat="1" applyFont="1" applyFill="1" applyBorder="1" applyAlignment="1">
      <alignment horizontal="center"/>
    </xf>
    <xf numFmtId="17" fontId="25" fillId="4" borderId="4" xfId="1" applyNumberFormat="1" applyFont="1" applyFill="1" applyBorder="1" applyAlignment="1">
      <alignment horizontal="center"/>
    </xf>
    <xf numFmtId="17" fontId="25" fillId="4" borderId="68" xfId="1" applyNumberFormat="1" applyFont="1" applyFill="1" applyBorder="1" applyAlignment="1">
      <alignment horizontal="center"/>
    </xf>
    <xf numFmtId="17" fontId="25" fillId="4" borderId="62" xfId="1" applyNumberFormat="1" applyFont="1" applyFill="1" applyBorder="1" applyAlignment="1">
      <alignment horizontal="center"/>
    </xf>
    <xf numFmtId="17" fontId="9" fillId="7" borderId="65" xfId="1" applyNumberFormat="1" applyFont="1" applyFill="1" applyBorder="1" applyAlignment="1">
      <alignment horizontal="center"/>
    </xf>
    <xf numFmtId="17" fontId="25" fillId="4" borderId="6" xfId="1" applyNumberFormat="1" applyFont="1" applyFill="1" applyBorder="1" applyAlignment="1">
      <alignment horizontal="center"/>
    </xf>
    <xf numFmtId="17" fontId="25" fillId="4" borderId="70" xfId="1" applyNumberFormat="1" applyFont="1" applyFill="1" applyBorder="1" applyAlignment="1">
      <alignment horizontal="center"/>
    </xf>
    <xf numFmtId="17" fontId="25" fillId="4" borderId="59" xfId="1" applyNumberFormat="1" applyFont="1" applyFill="1" applyBorder="1" applyAlignment="1">
      <alignment horizontal="center"/>
    </xf>
    <xf numFmtId="17" fontId="25" fillId="4" borderId="48" xfId="1" applyNumberFormat="1" applyFont="1" applyFill="1" applyBorder="1" applyAlignment="1">
      <alignment horizontal="center"/>
    </xf>
    <xf numFmtId="17" fontId="25" fillId="4" borderId="73" xfId="1" applyNumberFormat="1" applyFont="1" applyFill="1" applyBorder="1" applyAlignment="1">
      <alignment horizontal="center"/>
    </xf>
    <xf numFmtId="0" fontId="17" fillId="7" borderId="74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61" xfId="1" applyFont="1" applyFill="1" applyBorder="1" applyAlignment="1">
      <alignment horizontal="center" vertical="center"/>
    </xf>
    <xf numFmtId="3" fontId="4" fillId="7" borderId="69" xfId="1" applyNumberFormat="1" applyFont="1" applyFill="1" applyBorder="1" applyAlignment="1">
      <alignment horizontal="center"/>
    </xf>
    <xf numFmtId="3" fontId="4" fillId="7" borderId="75" xfId="1" applyNumberFormat="1" applyFont="1" applyFill="1" applyBorder="1" applyAlignment="1">
      <alignment horizontal="center"/>
    </xf>
    <xf numFmtId="3" fontId="4" fillId="7" borderId="76" xfId="1" applyNumberFormat="1" applyFont="1" applyFill="1" applyBorder="1" applyAlignment="1">
      <alignment horizontal="center"/>
    </xf>
    <xf numFmtId="3" fontId="4" fillId="7" borderId="77" xfId="1" applyNumberFormat="1" applyFont="1" applyFill="1" applyBorder="1" applyAlignment="1">
      <alignment horizontal="center"/>
    </xf>
    <xf numFmtId="3" fontId="4" fillId="7" borderId="78" xfId="1" applyNumberFormat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 vertical="center" wrapText="1"/>
    </xf>
    <xf numFmtId="0" fontId="26" fillId="4" borderId="46" xfId="1" applyFont="1" applyFill="1" applyBorder="1" applyAlignment="1">
      <alignment horizontal="center" vertical="center" wrapText="1"/>
    </xf>
    <xf numFmtId="0" fontId="26" fillId="4" borderId="48" xfId="1" applyFont="1" applyFill="1" applyBorder="1" applyAlignment="1">
      <alignment horizontal="center" vertical="center" wrapText="1"/>
    </xf>
    <xf numFmtId="3" fontId="4" fillId="7" borderId="79" xfId="1" applyNumberFormat="1" applyFont="1" applyFill="1" applyBorder="1" applyAlignment="1">
      <alignment horizontal="center" vertical="center"/>
    </xf>
    <xf numFmtId="3" fontId="4" fillId="7" borderId="63" xfId="1" applyNumberFormat="1" applyFont="1" applyFill="1" applyBorder="1" applyAlignment="1">
      <alignment horizontal="center" vertical="center"/>
    </xf>
    <xf numFmtId="3" fontId="11" fillId="7" borderId="4" xfId="1" applyNumberFormat="1" applyFont="1" applyFill="1" applyBorder="1" applyAlignment="1">
      <alignment horizontal="center" vertical="center"/>
    </xf>
    <xf numFmtId="0" fontId="20" fillId="5" borderId="59" xfId="0" applyFont="1" applyFill="1" applyBorder="1"/>
    <xf numFmtId="0" fontId="20" fillId="5" borderId="60" xfId="0" applyFont="1" applyFill="1" applyBorder="1"/>
    <xf numFmtId="0" fontId="20" fillId="5" borderId="60" xfId="0" applyFont="1" applyFill="1" applyBorder="1" applyProtection="1">
      <protection locked="0"/>
    </xf>
    <xf numFmtId="0" fontId="0" fillId="5" borderId="60" xfId="0" applyFill="1" applyBorder="1"/>
    <xf numFmtId="0" fontId="0" fillId="5" borderId="61" xfId="0" applyFill="1" applyBorder="1"/>
    <xf numFmtId="0" fontId="20" fillId="5" borderId="0" xfId="0" applyFont="1" applyFill="1" applyBorder="1"/>
    <xf numFmtId="0" fontId="22" fillId="5" borderId="62" xfId="1" applyFont="1" applyFill="1" applyBorder="1" applyAlignment="1">
      <alignment wrapText="1"/>
    </xf>
    <xf numFmtId="0" fontId="6" fillId="9" borderId="62" xfId="0" applyFont="1" applyFill="1" applyBorder="1" applyAlignment="1">
      <alignment horizontal="left"/>
    </xf>
    <xf numFmtId="0" fontId="0" fillId="3" borderId="58" xfId="0" applyFill="1" applyBorder="1"/>
    <xf numFmtId="0" fontId="26" fillId="4" borderId="47" xfId="1" applyFont="1" applyFill="1" applyBorder="1" applyAlignment="1">
      <alignment horizontal="center" vertical="center" wrapText="1"/>
    </xf>
    <xf numFmtId="3" fontId="11" fillId="0" borderId="57" xfId="1" applyNumberFormat="1" applyFont="1" applyBorder="1" applyAlignment="1">
      <alignment horizontal="center" vertical="center"/>
    </xf>
    <xf numFmtId="3" fontId="11" fillId="0" borderId="70" xfId="1" applyNumberFormat="1" applyFont="1" applyBorder="1" applyAlignment="1">
      <alignment horizontal="center" vertical="center"/>
    </xf>
    <xf numFmtId="3" fontId="0" fillId="3" borderId="58" xfId="0" applyNumberFormat="1" applyFill="1" applyBorder="1"/>
    <xf numFmtId="0" fontId="0" fillId="3" borderId="62" xfId="0" applyFill="1" applyBorder="1"/>
    <xf numFmtId="3" fontId="0" fillId="3" borderId="0" xfId="0" applyNumberFormat="1" applyFill="1" applyBorder="1"/>
    <xf numFmtId="0" fontId="0" fillId="3" borderId="48" xfId="0" applyFill="1" applyBorder="1"/>
    <xf numFmtId="0" fontId="0" fillId="3" borderId="63" xfId="0" applyFill="1" applyBorder="1"/>
    <xf numFmtId="0" fontId="0" fillId="3" borderId="64" xfId="0" applyFill="1" applyBorder="1"/>
    <xf numFmtId="0" fontId="6" fillId="9" borderId="48" xfId="0" applyFont="1" applyFill="1" applyBorder="1" applyAlignment="1">
      <alignment horizontal="left"/>
    </xf>
    <xf numFmtId="0" fontId="6" fillId="6" borderId="63" xfId="0" applyFont="1" applyFill="1" applyBorder="1"/>
    <xf numFmtId="0" fontId="20" fillId="3" borderId="66" xfId="0" applyFont="1" applyFill="1" applyBorder="1"/>
    <xf numFmtId="0" fontId="27" fillId="3" borderId="66" xfId="4" applyFont="1" applyFill="1" applyBorder="1" applyAlignment="1" applyProtection="1"/>
    <xf numFmtId="0" fontId="0" fillId="3" borderId="66" xfId="0" applyFill="1" applyBorder="1"/>
    <xf numFmtId="0" fontId="0" fillId="3" borderId="67" xfId="0" applyFill="1" applyBorder="1"/>
    <xf numFmtId="0" fontId="28" fillId="5" borderId="62" xfId="0" applyFont="1" applyFill="1" applyBorder="1" applyAlignment="1"/>
    <xf numFmtId="0" fontId="28" fillId="5" borderId="0" xfId="0" applyFont="1" applyFill="1" applyBorder="1" applyAlignment="1"/>
    <xf numFmtId="0" fontId="6" fillId="6" borderId="64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 wrapText="1"/>
    </xf>
    <xf numFmtId="3" fontId="6" fillId="7" borderId="3" xfId="1" applyNumberFormat="1" applyFont="1" applyFill="1" applyBorder="1" applyAlignment="1">
      <alignment horizontal="center" wrapText="1"/>
    </xf>
    <xf numFmtId="0" fontId="30" fillId="5" borderId="0" xfId="1" applyFont="1" applyFill="1" applyAlignment="1"/>
    <xf numFmtId="0" fontId="24" fillId="9" borderId="0" xfId="0" applyFont="1" applyFill="1" applyAlignment="1"/>
    <xf numFmtId="0" fontId="20" fillId="5" borderId="63" xfId="0" applyFont="1" applyFill="1" applyBorder="1"/>
    <xf numFmtId="17" fontId="22" fillId="4" borderId="3" xfId="1" applyNumberFormat="1" applyFont="1" applyFill="1" applyBorder="1" applyAlignment="1">
      <alignment horizontal="center" vertical="center" wrapText="1"/>
    </xf>
    <xf numFmtId="0" fontId="20" fillId="5" borderId="61" xfId="0" applyFont="1" applyFill="1" applyBorder="1" applyProtection="1">
      <protection locked="0"/>
    </xf>
    <xf numFmtId="0" fontId="28" fillId="5" borderId="58" xfId="0" applyFont="1" applyFill="1" applyBorder="1" applyAlignment="1"/>
    <xf numFmtId="0" fontId="20" fillId="5" borderId="62" xfId="0" applyFont="1" applyFill="1" applyBorder="1"/>
    <xf numFmtId="0" fontId="20" fillId="5" borderId="58" xfId="0" applyFont="1" applyFill="1" applyBorder="1"/>
    <xf numFmtId="0" fontId="20" fillId="5" borderId="64" xfId="0" applyFont="1" applyFill="1" applyBorder="1"/>
    <xf numFmtId="3" fontId="8" fillId="2" borderId="0" xfId="1" applyNumberFormat="1" applyFont="1" applyFill="1" applyBorder="1"/>
    <xf numFmtId="0" fontId="17" fillId="7" borderId="3" xfId="0" applyFont="1" applyFill="1" applyBorder="1" applyAlignment="1">
      <alignment horizontal="center" vertical="center"/>
    </xf>
    <xf numFmtId="3" fontId="17" fillId="7" borderId="3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/>
    </xf>
    <xf numFmtId="0" fontId="13" fillId="3" borderId="0" xfId="4" applyFont="1" applyFill="1" applyBorder="1" applyAlignment="1" applyProtection="1"/>
    <xf numFmtId="0" fontId="14" fillId="3" borderId="0" xfId="0" applyFont="1" applyFill="1" applyBorder="1"/>
    <xf numFmtId="0" fontId="22" fillId="5" borderId="0" xfId="1" applyFont="1" applyFill="1" applyBorder="1" applyAlignment="1">
      <alignment horizontal="left" vertical="center"/>
    </xf>
    <xf numFmtId="0" fontId="6" fillId="6" borderId="62" xfId="0" applyFont="1" applyFill="1" applyBorder="1" applyAlignment="1"/>
    <xf numFmtId="0" fontId="6" fillId="6" borderId="0" xfId="0" applyFont="1" applyFill="1" applyBorder="1" applyAlignment="1"/>
    <xf numFmtId="0" fontId="17" fillId="7" borderId="21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17" fontId="22" fillId="4" borderId="47" xfId="1" applyNumberFormat="1" applyFont="1" applyFill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17" fontId="22" fillId="4" borderId="14" xfId="1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17" fontId="22" fillId="4" borderId="4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17" fontId="22" fillId="4" borderId="4" xfId="1" applyNumberFormat="1" applyFont="1" applyFill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7" fontId="22" fillId="4" borderId="29" xfId="1" applyNumberFormat="1" applyFont="1" applyFill="1" applyBorder="1" applyAlignment="1">
      <alignment horizontal="center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3" fontId="6" fillId="0" borderId="44" xfId="1" applyNumberFormat="1" applyFont="1" applyBorder="1" applyAlignment="1">
      <alignment horizontal="center" vertical="center"/>
    </xf>
    <xf numFmtId="3" fontId="6" fillId="0" borderId="43" xfId="1" applyNumberFormat="1" applyFont="1" applyBorder="1" applyAlignment="1">
      <alignment horizontal="center" vertical="center"/>
    </xf>
    <xf numFmtId="17" fontId="22" fillId="4" borderId="68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37" xfId="1" applyNumberFormat="1" applyFont="1" applyBorder="1" applyAlignment="1">
      <alignment horizontal="center" vertical="center"/>
    </xf>
    <xf numFmtId="3" fontId="6" fillId="0" borderId="57" xfId="1" applyNumberFormat="1" applyFont="1" applyBorder="1" applyAlignment="1">
      <alignment horizontal="center" vertical="center"/>
    </xf>
    <xf numFmtId="17" fontId="22" fillId="4" borderId="62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58" xfId="1" applyNumberFormat="1" applyFont="1" applyBorder="1" applyAlignment="1">
      <alignment horizontal="center" vertical="center"/>
    </xf>
    <xf numFmtId="3" fontId="6" fillId="0" borderId="86" xfId="1" applyNumberFormat="1" applyFont="1" applyBorder="1" applyAlignment="1">
      <alignment horizontal="center" vertical="center"/>
    </xf>
    <xf numFmtId="17" fontId="6" fillId="7" borderId="65" xfId="1" applyNumberFormat="1" applyFont="1" applyFill="1" applyBorder="1" applyAlignment="1">
      <alignment horizontal="center" vertical="center"/>
    </xf>
    <xf numFmtId="3" fontId="17" fillId="7" borderId="69" xfId="1" applyNumberFormat="1" applyFont="1" applyFill="1" applyBorder="1" applyAlignment="1">
      <alignment horizontal="center" vertical="center"/>
    </xf>
    <xf numFmtId="0" fontId="17" fillId="7" borderId="23" xfId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/>
    </xf>
    <xf numFmtId="17" fontId="22" fillId="4" borderId="6" xfId="1" applyNumberFormat="1" applyFont="1" applyFill="1" applyBorder="1" applyAlignment="1">
      <alignment horizontal="center" vertical="center"/>
    </xf>
    <xf numFmtId="3" fontId="6" fillId="0" borderId="46" xfId="1" applyNumberFormat="1" applyFont="1" applyBorder="1" applyAlignment="1">
      <alignment horizontal="center" vertical="center"/>
    </xf>
    <xf numFmtId="17" fontId="22" fillId="4" borderId="70" xfId="1" applyNumberFormat="1" applyFont="1" applyFill="1" applyBorder="1" applyAlignment="1">
      <alignment horizontal="center" vertical="center"/>
    </xf>
    <xf numFmtId="3" fontId="6" fillId="0" borderId="47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17" fontId="22" fillId="4" borderId="71" xfId="1" applyNumberFormat="1" applyFont="1" applyFill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7" fontId="6" fillId="7" borderId="72" xfId="1" applyNumberFormat="1" applyFont="1" applyFill="1" applyBorder="1" applyAlignment="1">
      <alignment horizontal="center" vertical="center"/>
    </xf>
    <xf numFmtId="3" fontId="17" fillId="7" borderId="65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/>
    <xf numFmtId="3" fontId="9" fillId="10" borderId="70" xfId="1" applyNumberFormat="1" applyFont="1" applyFill="1" applyBorder="1"/>
    <xf numFmtId="3" fontId="11" fillId="10" borderId="5" xfId="1" applyNumberFormat="1" applyFont="1" applyFill="1" applyBorder="1"/>
    <xf numFmtId="3" fontId="9" fillId="10" borderId="6" xfId="1" applyNumberFormat="1" applyFont="1" applyFill="1" applyBorder="1"/>
    <xf numFmtId="3" fontId="11" fillId="7" borderId="6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/>
    <xf numFmtId="3" fontId="4" fillId="3" borderId="60" xfId="0" applyNumberFormat="1" applyFont="1" applyFill="1" applyBorder="1" applyAlignment="1">
      <alignment horizontal="center" vertical="center"/>
    </xf>
    <xf numFmtId="0" fontId="0" fillId="3" borderId="60" xfId="0" applyFill="1" applyBorder="1"/>
    <xf numFmtId="0" fontId="0" fillId="3" borderId="61" xfId="0" applyFill="1" applyBorder="1"/>
    <xf numFmtId="0" fontId="31" fillId="6" borderId="58" xfId="0" applyFont="1" applyFill="1" applyBorder="1"/>
    <xf numFmtId="0" fontId="30" fillId="5" borderId="0" xfId="1" applyFont="1" applyFill="1" applyBorder="1" applyAlignment="1"/>
    <xf numFmtId="0" fontId="22" fillId="5" borderId="0" xfId="1" applyFont="1" applyFill="1" applyBorder="1" applyAlignment="1">
      <alignment wrapText="1"/>
    </xf>
    <xf numFmtId="17" fontId="22" fillId="4" borderId="79" xfId="1" applyNumberFormat="1" applyFont="1" applyFill="1" applyBorder="1" applyAlignment="1">
      <alignment horizontal="center" vertical="center"/>
    </xf>
    <xf numFmtId="3" fontId="6" fillId="0" borderId="87" xfId="1" applyNumberFormat="1" applyFont="1" applyBorder="1" applyAlignment="1">
      <alignment horizontal="center" vertical="center"/>
    </xf>
    <xf numFmtId="3" fontId="17" fillId="7" borderId="72" xfId="1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6" fillId="6" borderId="63" xfId="0" applyFont="1" applyFill="1" applyBorder="1" applyAlignment="1">
      <alignment horizontal="left"/>
    </xf>
    <xf numFmtId="0" fontId="26" fillId="4" borderId="60" xfId="1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left"/>
    </xf>
    <xf numFmtId="0" fontId="25" fillId="4" borderId="80" xfId="1" applyFont="1" applyFill="1" applyBorder="1" applyAlignment="1"/>
    <xf numFmtId="0" fontId="20" fillId="4" borderId="81" xfId="1" applyFont="1" applyFill="1" applyBorder="1" applyAlignment="1"/>
    <xf numFmtId="0" fontId="26" fillId="4" borderId="65" xfId="1" applyFont="1" applyFill="1" applyBorder="1" applyAlignment="1">
      <alignment horizontal="center" vertical="center"/>
    </xf>
    <xf numFmtId="0" fontId="26" fillId="4" borderId="66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0" fillId="4" borderId="82" xfId="1" applyFont="1" applyFill="1" applyBorder="1" applyAlignment="1"/>
    <xf numFmtId="0" fontId="28" fillId="5" borderId="62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6" fillId="6" borderId="59" xfId="1" applyFont="1" applyFill="1" applyBorder="1" applyAlignment="1">
      <alignment horizontal="left" wrapText="1"/>
    </xf>
    <xf numFmtId="0" fontId="6" fillId="6" borderId="60" xfId="1" applyFont="1" applyFill="1" applyBorder="1" applyAlignment="1">
      <alignment horizontal="left" wrapText="1"/>
    </xf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26" fillId="4" borderId="70" xfId="1" applyNumberFormat="1" applyFont="1" applyFill="1" applyBorder="1" applyAlignment="1">
      <alignment horizontal="center" vertical="center" wrapText="1"/>
    </xf>
    <xf numFmtId="0" fontId="26" fillId="4" borderId="83" xfId="1" applyFont="1" applyFill="1" applyBorder="1" applyAlignment="1">
      <alignment horizontal="center" vertical="center" wrapText="1"/>
    </xf>
    <xf numFmtId="0" fontId="22" fillId="4" borderId="84" xfId="1" applyNumberFormat="1" applyFont="1" applyFill="1" applyBorder="1" applyAlignment="1">
      <alignment vertical="center" wrapText="1"/>
    </xf>
    <xf numFmtId="0" fontId="22" fillId="4" borderId="85" xfId="1" applyFont="1" applyFill="1" applyBorder="1" applyAlignment="1">
      <alignment vertical="center" wrapText="1"/>
    </xf>
    <xf numFmtId="0" fontId="26" fillId="4" borderId="73" xfId="1" applyNumberFormat="1" applyFont="1" applyFill="1" applyBorder="1" applyAlignment="1">
      <alignment horizontal="center" vertical="center" wrapText="1"/>
    </xf>
    <xf numFmtId="0" fontId="26" fillId="4" borderId="44" xfId="1" applyNumberFormat="1" applyFont="1" applyFill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left" wrapText="1"/>
    </xf>
  </cellXfs>
  <cellStyles count="5">
    <cellStyle name="=C:\WINNT\SYSTEM32\COMMAND.COM" xfId="1"/>
    <cellStyle name="ANCLAS,REZONES Y SUS PARTES,DE FUNDICION,DE HIERRO O DE ACERO" xfId="2"/>
    <cellStyle name="Euro" xfId="3"/>
    <cellStyle name="Hipervínculo" xfId="4" builtinId="8"/>
    <cellStyle name="Normal" xfId="0" builtinId="0"/>
  </cellStyles>
  <dxfs count="0"/>
  <tableStyles count="0" defaultTableStyle="TableStyleMedium9" defaultPivotStyle="PivotStyleLight16"/>
  <colors>
    <mruColors>
      <color rgb="FFFF2D2D"/>
      <color rgb="FFE78019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>
                <a:solidFill>
                  <a:schemeClr val="bg2">
                    <a:lumMod val="90000"/>
                  </a:schemeClr>
                </a:solidFill>
              </a:rPr>
              <a:t>NÚMEROS</a:t>
            </a:r>
            <a:r>
              <a:rPr lang="es-EC" sz="1800" b="1" baseline="0">
                <a:solidFill>
                  <a:schemeClr val="bg2">
                    <a:lumMod val="90000"/>
                  </a:schemeClr>
                </a:solidFill>
              </a:rPr>
              <a:t> PORTADOS</a:t>
            </a:r>
            <a:endParaRPr lang="es-EC" sz="1800" b="1">
              <a:solidFill>
                <a:schemeClr val="bg2">
                  <a:lumMod val="9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bg2">
                  <a:lumMod val="9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RECEPTADOS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RECEPTADOS'!$E$14:$E$16</c:f>
              <c:numCache>
                <c:formatCode>#,##0</c:formatCode>
                <c:ptCount val="3"/>
                <c:pt idx="0">
                  <c:v>919799</c:v>
                </c:pt>
                <c:pt idx="1">
                  <c:v>719241</c:v>
                </c:pt>
                <c:pt idx="2">
                  <c:v>340466</c:v>
                </c:pt>
              </c:numCache>
            </c:numRef>
          </c:val>
        </c:ser>
        <c:ser>
          <c:idx val="1"/>
          <c:order val="1"/>
          <c:tx>
            <c:v>DONADOS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RECEPTADOS'!$B$17:$D$17</c:f>
              <c:numCache>
                <c:formatCode>#,##0</c:formatCode>
                <c:ptCount val="3"/>
                <c:pt idx="0">
                  <c:v>843377</c:v>
                </c:pt>
                <c:pt idx="1">
                  <c:v>1028067</c:v>
                </c:pt>
                <c:pt idx="2">
                  <c:v>108062</c:v>
                </c:pt>
              </c:numCache>
            </c:numRef>
          </c:val>
        </c:ser>
        <c:ser>
          <c:idx val="2"/>
          <c:order val="2"/>
          <c:tx>
            <c:v>NETO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RECEPTADOS'!$B$18:$D$18</c:f>
              <c:numCache>
                <c:formatCode>#,##0</c:formatCode>
                <c:ptCount val="3"/>
                <c:pt idx="0">
                  <c:v>76422</c:v>
                </c:pt>
                <c:pt idx="1">
                  <c:v>-308826</c:v>
                </c:pt>
                <c:pt idx="2">
                  <c:v>232404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05848832"/>
        <c:axId val="305842672"/>
        <c:axId val="0"/>
      </c:bar3DChart>
      <c:catAx>
        <c:axId val="3058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05842672"/>
        <c:crosses val="autoZero"/>
        <c:auto val="1"/>
        <c:lblAlgn val="ctr"/>
        <c:lblOffset val="100"/>
        <c:noMultiLvlLbl val="0"/>
      </c:catAx>
      <c:valAx>
        <c:axId val="305842672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0584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3545609430412E-2"/>
          <c:y val="7.1727673825718027E-2"/>
          <c:w val="0.86510277649365053"/>
          <c:h val="0.77327584500770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'3.RECEPTADOS Y PARTICIPACION'!$C$12</c:f>
              <c:strCache>
                <c:ptCount val="1"/>
                <c:pt idx="0">
                  <c:v>OTECEL S.A.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7.01754385964912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87719298245615E-3"/>
                  <c:y val="-8.7613484098202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87719298245615E-3"/>
                  <c:y val="-8.7613484098202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87719298245615E-3"/>
                  <c:y val="-8.7613484098202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0877192982456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783625730995012E-3"/>
                  <c:y val="-8.7613484098202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0877192982456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35672514619891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5263157894736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'3.RECEPTADOS Y PARTICIPACION'!$B$88:$B$98</c:f>
              <c:numCache>
                <c:formatCode>mmm\-yy</c:formatCode>
                <c:ptCount val="1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</c:numCache>
            </c:numRef>
          </c:cat>
          <c:val>
            <c:numRef>
              <c:f>'3.RECEPTADOS Y PARTICIPACION'!$C$88:$C$98</c:f>
              <c:numCache>
                <c:formatCode>#,##0</c:formatCode>
                <c:ptCount val="11"/>
                <c:pt idx="0">
                  <c:v>4860</c:v>
                </c:pt>
                <c:pt idx="1">
                  <c:v>5466</c:v>
                </c:pt>
                <c:pt idx="2">
                  <c:v>6923</c:v>
                </c:pt>
                <c:pt idx="3">
                  <c:v>7336</c:v>
                </c:pt>
                <c:pt idx="4">
                  <c:v>6914</c:v>
                </c:pt>
                <c:pt idx="5">
                  <c:v>9071</c:v>
                </c:pt>
                <c:pt idx="6">
                  <c:v>9372</c:v>
                </c:pt>
                <c:pt idx="7">
                  <c:v>12927</c:v>
                </c:pt>
                <c:pt idx="8">
                  <c:v>14531</c:v>
                </c:pt>
                <c:pt idx="9">
                  <c:v>24212</c:v>
                </c:pt>
                <c:pt idx="10">
                  <c:v>15661</c:v>
                </c:pt>
              </c:numCache>
            </c:numRef>
          </c:val>
        </c:ser>
        <c:ser>
          <c:idx val="1"/>
          <c:order val="1"/>
          <c:tx>
            <c:strRef>
              <c:f>'3.RECEPTADOS Y PARTICIPACION'!$D$12</c:f>
              <c:strCache>
                <c:ptCount val="1"/>
                <c:pt idx="0">
                  <c:v>CONECEL S.A.</c:v>
                </c:pt>
              </c:strCache>
            </c:strRef>
          </c:tx>
          <c:spPr>
            <a:solidFill>
              <a:srgbClr val="FF2D2D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4.2884494848067341E-17"/>
                  <c:y val="1.911589008363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695906432748109E-3"/>
                  <c:y val="1.672640382317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391812865496218E-3"/>
                  <c:y val="2.3894862604540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153797939226936E-16"/>
                  <c:y val="9.557945041816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'3.RECEPTADOS Y PARTICIPACION'!$B$88:$B$98</c:f>
              <c:numCache>
                <c:formatCode>mmm\-yy</c:formatCode>
                <c:ptCount val="1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</c:numCache>
            </c:numRef>
          </c:cat>
          <c:val>
            <c:numRef>
              <c:f>'3.RECEPTADOS Y PARTICIPACION'!$D$88:$D$98</c:f>
              <c:numCache>
                <c:formatCode>#,##0</c:formatCode>
                <c:ptCount val="11"/>
                <c:pt idx="0">
                  <c:v>9680</c:v>
                </c:pt>
                <c:pt idx="1">
                  <c:v>10395</c:v>
                </c:pt>
                <c:pt idx="2">
                  <c:v>9890</c:v>
                </c:pt>
                <c:pt idx="3">
                  <c:v>9817</c:v>
                </c:pt>
                <c:pt idx="4">
                  <c:v>9081</c:v>
                </c:pt>
                <c:pt idx="5">
                  <c:v>9992</c:v>
                </c:pt>
                <c:pt idx="6">
                  <c:v>11092</c:v>
                </c:pt>
                <c:pt idx="7">
                  <c:v>12789</c:v>
                </c:pt>
                <c:pt idx="8">
                  <c:v>20821</c:v>
                </c:pt>
                <c:pt idx="9">
                  <c:v>16582</c:v>
                </c:pt>
                <c:pt idx="10">
                  <c:v>25177</c:v>
                </c:pt>
              </c:numCache>
            </c:numRef>
          </c:val>
        </c:ser>
        <c:ser>
          <c:idx val="2"/>
          <c:order val="2"/>
          <c:tx>
            <c:strRef>
              <c:f>'3.RECEPTADOS Y PARTICIPACION'!$E$12</c:f>
              <c:strCache>
                <c:ptCount val="1"/>
                <c:pt idx="0">
                  <c:v>CNT EP.</c:v>
                </c:pt>
              </c:strCache>
            </c:strRef>
          </c:tx>
          <c:spPr>
            <a:solidFill>
              <a:srgbClr val="E7801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3.5087719298245398E-3"/>
                  <c:y val="-8.7613484098202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087719298245185E-3"/>
                  <c:y val="-8.7613484098202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0877192982451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01754385964912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5087719298244756E-3"/>
                  <c:y val="-8.7613484098202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0877192982447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67836257309924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1754385964912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'3.RECEPTADOS Y PARTICIPACION'!$B$88:$B$98</c:f>
              <c:numCache>
                <c:formatCode>mmm\-yy</c:formatCode>
                <c:ptCount val="1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</c:numCache>
            </c:numRef>
          </c:cat>
          <c:val>
            <c:numRef>
              <c:f>'3.RECEPTADOS Y PARTICIPACION'!$E$88:$E$98</c:f>
              <c:numCache>
                <c:formatCode>#,##0</c:formatCode>
                <c:ptCount val="11"/>
                <c:pt idx="0">
                  <c:v>8048</c:v>
                </c:pt>
                <c:pt idx="1">
                  <c:v>8125</c:v>
                </c:pt>
                <c:pt idx="2">
                  <c:v>8454</c:v>
                </c:pt>
                <c:pt idx="3">
                  <c:v>7776</c:v>
                </c:pt>
                <c:pt idx="4">
                  <c:v>8116</c:v>
                </c:pt>
                <c:pt idx="5">
                  <c:v>9373</c:v>
                </c:pt>
                <c:pt idx="6">
                  <c:v>9851</c:v>
                </c:pt>
                <c:pt idx="7">
                  <c:v>11837</c:v>
                </c:pt>
                <c:pt idx="8">
                  <c:v>12671</c:v>
                </c:pt>
                <c:pt idx="9">
                  <c:v>11470</c:v>
                </c:pt>
                <c:pt idx="10">
                  <c:v>11764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67504"/>
        <c:axId val="176570864"/>
      </c:barChart>
      <c:lineChart>
        <c:grouping val="standard"/>
        <c:varyColors val="0"/>
        <c:ser>
          <c:idx val="3"/>
          <c:order val="3"/>
          <c:tx>
            <c:strRef>
              <c:f>'3.RECEPTADOS Y PARTICIPACION'!$F$12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2.6567297508864014E-2"/>
                  <c:y val="-5.2150443560146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076069438688607E-2"/>
                  <c:y val="-5.215044356014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45660081963438E-2"/>
                  <c:y val="-5.6929416081054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('3.RECEPTADOS Y PARTICIPACION'!$B$88:$B$96,'3.RECEPTADOS Y PARTICIPACION'!$B$97)</c:f>
              <c:numCache>
                <c:formatCode>mmm\-yy</c:formatCode>
                <c:ptCount val="1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</c:numCache>
            </c:numRef>
          </c:cat>
          <c:val>
            <c:numRef>
              <c:f>'3.RECEPTADOS Y PARTICIPACION'!$F$88:$F$98</c:f>
              <c:numCache>
                <c:formatCode>#,##0</c:formatCode>
                <c:ptCount val="11"/>
                <c:pt idx="0">
                  <c:v>22588</c:v>
                </c:pt>
                <c:pt idx="1">
                  <c:v>23986</c:v>
                </c:pt>
                <c:pt idx="2">
                  <c:v>25267</c:v>
                </c:pt>
                <c:pt idx="3">
                  <c:v>24929</c:v>
                </c:pt>
                <c:pt idx="4">
                  <c:v>24111</c:v>
                </c:pt>
                <c:pt idx="5">
                  <c:v>28436</c:v>
                </c:pt>
                <c:pt idx="6">
                  <c:v>30315</c:v>
                </c:pt>
                <c:pt idx="7">
                  <c:v>37553</c:v>
                </c:pt>
                <c:pt idx="8">
                  <c:v>48023</c:v>
                </c:pt>
                <c:pt idx="9">
                  <c:v>52264</c:v>
                </c:pt>
                <c:pt idx="10">
                  <c:v>52602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68624"/>
        <c:axId val="176568064"/>
      </c:lineChart>
      <c:dateAx>
        <c:axId val="1765675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65708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76570864"/>
        <c:scaling>
          <c:orientation val="minMax"/>
          <c:max val="2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6567504"/>
        <c:crosses val="autoZero"/>
        <c:crossBetween val="between"/>
        <c:majorUnit val="5000"/>
      </c:valAx>
      <c:valAx>
        <c:axId val="176568064"/>
        <c:scaling>
          <c:orientation val="minMax"/>
          <c:max val="6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6568624"/>
        <c:crosses val="max"/>
        <c:crossBetween val="between"/>
      </c:valAx>
      <c:dateAx>
        <c:axId val="1765686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6568064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3469012956634"/>
          <c:y val="0.10487328428208767"/>
          <c:w val="0.41152481060175466"/>
          <c:h val="0.77882382188565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E780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0.12701451779547759"/>
                  <c:y val="0.143475306504468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783054067231004"/>
                  <c:y val="-0.2265785419270009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619457938306314E-2"/>
                  <c:y val="0.1877735455152235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'3.RECEPTADOS Y PARTICIPACION'!$C$12:$E$12</c:f>
              <c:strCache>
                <c:ptCount val="3"/>
                <c:pt idx="0">
                  <c:v>OTECEL S.A.</c:v>
                </c:pt>
                <c:pt idx="1">
                  <c:v>CONECEL S.A.</c:v>
                </c:pt>
                <c:pt idx="2">
                  <c:v>CNT EP.</c:v>
                </c:pt>
              </c:strCache>
            </c:strRef>
          </c:cat>
          <c:val>
            <c:numRef>
              <c:f>'3.RECEPTADOS Y PARTICIPACION'!$C$99:$E$99</c:f>
              <c:numCache>
                <c:formatCode>#,##0</c:formatCode>
                <c:ptCount val="3"/>
                <c:pt idx="0">
                  <c:v>719241</c:v>
                </c:pt>
                <c:pt idx="1">
                  <c:v>919799</c:v>
                </c:pt>
                <c:pt idx="2">
                  <c:v>340466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1</xdr:row>
      <xdr:rowOff>47625</xdr:rowOff>
    </xdr:from>
    <xdr:to>
      <xdr:col>11</xdr:col>
      <xdr:colOff>561975</xdr:colOff>
      <xdr:row>3</xdr:row>
      <xdr:rowOff>76200</xdr:rowOff>
    </xdr:to>
    <xdr:pic>
      <xdr:nvPicPr>
        <xdr:cNvPr id="112338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09550"/>
          <a:ext cx="2905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102</xdr:row>
      <xdr:rowOff>180976</xdr:rowOff>
    </xdr:from>
    <xdr:to>
      <xdr:col>0</xdr:col>
      <xdr:colOff>838200</xdr:colOff>
      <xdr:row>103</xdr:row>
      <xdr:rowOff>1</xdr:rowOff>
    </xdr:to>
    <xdr:sp macro="" textlink="">
      <xdr:nvSpPr>
        <xdr:cNvPr id="100390" name="Text Box 38"/>
        <xdr:cNvSpPr txBox="1">
          <a:spLocks noChangeArrowheads="1"/>
        </xdr:cNvSpPr>
      </xdr:nvSpPr>
      <xdr:spPr bwMode="auto">
        <a:xfrm>
          <a:off x="28575" y="19335751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47625</xdr:colOff>
      <xdr:row>10</xdr:row>
      <xdr:rowOff>238125</xdr:rowOff>
    </xdr:from>
    <xdr:to>
      <xdr:col>1</xdr:col>
      <xdr:colOff>0</xdr:colOff>
      <xdr:row>12</xdr:row>
      <xdr:rowOff>161925</xdr:rowOff>
    </xdr:to>
    <xdr:sp macro="" textlink="">
      <xdr:nvSpPr>
        <xdr:cNvPr id="100391" name="Text Box 39"/>
        <xdr:cNvSpPr txBox="1">
          <a:spLocks noChangeArrowheads="1"/>
        </xdr:cNvSpPr>
      </xdr:nvSpPr>
      <xdr:spPr bwMode="auto">
        <a:xfrm>
          <a:off x="47625" y="27146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409575</xdr:colOff>
      <xdr:row>101</xdr:row>
      <xdr:rowOff>0</xdr:rowOff>
    </xdr:from>
    <xdr:to>
      <xdr:col>1</xdr:col>
      <xdr:colOff>28575</xdr:colOff>
      <xdr:row>102</xdr:row>
      <xdr:rowOff>85725</xdr:rowOff>
    </xdr:to>
    <xdr:sp macro="" textlink="">
      <xdr:nvSpPr>
        <xdr:cNvPr id="100392" name="Text Box 40"/>
        <xdr:cNvSpPr txBox="1">
          <a:spLocks noChangeArrowheads="1"/>
        </xdr:cNvSpPr>
      </xdr:nvSpPr>
      <xdr:spPr bwMode="auto">
        <a:xfrm>
          <a:off x="409575" y="18907125"/>
          <a:ext cx="714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847725</xdr:colOff>
      <xdr:row>13</xdr:row>
      <xdr:rowOff>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0" y="3143250"/>
          <a:ext cx="847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704850</xdr:colOff>
      <xdr:row>191</xdr:row>
      <xdr:rowOff>0</xdr:rowOff>
    </xdr:from>
    <xdr:to>
      <xdr:col>0</xdr:col>
      <xdr:colOff>1628775</xdr:colOff>
      <xdr:row>192</xdr:row>
      <xdr:rowOff>85725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704850" y="1952625"/>
          <a:ext cx="923925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192</xdr:row>
      <xdr:rowOff>11906</xdr:rowOff>
    </xdr:from>
    <xdr:to>
      <xdr:col>0</xdr:col>
      <xdr:colOff>847725</xdr:colOff>
      <xdr:row>194</xdr:row>
      <xdr:rowOff>33337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0" y="24419719"/>
          <a:ext cx="847725" cy="545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 editAs="oneCell">
    <xdr:from>
      <xdr:col>7</xdr:col>
      <xdr:colOff>362911</xdr:colOff>
      <xdr:row>1</xdr:row>
      <xdr:rowOff>79375</xdr:rowOff>
    </xdr:from>
    <xdr:to>
      <xdr:col>9</xdr:col>
      <xdr:colOff>976842</xdr:colOff>
      <xdr:row>3</xdr:row>
      <xdr:rowOff>28575</xdr:rowOff>
    </xdr:to>
    <xdr:pic>
      <xdr:nvPicPr>
        <xdr:cNvPr id="974418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1536" y="327025"/>
          <a:ext cx="2842781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1028700</xdr:colOff>
      <xdr:row>13</xdr:row>
      <xdr:rowOff>0</xdr:rowOff>
    </xdr:to>
    <xdr:sp macro="" textlink="">
      <xdr:nvSpPr>
        <xdr:cNvPr id="382977" name="Text Box 1"/>
        <xdr:cNvSpPr txBox="1">
          <a:spLocks noChangeArrowheads="1"/>
        </xdr:cNvSpPr>
      </xdr:nvSpPr>
      <xdr:spPr bwMode="auto">
        <a:xfrm>
          <a:off x="0" y="1047750"/>
          <a:ext cx="1028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0</xdr:col>
      <xdr:colOff>1524000</xdr:colOff>
      <xdr:row>11</xdr:row>
      <xdr:rowOff>228600</xdr:rowOff>
    </xdr:to>
    <xdr:sp macro="" textlink="">
      <xdr:nvSpPr>
        <xdr:cNvPr id="382978" name="Text Box 2"/>
        <xdr:cNvSpPr txBox="1">
          <a:spLocks noChangeArrowheads="1"/>
        </xdr:cNvSpPr>
      </xdr:nvSpPr>
      <xdr:spPr bwMode="auto">
        <a:xfrm>
          <a:off x="676275" y="79057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 editAs="oneCell">
    <xdr:from>
      <xdr:col>4</xdr:col>
      <xdr:colOff>476250</xdr:colOff>
      <xdr:row>1</xdr:row>
      <xdr:rowOff>85725</xdr:rowOff>
    </xdr:from>
    <xdr:to>
      <xdr:col>7</xdr:col>
      <xdr:colOff>476250</xdr:colOff>
      <xdr:row>3</xdr:row>
      <xdr:rowOff>133350</xdr:rowOff>
    </xdr:to>
    <xdr:pic>
      <xdr:nvPicPr>
        <xdr:cNvPr id="973144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2905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19</xdr:row>
      <xdr:rowOff>57150</xdr:rowOff>
    </xdr:from>
    <xdr:to>
      <xdr:col>7</xdr:col>
      <xdr:colOff>695325</xdr:colOff>
      <xdr:row>39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104</xdr:row>
      <xdr:rowOff>200025</xdr:rowOff>
    </xdr:from>
    <xdr:to>
      <xdr:col>5</xdr:col>
      <xdr:colOff>2466975</xdr:colOff>
      <xdr:row>126</xdr:row>
      <xdr:rowOff>66675</xdr:rowOff>
    </xdr:to>
    <xdr:graphicFrame macro="">
      <xdr:nvGraphicFramePr>
        <xdr:cNvPr id="451938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1066800</xdr:colOff>
      <xdr:row>1</xdr:row>
      <xdr:rowOff>47625</xdr:rowOff>
    </xdr:from>
    <xdr:to>
      <xdr:col>5</xdr:col>
      <xdr:colOff>2171700</xdr:colOff>
      <xdr:row>3</xdr:row>
      <xdr:rowOff>76200</xdr:rowOff>
    </xdr:to>
    <xdr:pic>
      <xdr:nvPicPr>
        <xdr:cNvPr id="451939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95275"/>
          <a:ext cx="2990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552450</xdr:colOff>
      <xdr:row>134</xdr:row>
      <xdr:rowOff>47625</xdr:rowOff>
    </xdr:from>
    <xdr:to>
      <xdr:col>5</xdr:col>
      <xdr:colOff>1743075</xdr:colOff>
      <xdr:row>154</xdr:row>
      <xdr:rowOff>76200</xdr:rowOff>
    </xdr:to>
    <xdr:graphicFrame macro="">
      <xdr:nvGraphicFramePr>
        <xdr:cNvPr id="5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iela/Estad&#237;sticas%20ARCOTEL/EstadisticasWEB/Octubre2016/1.3.1-Numeros-portados_Oct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NFORMACION HISTORICA"/>
      <sheetName val="2. RESUMEN DONADOS Y RECEPTADOS"/>
      <sheetName val="3.RECEPTADOS Y PARTICIPACION"/>
      <sheetName val="Hoja1"/>
    </sheetNames>
    <sheetDataSet>
      <sheetData sheetId="0"/>
      <sheetData sheetId="1"/>
      <sheetData sheetId="2"/>
      <sheetData sheetId="3">
        <row r="12">
          <cell r="C12" t="str">
            <v>OTECEL S.A.</v>
          </cell>
          <cell r="D12" t="str">
            <v>CONECEL S.A.</v>
          </cell>
          <cell r="E12" t="str">
            <v>CNT EP.</v>
          </cell>
        </row>
        <row r="98">
          <cell r="C98">
            <v>703580</v>
          </cell>
          <cell r="D98">
            <v>894622</v>
          </cell>
          <cell r="E98">
            <v>328702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/>
  </sheetViews>
  <sheetFormatPr baseColWidth="10" defaultRowHeight="12.75" x14ac:dyDescent="0.2"/>
  <cols>
    <col min="1" max="1" width="11.42578125" style="7"/>
    <col min="2" max="2" width="13.140625" style="7" customWidth="1"/>
    <col min="3" max="3" width="19" style="7" customWidth="1"/>
    <col min="4" max="16384" width="11.42578125" style="7"/>
  </cols>
  <sheetData>
    <row r="1" spans="1:12" ht="19.5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9.5" customHeight="1" x14ac:dyDescent="0.25">
      <c r="A2" s="64"/>
      <c r="B2" s="178" t="s">
        <v>25</v>
      </c>
      <c r="C2" s="178"/>
      <c r="D2" s="178"/>
      <c r="E2" s="178"/>
      <c r="F2" s="178"/>
      <c r="G2" s="178"/>
      <c r="H2" s="65"/>
      <c r="I2" s="65"/>
      <c r="J2" s="65"/>
      <c r="K2" s="65"/>
      <c r="L2" s="66"/>
    </row>
    <row r="3" spans="1:12" ht="19.5" customHeight="1" x14ac:dyDescent="0.25">
      <c r="A3" s="64"/>
      <c r="B3" s="67" t="s">
        <v>26</v>
      </c>
      <c r="C3" s="68"/>
      <c r="D3" s="68"/>
      <c r="E3" s="68"/>
      <c r="F3" s="65"/>
      <c r="G3" s="65"/>
      <c r="H3" s="65"/>
      <c r="I3" s="65"/>
      <c r="J3" s="65"/>
      <c r="K3" s="65"/>
      <c r="L3" s="66"/>
    </row>
    <row r="4" spans="1:12" ht="19.5" customHeight="1" x14ac:dyDescent="0.25">
      <c r="A4" s="64"/>
      <c r="B4" s="67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19.5" customHeight="1" thickBot="1" x14ac:dyDescent="0.25">
      <c r="A5" s="64"/>
      <c r="B5" s="67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9.5" customHeight="1" x14ac:dyDescent="0.2">
      <c r="A6" s="76"/>
      <c r="B6" s="77" t="s">
        <v>28</v>
      </c>
      <c r="C6" s="77"/>
      <c r="D6" s="77"/>
      <c r="E6" s="77"/>
      <c r="F6" s="77"/>
      <c r="G6" s="78"/>
      <c r="H6" s="78"/>
      <c r="I6" s="78"/>
      <c r="J6" s="78"/>
      <c r="K6" s="78"/>
      <c r="L6" s="79"/>
    </row>
    <row r="7" spans="1:12" ht="19.5" customHeight="1" x14ac:dyDescent="0.2">
      <c r="A7" s="69"/>
      <c r="B7" s="263" t="s">
        <v>43</v>
      </c>
      <c r="C7" s="263"/>
      <c r="D7" s="263"/>
      <c r="E7" s="263"/>
      <c r="F7" s="263"/>
      <c r="G7" s="71"/>
      <c r="H7" s="71"/>
      <c r="I7" s="71"/>
      <c r="J7" s="71"/>
      <c r="K7" s="71"/>
      <c r="L7" s="72"/>
    </row>
    <row r="8" spans="1:12" ht="19.5" customHeight="1" thickBot="1" x14ac:dyDescent="0.25">
      <c r="A8" s="80"/>
      <c r="B8" s="264" t="s">
        <v>44</v>
      </c>
      <c r="C8" s="264"/>
      <c r="D8" s="264"/>
      <c r="E8" s="264"/>
      <c r="F8" s="264"/>
      <c r="G8" s="81"/>
      <c r="H8" s="81"/>
      <c r="I8" s="81"/>
      <c r="J8" s="81"/>
      <c r="K8" s="81"/>
      <c r="L8" s="82"/>
    </row>
    <row r="9" spans="1:12" ht="13.5" thickBo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13.5" thickBo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x14ac:dyDescent="0.2">
      <c r="A11" s="253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6"/>
    </row>
    <row r="12" spans="1:12" x14ac:dyDescent="0.2">
      <c r="A12" s="149"/>
      <c r="B12" s="179" t="s">
        <v>15</v>
      </c>
      <c r="C12" s="56"/>
      <c r="D12" s="55" t="s">
        <v>21</v>
      </c>
      <c r="E12" s="56"/>
      <c r="F12" s="56"/>
      <c r="G12" s="56"/>
      <c r="H12" s="56"/>
      <c r="I12" s="56"/>
      <c r="J12" s="56"/>
      <c r="K12" s="56"/>
      <c r="L12" s="144"/>
    </row>
    <row r="13" spans="1:12" x14ac:dyDescent="0.2">
      <c r="A13" s="149"/>
      <c r="B13" s="180"/>
      <c r="C13" s="56"/>
      <c r="D13" s="56"/>
      <c r="E13" s="56"/>
      <c r="F13" s="56"/>
      <c r="G13" s="56"/>
      <c r="H13" s="56"/>
      <c r="I13" s="56"/>
      <c r="J13" s="56"/>
      <c r="K13" s="56"/>
      <c r="L13" s="144"/>
    </row>
    <row r="14" spans="1:12" x14ac:dyDescent="0.2">
      <c r="A14" s="149"/>
      <c r="B14" s="180"/>
      <c r="C14" s="56"/>
      <c r="D14" s="56"/>
      <c r="E14" s="56"/>
      <c r="F14" s="56"/>
      <c r="G14" s="56"/>
      <c r="H14" s="56"/>
      <c r="I14" s="56"/>
      <c r="J14" s="56"/>
      <c r="K14" s="56"/>
      <c r="L14" s="144"/>
    </row>
    <row r="15" spans="1:12" x14ac:dyDescent="0.2">
      <c r="A15" s="149"/>
      <c r="B15" s="179" t="s">
        <v>16</v>
      </c>
      <c r="C15" s="56"/>
      <c r="D15" s="55" t="s">
        <v>20</v>
      </c>
      <c r="E15" s="56"/>
      <c r="F15" s="56"/>
      <c r="G15" s="56"/>
      <c r="H15" s="56"/>
      <c r="I15" s="56"/>
      <c r="J15" s="56"/>
      <c r="K15" s="56"/>
      <c r="L15" s="144"/>
    </row>
    <row r="16" spans="1:12" x14ac:dyDescent="0.2">
      <c r="A16" s="149"/>
      <c r="B16" s="180"/>
      <c r="C16" s="56"/>
      <c r="D16" s="56"/>
      <c r="E16" s="56"/>
      <c r="F16" s="56"/>
      <c r="G16" s="56"/>
      <c r="H16" s="56"/>
      <c r="I16" s="56"/>
      <c r="J16" s="56"/>
      <c r="K16" s="56"/>
      <c r="L16" s="144"/>
    </row>
    <row r="17" spans="1:12" x14ac:dyDescent="0.2">
      <c r="A17" s="149"/>
      <c r="B17" s="180"/>
      <c r="C17" s="56"/>
      <c r="D17" s="56"/>
      <c r="E17" s="56"/>
      <c r="F17" s="56"/>
      <c r="G17" s="56"/>
      <c r="H17" s="56"/>
      <c r="I17" s="56"/>
      <c r="J17" s="56"/>
      <c r="K17" s="56"/>
      <c r="L17" s="144"/>
    </row>
    <row r="18" spans="1:12" x14ac:dyDescent="0.2">
      <c r="A18" s="149"/>
      <c r="B18" s="179" t="s">
        <v>17</v>
      </c>
      <c r="C18" s="56"/>
      <c r="D18" s="55" t="s">
        <v>22</v>
      </c>
      <c r="E18" s="56"/>
      <c r="F18" s="56"/>
      <c r="G18" s="56"/>
      <c r="H18" s="56"/>
      <c r="I18" s="56"/>
      <c r="J18" s="56"/>
      <c r="K18" s="56"/>
      <c r="L18" s="144"/>
    </row>
    <row r="19" spans="1:12" x14ac:dyDescent="0.2">
      <c r="A19" s="149"/>
      <c r="B19" s="180"/>
      <c r="C19" s="56"/>
      <c r="D19" s="56"/>
      <c r="E19" s="56"/>
      <c r="F19" s="56"/>
      <c r="G19" s="56"/>
      <c r="H19" s="56"/>
      <c r="I19" s="56"/>
      <c r="J19" s="56"/>
      <c r="K19" s="56"/>
      <c r="L19" s="144"/>
    </row>
    <row r="20" spans="1:12" x14ac:dyDescent="0.2">
      <c r="A20" s="149"/>
      <c r="B20" s="180"/>
      <c r="C20" s="56"/>
      <c r="D20" s="56"/>
      <c r="E20" s="56"/>
      <c r="F20" s="56"/>
      <c r="G20" s="56"/>
      <c r="H20" s="56"/>
      <c r="I20" s="56"/>
      <c r="J20" s="56"/>
      <c r="K20" s="56"/>
      <c r="L20" s="144"/>
    </row>
    <row r="21" spans="1:12" x14ac:dyDescent="0.2">
      <c r="A21" s="149"/>
      <c r="B21" s="179" t="s">
        <v>18</v>
      </c>
      <c r="C21" s="56"/>
      <c r="D21" s="55" t="s">
        <v>23</v>
      </c>
      <c r="E21" s="56"/>
      <c r="F21" s="56"/>
      <c r="G21" s="56"/>
      <c r="H21" s="56"/>
      <c r="I21" s="56"/>
      <c r="J21" s="56"/>
      <c r="K21" s="56"/>
      <c r="L21" s="144"/>
    </row>
    <row r="22" spans="1:12" x14ac:dyDescent="0.2">
      <c r="A22" s="149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44"/>
    </row>
    <row r="23" spans="1:12" x14ac:dyDescent="0.2">
      <c r="A23" s="14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44"/>
    </row>
    <row r="24" spans="1:12" ht="13.5" thickBot="1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</sheetData>
  <mergeCells count="2">
    <mergeCell ref="B7:F7"/>
    <mergeCell ref="B8:F8"/>
  </mergeCells>
  <hyperlinks>
    <hyperlink ref="B12" location="'1. INFORMACION HISTORICA'!A1" display="1. Información Historica"/>
    <hyperlink ref="B15" location="'2. RESUMEN DONADOS Y RECEPTADOS'!A1" display="2. Resumen Donados y receptados"/>
    <hyperlink ref="B18" location="'3.RECEPTADOS POR OPERADORA'!A1" display="3. Receptados por Operadora"/>
    <hyperlink ref="B21" location="'4. PARTICIPACION'!A1" display="4. Participa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R430"/>
  <sheetViews>
    <sheetView zoomScaleNormal="100" workbookViewId="0"/>
  </sheetViews>
  <sheetFormatPr baseColWidth="10" defaultRowHeight="12.75" x14ac:dyDescent="0.2"/>
  <cols>
    <col min="1" max="1" width="16.42578125" style="1" customWidth="1"/>
    <col min="2" max="3" width="16.7109375" style="1" customWidth="1"/>
    <col min="4" max="4" width="18.7109375" style="1" customWidth="1"/>
    <col min="5" max="6" width="16.7109375" style="1" customWidth="1"/>
    <col min="7" max="7" width="18.7109375" style="1" customWidth="1"/>
    <col min="8" max="9" width="16.7109375" style="1" customWidth="1"/>
    <col min="10" max="10" width="18.7109375" style="1" customWidth="1"/>
    <col min="11" max="11" width="15" style="1" customWidth="1"/>
    <col min="12" max="16384" width="11.42578125" style="1"/>
  </cols>
  <sheetData>
    <row r="1" spans="1:10" ht="20.100000000000001" customHeight="1" x14ac:dyDescent="0.2">
      <c r="A1" s="98"/>
      <c r="B1" s="99"/>
      <c r="C1" s="99"/>
      <c r="D1" s="99"/>
      <c r="E1" s="99"/>
      <c r="F1" s="99"/>
      <c r="G1" s="99"/>
      <c r="H1" s="99"/>
      <c r="I1" s="99"/>
      <c r="J1" s="100"/>
    </row>
    <row r="2" spans="1:10" ht="19.5" customHeight="1" x14ac:dyDescent="0.25">
      <c r="A2" s="161" t="s">
        <v>32</v>
      </c>
      <c r="B2" s="161"/>
      <c r="C2" s="161"/>
      <c r="D2" s="161"/>
      <c r="E2" s="161"/>
      <c r="F2" s="161"/>
      <c r="G2" s="83"/>
      <c r="H2" s="83"/>
      <c r="I2" s="83"/>
      <c r="J2" s="101"/>
    </row>
    <row r="3" spans="1:10" ht="20.100000000000001" customHeight="1" x14ac:dyDescent="0.2">
      <c r="A3" s="181"/>
      <c r="B3" s="181"/>
      <c r="C3" s="83"/>
      <c r="D3" s="83"/>
      <c r="E3" s="83"/>
      <c r="F3" s="83"/>
      <c r="G3" s="83"/>
      <c r="H3" s="83"/>
      <c r="I3" s="83"/>
      <c r="J3" s="101"/>
    </row>
    <row r="4" spans="1:10" ht="20.100000000000001" customHeight="1" x14ac:dyDescent="0.2">
      <c r="A4" s="181" t="s">
        <v>33</v>
      </c>
      <c r="B4" s="181"/>
      <c r="C4" s="83"/>
      <c r="D4" s="83"/>
      <c r="E4" s="83"/>
      <c r="F4" s="83"/>
      <c r="G4" s="83"/>
      <c r="H4" s="83"/>
      <c r="I4" s="83"/>
      <c r="J4" s="101"/>
    </row>
    <row r="5" spans="1:10" ht="20.100000000000001" customHeight="1" thickBo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0" s="90" customFormat="1" ht="20.100000000000001" customHeight="1" x14ac:dyDescent="0.2">
      <c r="A6" s="92" t="s">
        <v>28</v>
      </c>
      <c r="B6" s="77"/>
      <c r="C6" s="77"/>
      <c r="D6" s="77"/>
      <c r="E6" s="77"/>
      <c r="F6" s="93"/>
      <c r="G6" s="93"/>
      <c r="H6" s="93"/>
      <c r="I6" s="93"/>
      <c r="J6" s="94"/>
    </row>
    <row r="7" spans="1:10" s="90" customFormat="1" ht="20.100000000000001" customHeight="1" x14ac:dyDescent="0.2">
      <c r="A7" s="182" t="str">
        <f>Indice!B7</f>
        <v>Fecha de publicación: Diciembre de 2016</v>
      </c>
      <c r="B7" s="183"/>
      <c r="C7" s="183"/>
      <c r="D7" s="183"/>
      <c r="E7" s="183"/>
      <c r="F7" s="88"/>
      <c r="G7" s="87"/>
      <c r="H7" s="88"/>
      <c r="I7" s="88" t="s">
        <v>24</v>
      </c>
      <c r="J7" s="95"/>
    </row>
    <row r="8" spans="1:10" s="90" customFormat="1" ht="20.100000000000001" customHeight="1" thickBot="1" x14ac:dyDescent="0.25">
      <c r="A8" s="271" t="str">
        <f>Indice!B8</f>
        <v>Fecha de corte: Noviembre 2016</v>
      </c>
      <c r="B8" s="264"/>
      <c r="C8" s="264"/>
      <c r="D8" s="264"/>
      <c r="E8" s="264"/>
      <c r="F8" s="96"/>
      <c r="G8" s="96"/>
      <c r="H8" s="96"/>
      <c r="I8" s="96"/>
      <c r="J8" s="97"/>
    </row>
    <row r="9" spans="1:10" s="89" customFormat="1" ht="20.100000000000001" customHeight="1" thickBot="1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8"/>
    </row>
    <row r="10" spans="1:10" ht="20.100000000000001" customHeight="1" x14ac:dyDescent="0.2">
      <c r="A10" s="13"/>
      <c r="B10" s="13"/>
      <c r="C10" s="14"/>
      <c r="D10" s="13"/>
      <c r="E10" s="13"/>
      <c r="F10" s="13"/>
      <c r="G10" s="13"/>
      <c r="H10" s="13"/>
      <c r="I10" s="13"/>
      <c r="J10" s="13"/>
    </row>
    <row r="11" spans="1:10" ht="20.100000000000001" customHeight="1" thickBo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20.100000000000001" customHeight="1" x14ac:dyDescent="0.2">
      <c r="A12" s="272"/>
      <c r="B12" s="266" t="s">
        <v>6</v>
      </c>
      <c r="C12" s="267"/>
      <c r="D12" s="268"/>
      <c r="E12" s="266" t="s">
        <v>7</v>
      </c>
      <c r="F12" s="267"/>
      <c r="G12" s="268"/>
      <c r="H12" s="266" t="s">
        <v>9</v>
      </c>
      <c r="I12" s="267"/>
      <c r="J12" s="269"/>
    </row>
    <row r="13" spans="1:10" ht="30.75" thickBot="1" x14ac:dyDescent="0.25">
      <c r="A13" s="277"/>
      <c r="B13" s="186" t="s">
        <v>9</v>
      </c>
      <c r="C13" s="187" t="s">
        <v>7</v>
      </c>
      <c r="D13" s="184" t="s">
        <v>29</v>
      </c>
      <c r="E13" s="186" t="s">
        <v>9</v>
      </c>
      <c r="F13" s="187" t="s">
        <v>6</v>
      </c>
      <c r="G13" s="184" t="s">
        <v>30</v>
      </c>
      <c r="H13" s="186" t="s">
        <v>6</v>
      </c>
      <c r="I13" s="187" t="s">
        <v>7</v>
      </c>
      <c r="J13" s="185" t="s">
        <v>31</v>
      </c>
    </row>
    <row r="14" spans="1:10" ht="14.25" x14ac:dyDescent="0.2">
      <c r="A14" s="188">
        <v>40087</v>
      </c>
      <c r="B14" s="189">
        <v>99</v>
      </c>
      <c r="C14" s="190">
        <v>1401</v>
      </c>
      <c r="D14" s="191">
        <f>C14+B14</f>
        <v>1500</v>
      </c>
      <c r="E14" s="189">
        <v>197</v>
      </c>
      <c r="F14" s="190">
        <v>2911</v>
      </c>
      <c r="G14" s="191">
        <f>F14+E14</f>
        <v>3108</v>
      </c>
      <c r="H14" s="189">
        <v>218</v>
      </c>
      <c r="I14" s="190">
        <v>124</v>
      </c>
      <c r="J14" s="192">
        <f>I14+H14</f>
        <v>342</v>
      </c>
    </row>
    <row r="15" spans="1:10" ht="14.25" x14ac:dyDescent="0.2">
      <c r="A15" s="193">
        <v>40118</v>
      </c>
      <c r="B15" s="194">
        <v>217</v>
      </c>
      <c r="C15" s="195">
        <v>3857</v>
      </c>
      <c r="D15" s="196">
        <f t="shared" ref="D15:D47" si="0">C15+B15</f>
        <v>4074</v>
      </c>
      <c r="E15" s="194">
        <v>439</v>
      </c>
      <c r="F15" s="195">
        <v>5877</v>
      </c>
      <c r="G15" s="196">
        <f t="shared" ref="G15:G47" si="1">F15+E15</f>
        <v>6316</v>
      </c>
      <c r="H15" s="194">
        <v>430</v>
      </c>
      <c r="I15" s="195">
        <v>298</v>
      </c>
      <c r="J15" s="197">
        <f t="shared" ref="J15:J47" si="2">I15+H15</f>
        <v>728</v>
      </c>
    </row>
    <row r="16" spans="1:10" ht="15" thickBot="1" x14ac:dyDescent="0.25">
      <c r="A16" s="198">
        <v>40148</v>
      </c>
      <c r="B16" s="199">
        <v>264</v>
      </c>
      <c r="C16" s="200">
        <v>3060</v>
      </c>
      <c r="D16" s="201">
        <f t="shared" si="0"/>
        <v>3324</v>
      </c>
      <c r="E16" s="199">
        <v>611</v>
      </c>
      <c r="F16" s="200">
        <v>4362</v>
      </c>
      <c r="G16" s="201">
        <f t="shared" si="1"/>
        <v>4973</v>
      </c>
      <c r="H16" s="199">
        <v>349</v>
      </c>
      <c r="I16" s="200">
        <v>239</v>
      </c>
      <c r="J16" s="202">
        <f t="shared" si="2"/>
        <v>588</v>
      </c>
    </row>
    <row r="17" spans="1:10" ht="14.25" x14ac:dyDescent="0.2">
      <c r="A17" s="188">
        <v>40179</v>
      </c>
      <c r="B17" s="189">
        <v>365</v>
      </c>
      <c r="C17" s="190">
        <v>2212</v>
      </c>
      <c r="D17" s="191">
        <f t="shared" si="0"/>
        <v>2577</v>
      </c>
      <c r="E17" s="189">
        <v>397</v>
      </c>
      <c r="F17" s="190">
        <v>3225</v>
      </c>
      <c r="G17" s="191">
        <f t="shared" si="1"/>
        <v>3622</v>
      </c>
      <c r="H17" s="189">
        <v>349</v>
      </c>
      <c r="I17" s="190">
        <v>252</v>
      </c>
      <c r="J17" s="192">
        <f t="shared" si="2"/>
        <v>601</v>
      </c>
    </row>
    <row r="18" spans="1:10" ht="14.25" x14ac:dyDescent="0.2">
      <c r="A18" s="193">
        <v>40210</v>
      </c>
      <c r="B18" s="194">
        <v>296</v>
      </c>
      <c r="C18" s="195">
        <v>2709</v>
      </c>
      <c r="D18" s="196">
        <f t="shared" si="0"/>
        <v>3005</v>
      </c>
      <c r="E18" s="194">
        <v>393</v>
      </c>
      <c r="F18" s="195">
        <v>2732</v>
      </c>
      <c r="G18" s="196">
        <f t="shared" si="1"/>
        <v>3125</v>
      </c>
      <c r="H18" s="194">
        <v>154</v>
      </c>
      <c r="I18" s="195">
        <v>117</v>
      </c>
      <c r="J18" s="197">
        <f t="shared" si="2"/>
        <v>271</v>
      </c>
    </row>
    <row r="19" spans="1:10" ht="14.25" x14ac:dyDescent="0.2">
      <c r="A19" s="193">
        <v>40238</v>
      </c>
      <c r="B19" s="194">
        <v>229</v>
      </c>
      <c r="C19" s="195">
        <v>4434</v>
      </c>
      <c r="D19" s="196">
        <f t="shared" si="0"/>
        <v>4663</v>
      </c>
      <c r="E19" s="194">
        <v>297</v>
      </c>
      <c r="F19" s="195">
        <v>3405</v>
      </c>
      <c r="G19" s="196">
        <f t="shared" si="1"/>
        <v>3702</v>
      </c>
      <c r="H19" s="194">
        <v>111</v>
      </c>
      <c r="I19" s="195">
        <v>98</v>
      </c>
      <c r="J19" s="197">
        <f t="shared" si="2"/>
        <v>209</v>
      </c>
    </row>
    <row r="20" spans="1:10" ht="14.25" x14ac:dyDescent="0.2">
      <c r="A20" s="193">
        <v>40269</v>
      </c>
      <c r="B20" s="194">
        <v>198</v>
      </c>
      <c r="C20" s="195">
        <v>2519</v>
      </c>
      <c r="D20" s="196">
        <f t="shared" si="0"/>
        <v>2717</v>
      </c>
      <c r="E20" s="194">
        <v>319</v>
      </c>
      <c r="F20" s="195">
        <v>1932</v>
      </c>
      <c r="G20" s="196">
        <f t="shared" si="1"/>
        <v>2251</v>
      </c>
      <c r="H20" s="194">
        <v>123</v>
      </c>
      <c r="I20" s="195">
        <v>214</v>
      </c>
      <c r="J20" s="197">
        <f t="shared" si="2"/>
        <v>337</v>
      </c>
    </row>
    <row r="21" spans="1:10" ht="14.25" x14ac:dyDescent="0.2">
      <c r="A21" s="193">
        <v>40299</v>
      </c>
      <c r="B21" s="194">
        <v>657</v>
      </c>
      <c r="C21" s="195">
        <v>3768</v>
      </c>
      <c r="D21" s="196">
        <f t="shared" si="0"/>
        <v>4425</v>
      </c>
      <c r="E21" s="194">
        <v>238</v>
      </c>
      <c r="F21" s="195">
        <v>2122</v>
      </c>
      <c r="G21" s="196">
        <f t="shared" si="1"/>
        <v>2360</v>
      </c>
      <c r="H21" s="194">
        <v>124</v>
      </c>
      <c r="I21" s="195">
        <v>119</v>
      </c>
      <c r="J21" s="197">
        <f t="shared" si="2"/>
        <v>243</v>
      </c>
    </row>
    <row r="22" spans="1:10" ht="14.25" x14ac:dyDescent="0.2">
      <c r="A22" s="193">
        <v>40330</v>
      </c>
      <c r="B22" s="194">
        <v>276</v>
      </c>
      <c r="C22" s="195">
        <v>3459</v>
      </c>
      <c r="D22" s="196">
        <f t="shared" si="0"/>
        <v>3735</v>
      </c>
      <c r="E22" s="194">
        <v>195</v>
      </c>
      <c r="F22" s="195">
        <v>2482</v>
      </c>
      <c r="G22" s="196">
        <f t="shared" si="1"/>
        <v>2677</v>
      </c>
      <c r="H22" s="194">
        <v>124</v>
      </c>
      <c r="I22" s="195">
        <v>112</v>
      </c>
      <c r="J22" s="197">
        <f t="shared" si="2"/>
        <v>236</v>
      </c>
    </row>
    <row r="23" spans="1:10" ht="14.25" x14ac:dyDescent="0.2">
      <c r="A23" s="193">
        <v>40360</v>
      </c>
      <c r="B23" s="194">
        <v>238</v>
      </c>
      <c r="C23" s="195">
        <v>3375</v>
      </c>
      <c r="D23" s="196">
        <f t="shared" si="0"/>
        <v>3613</v>
      </c>
      <c r="E23" s="194">
        <v>227</v>
      </c>
      <c r="F23" s="195">
        <v>2458</v>
      </c>
      <c r="G23" s="196">
        <f t="shared" si="1"/>
        <v>2685</v>
      </c>
      <c r="H23" s="194">
        <v>149</v>
      </c>
      <c r="I23" s="195">
        <v>95</v>
      </c>
      <c r="J23" s="197">
        <f t="shared" si="2"/>
        <v>244</v>
      </c>
    </row>
    <row r="24" spans="1:10" ht="14.25" x14ac:dyDescent="0.2">
      <c r="A24" s="193">
        <v>40391</v>
      </c>
      <c r="B24" s="194">
        <v>215</v>
      </c>
      <c r="C24" s="195">
        <v>2251</v>
      </c>
      <c r="D24" s="196">
        <f t="shared" si="0"/>
        <v>2466</v>
      </c>
      <c r="E24" s="194">
        <v>160</v>
      </c>
      <c r="F24" s="195">
        <v>1662</v>
      </c>
      <c r="G24" s="196">
        <f t="shared" si="1"/>
        <v>1822</v>
      </c>
      <c r="H24" s="194">
        <v>103</v>
      </c>
      <c r="I24" s="195">
        <v>84</v>
      </c>
      <c r="J24" s="197">
        <f t="shared" si="2"/>
        <v>187</v>
      </c>
    </row>
    <row r="25" spans="1:10" ht="14.25" x14ac:dyDescent="0.2">
      <c r="A25" s="193">
        <v>40422</v>
      </c>
      <c r="B25" s="194">
        <v>207</v>
      </c>
      <c r="C25" s="195">
        <v>2716</v>
      </c>
      <c r="D25" s="196">
        <f t="shared" si="0"/>
        <v>2923</v>
      </c>
      <c r="E25" s="194">
        <v>174</v>
      </c>
      <c r="F25" s="195">
        <v>1605</v>
      </c>
      <c r="G25" s="196">
        <f t="shared" si="1"/>
        <v>1779</v>
      </c>
      <c r="H25" s="194">
        <v>80</v>
      </c>
      <c r="I25" s="195">
        <v>78</v>
      </c>
      <c r="J25" s="197">
        <f t="shared" si="2"/>
        <v>158</v>
      </c>
    </row>
    <row r="26" spans="1:10" ht="14.25" x14ac:dyDescent="0.2">
      <c r="A26" s="193">
        <v>40452</v>
      </c>
      <c r="B26" s="194">
        <v>185</v>
      </c>
      <c r="C26" s="195">
        <v>3097</v>
      </c>
      <c r="D26" s="196">
        <f t="shared" si="0"/>
        <v>3282</v>
      </c>
      <c r="E26" s="194">
        <v>251</v>
      </c>
      <c r="F26" s="195">
        <v>1887</v>
      </c>
      <c r="G26" s="196">
        <f t="shared" si="1"/>
        <v>2138</v>
      </c>
      <c r="H26" s="194">
        <v>73</v>
      </c>
      <c r="I26" s="195">
        <v>35</v>
      </c>
      <c r="J26" s="197">
        <f t="shared" si="2"/>
        <v>108</v>
      </c>
    </row>
    <row r="27" spans="1:10" ht="14.25" x14ac:dyDescent="0.2">
      <c r="A27" s="193">
        <v>40483</v>
      </c>
      <c r="B27" s="194">
        <v>217</v>
      </c>
      <c r="C27" s="195">
        <v>1723</v>
      </c>
      <c r="D27" s="196">
        <f t="shared" si="0"/>
        <v>1940</v>
      </c>
      <c r="E27" s="194">
        <v>184</v>
      </c>
      <c r="F27" s="195">
        <v>1123</v>
      </c>
      <c r="G27" s="196">
        <f t="shared" si="1"/>
        <v>1307</v>
      </c>
      <c r="H27" s="194">
        <v>64</v>
      </c>
      <c r="I27" s="195">
        <v>37</v>
      </c>
      <c r="J27" s="197">
        <f t="shared" si="2"/>
        <v>101</v>
      </c>
    </row>
    <row r="28" spans="1:10" ht="15" thickBot="1" x14ac:dyDescent="0.25">
      <c r="A28" s="198">
        <v>40513</v>
      </c>
      <c r="B28" s="199">
        <v>171</v>
      </c>
      <c r="C28" s="200">
        <v>1768</v>
      </c>
      <c r="D28" s="201">
        <f t="shared" si="0"/>
        <v>1939</v>
      </c>
      <c r="E28" s="199">
        <v>306</v>
      </c>
      <c r="F28" s="200">
        <v>1739</v>
      </c>
      <c r="G28" s="201">
        <f t="shared" si="1"/>
        <v>2045</v>
      </c>
      <c r="H28" s="199">
        <v>74</v>
      </c>
      <c r="I28" s="200">
        <v>66</v>
      </c>
      <c r="J28" s="202">
        <f t="shared" si="2"/>
        <v>140</v>
      </c>
    </row>
    <row r="29" spans="1:10" ht="14.25" x14ac:dyDescent="0.2">
      <c r="A29" s="188">
        <v>40544</v>
      </c>
      <c r="B29" s="189">
        <v>169</v>
      </c>
      <c r="C29" s="190">
        <v>1717</v>
      </c>
      <c r="D29" s="191">
        <f t="shared" si="0"/>
        <v>1886</v>
      </c>
      <c r="E29" s="189">
        <v>195</v>
      </c>
      <c r="F29" s="190">
        <v>1678</v>
      </c>
      <c r="G29" s="191">
        <f t="shared" si="1"/>
        <v>1873</v>
      </c>
      <c r="H29" s="189">
        <v>93</v>
      </c>
      <c r="I29" s="190">
        <v>90</v>
      </c>
      <c r="J29" s="192">
        <f t="shared" si="2"/>
        <v>183</v>
      </c>
    </row>
    <row r="30" spans="1:10" ht="14.25" x14ac:dyDescent="0.2">
      <c r="A30" s="193">
        <v>40575</v>
      </c>
      <c r="B30" s="194">
        <v>133</v>
      </c>
      <c r="C30" s="195">
        <v>3150</v>
      </c>
      <c r="D30" s="196">
        <f t="shared" si="0"/>
        <v>3283</v>
      </c>
      <c r="E30" s="194">
        <v>138</v>
      </c>
      <c r="F30" s="195">
        <v>1076</v>
      </c>
      <c r="G30" s="196">
        <f t="shared" si="1"/>
        <v>1214</v>
      </c>
      <c r="H30" s="194">
        <v>89</v>
      </c>
      <c r="I30" s="195">
        <v>60</v>
      </c>
      <c r="J30" s="197">
        <f t="shared" si="2"/>
        <v>149</v>
      </c>
    </row>
    <row r="31" spans="1:10" ht="14.25" x14ac:dyDescent="0.2">
      <c r="A31" s="193">
        <v>40603</v>
      </c>
      <c r="B31" s="194">
        <v>283</v>
      </c>
      <c r="C31" s="195">
        <v>2681</v>
      </c>
      <c r="D31" s="196">
        <f t="shared" si="0"/>
        <v>2964</v>
      </c>
      <c r="E31" s="194">
        <v>177</v>
      </c>
      <c r="F31" s="195">
        <v>2135</v>
      </c>
      <c r="G31" s="196">
        <f t="shared" si="1"/>
        <v>2312</v>
      </c>
      <c r="H31" s="194">
        <v>237</v>
      </c>
      <c r="I31" s="195">
        <v>88</v>
      </c>
      <c r="J31" s="197">
        <f t="shared" si="2"/>
        <v>325</v>
      </c>
    </row>
    <row r="32" spans="1:10" ht="14.25" x14ac:dyDescent="0.2">
      <c r="A32" s="193">
        <v>40634</v>
      </c>
      <c r="B32" s="194">
        <v>136</v>
      </c>
      <c r="C32" s="195">
        <v>2113</v>
      </c>
      <c r="D32" s="196">
        <f t="shared" si="0"/>
        <v>2249</v>
      </c>
      <c r="E32" s="194">
        <v>213</v>
      </c>
      <c r="F32" s="195">
        <v>1697</v>
      </c>
      <c r="G32" s="196">
        <f t="shared" si="1"/>
        <v>1910</v>
      </c>
      <c r="H32" s="194">
        <v>154</v>
      </c>
      <c r="I32" s="195">
        <v>76</v>
      </c>
      <c r="J32" s="197">
        <f t="shared" si="2"/>
        <v>230</v>
      </c>
    </row>
    <row r="33" spans="1:10" ht="14.25" x14ac:dyDescent="0.2">
      <c r="A33" s="193">
        <v>40664</v>
      </c>
      <c r="B33" s="194">
        <v>130</v>
      </c>
      <c r="C33" s="195">
        <v>2766</v>
      </c>
      <c r="D33" s="196">
        <f t="shared" si="0"/>
        <v>2896</v>
      </c>
      <c r="E33" s="194">
        <v>164</v>
      </c>
      <c r="F33" s="195">
        <v>1958</v>
      </c>
      <c r="G33" s="196">
        <f t="shared" si="1"/>
        <v>2122</v>
      </c>
      <c r="H33" s="194">
        <v>124</v>
      </c>
      <c r="I33" s="195">
        <v>90</v>
      </c>
      <c r="J33" s="197">
        <f t="shared" si="2"/>
        <v>214</v>
      </c>
    </row>
    <row r="34" spans="1:10" ht="14.25" x14ac:dyDescent="0.2">
      <c r="A34" s="193">
        <v>40695</v>
      </c>
      <c r="B34" s="194">
        <v>154</v>
      </c>
      <c r="C34" s="195">
        <v>4276</v>
      </c>
      <c r="D34" s="196">
        <f t="shared" si="0"/>
        <v>4430</v>
      </c>
      <c r="E34" s="194">
        <v>105</v>
      </c>
      <c r="F34" s="195">
        <v>2076</v>
      </c>
      <c r="G34" s="196">
        <f t="shared" si="1"/>
        <v>2181</v>
      </c>
      <c r="H34" s="194">
        <v>126</v>
      </c>
      <c r="I34" s="195">
        <v>95</v>
      </c>
      <c r="J34" s="197">
        <f t="shared" si="2"/>
        <v>221</v>
      </c>
    </row>
    <row r="35" spans="1:10" ht="14.25" x14ac:dyDescent="0.2">
      <c r="A35" s="193">
        <v>40725</v>
      </c>
      <c r="B35" s="194">
        <v>144</v>
      </c>
      <c r="C35" s="195">
        <v>4344</v>
      </c>
      <c r="D35" s="196">
        <f t="shared" si="0"/>
        <v>4488</v>
      </c>
      <c r="E35" s="194">
        <v>177</v>
      </c>
      <c r="F35" s="195">
        <v>2790</v>
      </c>
      <c r="G35" s="196">
        <f t="shared" si="1"/>
        <v>2967</v>
      </c>
      <c r="H35" s="194">
        <v>136</v>
      </c>
      <c r="I35" s="195">
        <v>58</v>
      </c>
      <c r="J35" s="197">
        <f t="shared" si="2"/>
        <v>194</v>
      </c>
    </row>
    <row r="36" spans="1:10" ht="14.25" x14ac:dyDescent="0.2">
      <c r="A36" s="193">
        <v>40756</v>
      </c>
      <c r="B36" s="194">
        <v>209</v>
      </c>
      <c r="C36" s="195">
        <v>3525</v>
      </c>
      <c r="D36" s="196">
        <f t="shared" si="0"/>
        <v>3734</v>
      </c>
      <c r="E36" s="194">
        <v>86</v>
      </c>
      <c r="F36" s="195">
        <v>2117</v>
      </c>
      <c r="G36" s="196">
        <f t="shared" si="1"/>
        <v>2203</v>
      </c>
      <c r="H36" s="194">
        <v>167</v>
      </c>
      <c r="I36" s="195">
        <v>66</v>
      </c>
      <c r="J36" s="197">
        <f t="shared" si="2"/>
        <v>233</v>
      </c>
    </row>
    <row r="37" spans="1:10" ht="14.25" x14ac:dyDescent="0.2">
      <c r="A37" s="193">
        <v>40787</v>
      </c>
      <c r="B37" s="194">
        <v>258</v>
      </c>
      <c r="C37" s="195">
        <v>3538</v>
      </c>
      <c r="D37" s="196">
        <f t="shared" si="0"/>
        <v>3796</v>
      </c>
      <c r="E37" s="194">
        <v>223</v>
      </c>
      <c r="F37" s="195">
        <v>1820</v>
      </c>
      <c r="G37" s="196">
        <f t="shared" si="1"/>
        <v>2043</v>
      </c>
      <c r="H37" s="194">
        <v>288</v>
      </c>
      <c r="I37" s="195">
        <v>72</v>
      </c>
      <c r="J37" s="197">
        <f t="shared" si="2"/>
        <v>360</v>
      </c>
    </row>
    <row r="38" spans="1:10" ht="14.25" x14ac:dyDescent="0.2">
      <c r="A38" s="193">
        <v>40817</v>
      </c>
      <c r="B38" s="194">
        <v>230</v>
      </c>
      <c r="C38" s="195">
        <v>3335</v>
      </c>
      <c r="D38" s="196">
        <f t="shared" si="0"/>
        <v>3565</v>
      </c>
      <c r="E38" s="194">
        <v>118</v>
      </c>
      <c r="F38" s="195">
        <v>1852</v>
      </c>
      <c r="G38" s="196">
        <f t="shared" si="1"/>
        <v>1970</v>
      </c>
      <c r="H38" s="194">
        <v>126</v>
      </c>
      <c r="I38" s="195">
        <v>65</v>
      </c>
      <c r="J38" s="197">
        <f t="shared" si="2"/>
        <v>191</v>
      </c>
    </row>
    <row r="39" spans="1:10" ht="14.25" x14ac:dyDescent="0.2">
      <c r="A39" s="193">
        <v>40848</v>
      </c>
      <c r="B39" s="194">
        <v>201</v>
      </c>
      <c r="C39" s="195">
        <v>3281</v>
      </c>
      <c r="D39" s="196">
        <f t="shared" si="0"/>
        <v>3482</v>
      </c>
      <c r="E39" s="194">
        <v>90</v>
      </c>
      <c r="F39" s="195">
        <v>1420</v>
      </c>
      <c r="G39" s="196">
        <f t="shared" si="1"/>
        <v>1510</v>
      </c>
      <c r="H39" s="194">
        <v>170</v>
      </c>
      <c r="I39" s="195">
        <v>62</v>
      </c>
      <c r="J39" s="197">
        <f t="shared" si="2"/>
        <v>232</v>
      </c>
    </row>
    <row r="40" spans="1:10" ht="15" thickBot="1" x14ac:dyDescent="0.25">
      <c r="A40" s="198">
        <v>40878</v>
      </c>
      <c r="B40" s="199">
        <v>180</v>
      </c>
      <c r="C40" s="200">
        <v>4616</v>
      </c>
      <c r="D40" s="201">
        <f t="shared" si="0"/>
        <v>4796</v>
      </c>
      <c r="E40" s="199">
        <v>297</v>
      </c>
      <c r="F40" s="200">
        <v>2187</v>
      </c>
      <c r="G40" s="201">
        <f t="shared" si="1"/>
        <v>2484</v>
      </c>
      <c r="H40" s="199">
        <v>156</v>
      </c>
      <c r="I40" s="200">
        <v>72</v>
      </c>
      <c r="J40" s="202">
        <f t="shared" si="2"/>
        <v>228</v>
      </c>
    </row>
    <row r="41" spans="1:10" ht="14.25" x14ac:dyDescent="0.2">
      <c r="A41" s="188">
        <v>40909</v>
      </c>
      <c r="B41" s="189">
        <v>381</v>
      </c>
      <c r="C41" s="190">
        <v>4360</v>
      </c>
      <c r="D41" s="191">
        <f t="shared" si="0"/>
        <v>4741</v>
      </c>
      <c r="E41" s="189">
        <v>89</v>
      </c>
      <c r="F41" s="190">
        <v>1658</v>
      </c>
      <c r="G41" s="191">
        <f t="shared" si="1"/>
        <v>1747</v>
      </c>
      <c r="H41" s="189">
        <v>212</v>
      </c>
      <c r="I41" s="190">
        <v>80</v>
      </c>
      <c r="J41" s="192">
        <f t="shared" si="2"/>
        <v>292</v>
      </c>
    </row>
    <row r="42" spans="1:10" ht="14.25" x14ac:dyDescent="0.2">
      <c r="A42" s="193">
        <v>40940</v>
      </c>
      <c r="B42" s="194">
        <v>307</v>
      </c>
      <c r="C42" s="195">
        <v>4649</v>
      </c>
      <c r="D42" s="196">
        <f t="shared" si="0"/>
        <v>4956</v>
      </c>
      <c r="E42" s="194">
        <v>141</v>
      </c>
      <c r="F42" s="195">
        <v>1641</v>
      </c>
      <c r="G42" s="196">
        <f t="shared" si="1"/>
        <v>1782</v>
      </c>
      <c r="H42" s="194">
        <v>402</v>
      </c>
      <c r="I42" s="195">
        <v>108</v>
      </c>
      <c r="J42" s="197">
        <f t="shared" si="2"/>
        <v>510</v>
      </c>
    </row>
    <row r="43" spans="1:10" ht="14.25" x14ac:dyDescent="0.2">
      <c r="A43" s="193">
        <v>40969</v>
      </c>
      <c r="B43" s="194">
        <v>268</v>
      </c>
      <c r="C43" s="195">
        <v>3549</v>
      </c>
      <c r="D43" s="196">
        <f t="shared" si="0"/>
        <v>3817</v>
      </c>
      <c r="E43" s="194">
        <v>145</v>
      </c>
      <c r="F43" s="195">
        <v>1878</v>
      </c>
      <c r="G43" s="196">
        <f t="shared" si="1"/>
        <v>2023</v>
      </c>
      <c r="H43" s="194">
        <v>374</v>
      </c>
      <c r="I43" s="195">
        <v>169</v>
      </c>
      <c r="J43" s="197">
        <f t="shared" si="2"/>
        <v>543</v>
      </c>
    </row>
    <row r="44" spans="1:10" ht="14.25" x14ac:dyDescent="0.2">
      <c r="A44" s="193">
        <v>41000</v>
      </c>
      <c r="B44" s="194">
        <v>229</v>
      </c>
      <c r="C44" s="195">
        <v>3507</v>
      </c>
      <c r="D44" s="196">
        <f t="shared" si="0"/>
        <v>3736</v>
      </c>
      <c r="E44" s="194">
        <v>165</v>
      </c>
      <c r="F44" s="195">
        <v>1543</v>
      </c>
      <c r="G44" s="196">
        <f t="shared" si="1"/>
        <v>1708</v>
      </c>
      <c r="H44" s="194">
        <v>265</v>
      </c>
      <c r="I44" s="195">
        <v>140</v>
      </c>
      <c r="J44" s="197">
        <f t="shared" si="2"/>
        <v>405</v>
      </c>
    </row>
    <row r="45" spans="1:10" ht="14.25" x14ac:dyDescent="0.2">
      <c r="A45" s="193">
        <v>41030</v>
      </c>
      <c r="B45" s="194">
        <v>149</v>
      </c>
      <c r="C45" s="195">
        <v>3247</v>
      </c>
      <c r="D45" s="196">
        <f t="shared" si="0"/>
        <v>3396</v>
      </c>
      <c r="E45" s="194">
        <v>157</v>
      </c>
      <c r="F45" s="195">
        <v>1666</v>
      </c>
      <c r="G45" s="196">
        <f t="shared" si="1"/>
        <v>1823</v>
      </c>
      <c r="H45" s="194">
        <v>311</v>
      </c>
      <c r="I45" s="195">
        <v>113</v>
      </c>
      <c r="J45" s="197">
        <f t="shared" si="2"/>
        <v>424</v>
      </c>
    </row>
    <row r="46" spans="1:10" ht="14.25" x14ac:dyDescent="0.2">
      <c r="A46" s="193">
        <v>41061</v>
      </c>
      <c r="B46" s="194">
        <v>340</v>
      </c>
      <c r="C46" s="195">
        <v>4825</v>
      </c>
      <c r="D46" s="196">
        <f t="shared" si="0"/>
        <v>5165</v>
      </c>
      <c r="E46" s="194">
        <v>158</v>
      </c>
      <c r="F46" s="195">
        <v>2571</v>
      </c>
      <c r="G46" s="196">
        <f t="shared" si="1"/>
        <v>2729</v>
      </c>
      <c r="H46" s="194">
        <v>396</v>
      </c>
      <c r="I46" s="195">
        <v>102</v>
      </c>
      <c r="J46" s="197">
        <f t="shared" si="2"/>
        <v>498</v>
      </c>
    </row>
    <row r="47" spans="1:10" ht="14.25" x14ac:dyDescent="0.2">
      <c r="A47" s="193">
        <v>41091</v>
      </c>
      <c r="B47" s="194">
        <v>230</v>
      </c>
      <c r="C47" s="195">
        <v>7104</v>
      </c>
      <c r="D47" s="196">
        <f t="shared" si="0"/>
        <v>7334</v>
      </c>
      <c r="E47" s="194">
        <v>231</v>
      </c>
      <c r="F47" s="195">
        <v>3033</v>
      </c>
      <c r="G47" s="196">
        <f t="shared" si="1"/>
        <v>3264</v>
      </c>
      <c r="H47" s="194">
        <v>410</v>
      </c>
      <c r="I47" s="195">
        <v>234</v>
      </c>
      <c r="J47" s="197">
        <f t="shared" si="2"/>
        <v>644</v>
      </c>
    </row>
    <row r="48" spans="1:10" ht="14.25" x14ac:dyDescent="0.2">
      <c r="A48" s="193">
        <v>41122</v>
      </c>
      <c r="B48" s="194">
        <v>130</v>
      </c>
      <c r="C48" s="195">
        <v>8560</v>
      </c>
      <c r="D48" s="196">
        <f t="shared" ref="D48:D53" si="3">C48+B48</f>
        <v>8690</v>
      </c>
      <c r="E48" s="194">
        <v>405</v>
      </c>
      <c r="F48" s="195">
        <v>2258</v>
      </c>
      <c r="G48" s="196">
        <f t="shared" ref="G48:G53" si="4">F48+E48</f>
        <v>2663</v>
      </c>
      <c r="H48" s="194">
        <v>461</v>
      </c>
      <c r="I48" s="195">
        <v>284</v>
      </c>
      <c r="J48" s="197">
        <f t="shared" ref="J48:J53" si="5">I48+H48</f>
        <v>745</v>
      </c>
    </row>
    <row r="49" spans="1:10" ht="14.25" x14ac:dyDescent="0.2">
      <c r="A49" s="193">
        <v>41153</v>
      </c>
      <c r="B49" s="194">
        <v>109</v>
      </c>
      <c r="C49" s="195">
        <v>7410</v>
      </c>
      <c r="D49" s="197">
        <f t="shared" si="3"/>
        <v>7519</v>
      </c>
      <c r="E49" s="194">
        <v>173</v>
      </c>
      <c r="F49" s="195">
        <v>4138</v>
      </c>
      <c r="G49" s="196">
        <f t="shared" si="4"/>
        <v>4311</v>
      </c>
      <c r="H49" s="194">
        <v>385</v>
      </c>
      <c r="I49" s="195">
        <v>277</v>
      </c>
      <c r="J49" s="197">
        <f t="shared" si="5"/>
        <v>662</v>
      </c>
    </row>
    <row r="50" spans="1:10" ht="14.25" x14ac:dyDescent="0.2">
      <c r="A50" s="193">
        <v>41183</v>
      </c>
      <c r="B50" s="194">
        <v>134</v>
      </c>
      <c r="C50" s="195">
        <v>6397</v>
      </c>
      <c r="D50" s="197">
        <f t="shared" si="3"/>
        <v>6531</v>
      </c>
      <c r="E50" s="194">
        <v>224</v>
      </c>
      <c r="F50" s="195">
        <v>10804</v>
      </c>
      <c r="G50" s="196">
        <f t="shared" si="4"/>
        <v>11028</v>
      </c>
      <c r="H50" s="194">
        <v>403</v>
      </c>
      <c r="I50" s="195">
        <v>239</v>
      </c>
      <c r="J50" s="197">
        <f t="shared" si="5"/>
        <v>642</v>
      </c>
    </row>
    <row r="51" spans="1:10" ht="14.25" x14ac:dyDescent="0.2">
      <c r="A51" s="193">
        <v>41214</v>
      </c>
      <c r="B51" s="194">
        <v>210</v>
      </c>
      <c r="C51" s="195">
        <v>11079</v>
      </c>
      <c r="D51" s="197">
        <f t="shared" si="3"/>
        <v>11289</v>
      </c>
      <c r="E51" s="194">
        <v>465</v>
      </c>
      <c r="F51" s="195">
        <v>13567</v>
      </c>
      <c r="G51" s="196">
        <f t="shared" si="4"/>
        <v>14032</v>
      </c>
      <c r="H51" s="194">
        <v>442</v>
      </c>
      <c r="I51" s="195">
        <v>260</v>
      </c>
      <c r="J51" s="197">
        <f t="shared" si="5"/>
        <v>702</v>
      </c>
    </row>
    <row r="52" spans="1:10" ht="15" thickBot="1" x14ac:dyDescent="0.25">
      <c r="A52" s="198">
        <v>41244</v>
      </c>
      <c r="B52" s="199">
        <v>103</v>
      </c>
      <c r="C52" s="200">
        <v>7964</v>
      </c>
      <c r="D52" s="202">
        <f t="shared" si="3"/>
        <v>8067</v>
      </c>
      <c r="E52" s="199">
        <v>108</v>
      </c>
      <c r="F52" s="200">
        <v>11786</v>
      </c>
      <c r="G52" s="201">
        <f t="shared" si="4"/>
        <v>11894</v>
      </c>
      <c r="H52" s="199">
        <v>372</v>
      </c>
      <c r="I52" s="200">
        <v>185</v>
      </c>
      <c r="J52" s="202">
        <f t="shared" si="5"/>
        <v>557</v>
      </c>
    </row>
    <row r="53" spans="1:10" ht="14.25" x14ac:dyDescent="0.2">
      <c r="A53" s="188">
        <v>41275</v>
      </c>
      <c r="B53" s="189">
        <v>137</v>
      </c>
      <c r="C53" s="203">
        <v>13292</v>
      </c>
      <c r="D53" s="204">
        <f t="shared" si="3"/>
        <v>13429</v>
      </c>
      <c r="E53" s="189">
        <v>325</v>
      </c>
      <c r="F53" s="203">
        <v>14219</v>
      </c>
      <c r="G53" s="204">
        <f t="shared" si="4"/>
        <v>14544</v>
      </c>
      <c r="H53" s="189">
        <v>649</v>
      </c>
      <c r="I53" s="203">
        <v>307</v>
      </c>
      <c r="J53" s="192">
        <f t="shared" si="5"/>
        <v>956</v>
      </c>
    </row>
    <row r="54" spans="1:10" ht="14.25" x14ac:dyDescent="0.2">
      <c r="A54" s="193">
        <v>41306</v>
      </c>
      <c r="B54" s="194">
        <v>167</v>
      </c>
      <c r="C54" s="205">
        <v>14724</v>
      </c>
      <c r="D54" s="206">
        <f t="shared" ref="D54:D61" si="6">C54+B54</f>
        <v>14891</v>
      </c>
      <c r="E54" s="194">
        <v>175</v>
      </c>
      <c r="F54" s="205">
        <v>10176</v>
      </c>
      <c r="G54" s="206">
        <f t="shared" ref="G54:G61" si="7">F54+E54</f>
        <v>10351</v>
      </c>
      <c r="H54" s="194">
        <v>420</v>
      </c>
      <c r="I54" s="205">
        <v>239</v>
      </c>
      <c r="J54" s="197">
        <f t="shared" ref="J54:J61" si="8">I54+H54</f>
        <v>659</v>
      </c>
    </row>
    <row r="55" spans="1:10" ht="14.25" x14ac:dyDescent="0.2">
      <c r="A55" s="193">
        <v>41334</v>
      </c>
      <c r="B55" s="194">
        <v>186</v>
      </c>
      <c r="C55" s="205">
        <v>15937</v>
      </c>
      <c r="D55" s="206">
        <f t="shared" si="6"/>
        <v>16123</v>
      </c>
      <c r="E55" s="194">
        <v>206</v>
      </c>
      <c r="F55" s="205">
        <v>13390</v>
      </c>
      <c r="G55" s="206">
        <f t="shared" si="7"/>
        <v>13596</v>
      </c>
      <c r="H55" s="194">
        <v>524</v>
      </c>
      <c r="I55" s="205">
        <v>281</v>
      </c>
      <c r="J55" s="197">
        <f t="shared" si="8"/>
        <v>805</v>
      </c>
    </row>
    <row r="56" spans="1:10" ht="14.25" x14ac:dyDescent="0.2">
      <c r="A56" s="193">
        <v>41365</v>
      </c>
      <c r="B56" s="194">
        <v>169</v>
      </c>
      <c r="C56" s="205">
        <v>24370</v>
      </c>
      <c r="D56" s="206">
        <f t="shared" si="6"/>
        <v>24539</v>
      </c>
      <c r="E56" s="194">
        <v>270</v>
      </c>
      <c r="F56" s="205">
        <v>16973</v>
      </c>
      <c r="G56" s="206">
        <f t="shared" si="7"/>
        <v>17243</v>
      </c>
      <c r="H56" s="194">
        <v>791</v>
      </c>
      <c r="I56" s="205">
        <v>438</v>
      </c>
      <c r="J56" s="197">
        <f t="shared" si="8"/>
        <v>1229</v>
      </c>
    </row>
    <row r="57" spans="1:10" ht="14.25" x14ac:dyDescent="0.2">
      <c r="A57" s="193">
        <v>41395</v>
      </c>
      <c r="B57" s="194">
        <v>394</v>
      </c>
      <c r="C57" s="195">
        <v>25075</v>
      </c>
      <c r="D57" s="197">
        <f t="shared" si="6"/>
        <v>25469</v>
      </c>
      <c r="E57" s="194">
        <v>234</v>
      </c>
      <c r="F57" s="195">
        <v>18684</v>
      </c>
      <c r="G57" s="197">
        <f t="shared" si="7"/>
        <v>18918</v>
      </c>
      <c r="H57" s="194">
        <v>965</v>
      </c>
      <c r="I57" s="195">
        <v>514</v>
      </c>
      <c r="J57" s="197">
        <f t="shared" si="8"/>
        <v>1479</v>
      </c>
    </row>
    <row r="58" spans="1:10" ht="14.25" x14ac:dyDescent="0.2">
      <c r="A58" s="193">
        <v>41426</v>
      </c>
      <c r="B58" s="194">
        <v>310</v>
      </c>
      <c r="C58" s="205">
        <v>21392</v>
      </c>
      <c r="D58" s="206">
        <f t="shared" si="6"/>
        <v>21702</v>
      </c>
      <c r="E58" s="194">
        <v>260</v>
      </c>
      <c r="F58" s="205">
        <v>25541</v>
      </c>
      <c r="G58" s="206">
        <f t="shared" si="7"/>
        <v>25801</v>
      </c>
      <c r="H58" s="194">
        <v>1071</v>
      </c>
      <c r="I58" s="205">
        <v>648</v>
      </c>
      <c r="J58" s="207">
        <f t="shared" si="8"/>
        <v>1719</v>
      </c>
    </row>
    <row r="59" spans="1:10" ht="14.25" x14ac:dyDescent="0.2">
      <c r="A59" s="208">
        <v>41456</v>
      </c>
      <c r="B59" s="194">
        <v>198</v>
      </c>
      <c r="C59" s="205">
        <v>33720</v>
      </c>
      <c r="D59" s="206">
        <f t="shared" si="6"/>
        <v>33918</v>
      </c>
      <c r="E59" s="194">
        <v>299</v>
      </c>
      <c r="F59" s="205">
        <v>32615</v>
      </c>
      <c r="G59" s="206">
        <f t="shared" si="7"/>
        <v>32914</v>
      </c>
      <c r="H59" s="194">
        <v>1288</v>
      </c>
      <c r="I59" s="205">
        <v>830</v>
      </c>
      <c r="J59" s="207">
        <f t="shared" si="8"/>
        <v>2118</v>
      </c>
    </row>
    <row r="60" spans="1:10" ht="14.25" x14ac:dyDescent="0.2">
      <c r="A60" s="193">
        <v>41487</v>
      </c>
      <c r="B60" s="194">
        <v>245</v>
      </c>
      <c r="C60" s="205">
        <v>36687</v>
      </c>
      <c r="D60" s="206">
        <f t="shared" si="6"/>
        <v>36932</v>
      </c>
      <c r="E60" s="194">
        <v>363</v>
      </c>
      <c r="F60" s="205">
        <v>30649</v>
      </c>
      <c r="G60" s="206">
        <f t="shared" si="7"/>
        <v>31012</v>
      </c>
      <c r="H60" s="194">
        <v>1354</v>
      </c>
      <c r="I60" s="205">
        <v>846</v>
      </c>
      <c r="J60" s="207">
        <f t="shared" si="8"/>
        <v>2200</v>
      </c>
    </row>
    <row r="61" spans="1:10" ht="14.25" x14ac:dyDescent="0.2">
      <c r="A61" s="193">
        <v>41518</v>
      </c>
      <c r="B61" s="194">
        <v>219</v>
      </c>
      <c r="C61" s="205">
        <v>32606</v>
      </c>
      <c r="D61" s="206">
        <f t="shared" si="6"/>
        <v>32825</v>
      </c>
      <c r="E61" s="194">
        <v>295</v>
      </c>
      <c r="F61" s="205">
        <v>29735</v>
      </c>
      <c r="G61" s="206">
        <f t="shared" si="7"/>
        <v>30030</v>
      </c>
      <c r="H61" s="194">
        <v>1150</v>
      </c>
      <c r="I61" s="205">
        <v>636</v>
      </c>
      <c r="J61" s="207">
        <f t="shared" si="8"/>
        <v>1786</v>
      </c>
    </row>
    <row r="62" spans="1:10" ht="14.25" x14ac:dyDescent="0.2">
      <c r="A62" s="193">
        <v>41548</v>
      </c>
      <c r="B62" s="194">
        <v>225</v>
      </c>
      <c r="C62" s="205">
        <v>34563</v>
      </c>
      <c r="D62" s="206">
        <f>C62+B62</f>
        <v>34788</v>
      </c>
      <c r="E62" s="194">
        <v>348</v>
      </c>
      <c r="F62" s="205">
        <v>28017</v>
      </c>
      <c r="G62" s="206">
        <f>F62+E62</f>
        <v>28365</v>
      </c>
      <c r="H62" s="194">
        <v>1027</v>
      </c>
      <c r="I62" s="205">
        <v>571</v>
      </c>
      <c r="J62" s="207">
        <f>I62+H62</f>
        <v>1598</v>
      </c>
    </row>
    <row r="63" spans="1:10" ht="14.25" x14ac:dyDescent="0.2">
      <c r="A63" s="193">
        <v>41579</v>
      </c>
      <c r="B63" s="194">
        <v>296</v>
      </c>
      <c r="C63" s="205">
        <v>25228</v>
      </c>
      <c r="D63" s="206">
        <f>C63+B63</f>
        <v>25524</v>
      </c>
      <c r="E63" s="194">
        <v>254</v>
      </c>
      <c r="F63" s="205">
        <v>15652</v>
      </c>
      <c r="G63" s="206">
        <f>F63+E63</f>
        <v>15906</v>
      </c>
      <c r="H63" s="194">
        <v>1050</v>
      </c>
      <c r="I63" s="205">
        <v>660</v>
      </c>
      <c r="J63" s="207">
        <f>I63+H63</f>
        <v>1710</v>
      </c>
    </row>
    <row r="64" spans="1:10" ht="15" thickBot="1" x14ac:dyDescent="0.25">
      <c r="A64" s="198">
        <v>41609</v>
      </c>
      <c r="B64" s="199">
        <v>187</v>
      </c>
      <c r="C64" s="209">
        <v>7706</v>
      </c>
      <c r="D64" s="210">
        <f>C64+B64</f>
        <v>7893</v>
      </c>
      <c r="E64" s="199">
        <v>223</v>
      </c>
      <c r="F64" s="209">
        <v>12100</v>
      </c>
      <c r="G64" s="210">
        <f>F64+E64</f>
        <v>12323</v>
      </c>
      <c r="H64" s="199">
        <v>860</v>
      </c>
      <c r="I64" s="209">
        <v>589</v>
      </c>
      <c r="J64" s="211">
        <f>I64+H64</f>
        <v>1449</v>
      </c>
    </row>
    <row r="65" spans="1:10" ht="14.25" x14ac:dyDescent="0.2">
      <c r="A65" s="212">
        <v>41640</v>
      </c>
      <c r="B65" s="213">
        <v>164</v>
      </c>
      <c r="C65" s="214">
        <v>4397</v>
      </c>
      <c r="D65" s="215">
        <f>C65+B65</f>
        <v>4561</v>
      </c>
      <c r="E65" s="213">
        <v>421</v>
      </c>
      <c r="F65" s="214">
        <v>12653</v>
      </c>
      <c r="G65" s="215">
        <f>F65+E65</f>
        <v>13074</v>
      </c>
      <c r="H65" s="213">
        <v>1018</v>
      </c>
      <c r="I65" s="214">
        <v>844</v>
      </c>
      <c r="J65" s="216">
        <f>I65+H65</f>
        <v>1862</v>
      </c>
    </row>
    <row r="66" spans="1:10" ht="14.25" x14ac:dyDescent="0.2">
      <c r="A66" s="208">
        <v>41671</v>
      </c>
      <c r="B66" s="194">
        <v>117</v>
      </c>
      <c r="C66" s="205">
        <v>9242</v>
      </c>
      <c r="D66" s="206">
        <f>C66+B66</f>
        <v>9359</v>
      </c>
      <c r="E66" s="194">
        <v>335</v>
      </c>
      <c r="F66" s="205">
        <v>12935</v>
      </c>
      <c r="G66" s="206">
        <f>F66+E66</f>
        <v>13270</v>
      </c>
      <c r="H66" s="194">
        <v>1023</v>
      </c>
      <c r="I66" s="205">
        <v>639</v>
      </c>
      <c r="J66" s="207">
        <f>I66+H66</f>
        <v>1662</v>
      </c>
    </row>
    <row r="67" spans="1:10" ht="14.25" x14ac:dyDescent="0.2">
      <c r="A67" s="193">
        <v>41699</v>
      </c>
      <c r="B67" s="194">
        <v>215</v>
      </c>
      <c r="C67" s="205">
        <v>9598</v>
      </c>
      <c r="D67" s="206">
        <f t="shared" ref="D67:D72" si="9">C67+B67</f>
        <v>9813</v>
      </c>
      <c r="E67" s="194">
        <v>309</v>
      </c>
      <c r="F67" s="205">
        <v>14130</v>
      </c>
      <c r="G67" s="206">
        <f t="shared" ref="G67:G72" si="10">F67+E67</f>
        <v>14439</v>
      </c>
      <c r="H67" s="194">
        <v>831</v>
      </c>
      <c r="I67" s="205">
        <v>638</v>
      </c>
      <c r="J67" s="207">
        <f t="shared" ref="J67:J72" si="11">I67+H67</f>
        <v>1469</v>
      </c>
    </row>
    <row r="68" spans="1:10" ht="14.25" x14ac:dyDescent="0.2">
      <c r="A68" s="193">
        <v>41730</v>
      </c>
      <c r="B68" s="194">
        <v>439</v>
      </c>
      <c r="C68" s="205">
        <v>9031</v>
      </c>
      <c r="D68" s="206">
        <f t="shared" si="9"/>
        <v>9470</v>
      </c>
      <c r="E68" s="194">
        <v>450</v>
      </c>
      <c r="F68" s="205">
        <v>15230</v>
      </c>
      <c r="G68" s="206">
        <f t="shared" si="10"/>
        <v>15680</v>
      </c>
      <c r="H68" s="194">
        <v>847</v>
      </c>
      <c r="I68" s="205">
        <v>678</v>
      </c>
      <c r="J68" s="207">
        <f t="shared" si="11"/>
        <v>1525</v>
      </c>
    </row>
    <row r="69" spans="1:10" ht="14.25" x14ac:dyDescent="0.2">
      <c r="A69" s="193">
        <v>41760</v>
      </c>
      <c r="B69" s="194">
        <v>194</v>
      </c>
      <c r="C69" s="205">
        <v>14552</v>
      </c>
      <c r="D69" s="206">
        <f t="shared" si="9"/>
        <v>14746</v>
      </c>
      <c r="E69" s="194">
        <v>303</v>
      </c>
      <c r="F69" s="205">
        <v>14672</v>
      </c>
      <c r="G69" s="206">
        <f t="shared" si="10"/>
        <v>14975</v>
      </c>
      <c r="H69" s="194">
        <v>1013</v>
      </c>
      <c r="I69" s="205">
        <v>774</v>
      </c>
      <c r="J69" s="207">
        <f t="shared" si="11"/>
        <v>1787</v>
      </c>
    </row>
    <row r="70" spans="1:10" ht="14.25" x14ac:dyDescent="0.2">
      <c r="A70" s="193">
        <v>41791</v>
      </c>
      <c r="B70" s="194">
        <v>243</v>
      </c>
      <c r="C70" s="205">
        <v>12177</v>
      </c>
      <c r="D70" s="206">
        <f t="shared" si="9"/>
        <v>12420</v>
      </c>
      <c r="E70" s="194">
        <v>269</v>
      </c>
      <c r="F70" s="205">
        <v>5713</v>
      </c>
      <c r="G70" s="206">
        <f t="shared" si="10"/>
        <v>5982</v>
      </c>
      <c r="H70" s="194">
        <v>936</v>
      </c>
      <c r="I70" s="205">
        <v>988</v>
      </c>
      <c r="J70" s="207">
        <f t="shared" si="11"/>
        <v>1924</v>
      </c>
    </row>
    <row r="71" spans="1:10" ht="14.25" x14ac:dyDescent="0.2">
      <c r="A71" s="193">
        <v>41821</v>
      </c>
      <c r="B71" s="194">
        <v>358</v>
      </c>
      <c r="C71" s="205">
        <v>13699</v>
      </c>
      <c r="D71" s="206">
        <f t="shared" si="9"/>
        <v>14057</v>
      </c>
      <c r="E71" s="194">
        <v>586</v>
      </c>
      <c r="F71" s="205">
        <v>12954</v>
      </c>
      <c r="G71" s="206">
        <f t="shared" si="10"/>
        <v>13540</v>
      </c>
      <c r="H71" s="194">
        <v>1298</v>
      </c>
      <c r="I71" s="205">
        <v>1939</v>
      </c>
      <c r="J71" s="207">
        <f t="shared" si="11"/>
        <v>3237</v>
      </c>
    </row>
    <row r="72" spans="1:10" ht="14.25" x14ac:dyDescent="0.2">
      <c r="A72" s="193">
        <v>41852</v>
      </c>
      <c r="B72" s="194">
        <v>428</v>
      </c>
      <c r="C72" s="205">
        <v>14818</v>
      </c>
      <c r="D72" s="206">
        <f t="shared" si="9"/>
        <v>15246</v>
      </c>
      <c r="E72" s="194">
        <v>294</v>
      </c>
      <c r="F72" s="205">
        <v>14325</v>
      </c>
      <c r="G72" s="206">
        <f t="shared" si="10"/>
        <v>14619</v>
      </c>
      <c r="H72" s="194">
        <v>1738</v>
      </c>
      <c r="I72" s="205">
        <v>2206</v>
      </c>
      <c r="J72" s="207">
        <f t="shared" si="11"/>
        <v>3944</v>
      </c>
    </row>
    <row r="73" spans="1:10" ht="14.25" x14ac:dyDescent="0.2">
      <c r="A73" s="193">
        <v>41883</v>
      </c>
      <c r="B73" s="194">
        <v>298</v>
      </c>
      <c r="C73" s="205">
        <v>16014</v>
      </c>
      <c r="D73" s="206">
        <f>C73+B73</f>
        <v>16312</v>
      </c>
      <c r="E73" s="194">
        <v>300</v>
      </c>
      <c r="F73" s="205">
        <v>17675</v>
      </c>
      <c r="G73" s="206">
        <f>F73+E73</f>
        <v>17975</v>
      </c>
      <c r="H73" s="194">
        <v>3572</v>
      </c>
      <c r="I73" s="205">
        <v>4643</v>
      </c>
      <c r="J73" s="207">
        <f>I73+H73</f>
        <v>8215</v>
      </c>
    </row>
    <row r="74" spans="1:10" ht="14.25" x14ac:dyDescent="0.2">
      <c r="A74" s="193">
        <v>41913</v>
      </c>
      <c r="B74" s="194">
        <v>640</v>
      </c>
      <c r="C74" s="205">
        <v>19824</v>
      </c>
      <c r="D74" s="206">
        <f>C74+B74</f>
        <v>20464</v>
      </c>
      <c r="E74" s="194">
        <v>309</v>
      </c>
      <c r="F74" s="205">
        <v>16146</v>
      </c>
      <c r="G74" s="206">
        <f>F74+E74</f>
        <v>16455</v>
      </c>
      <c r="H74" s="194">
        <v>5391</v>
      </c>
      <c r="I74" s="205">
        <v>7733</v>
      </c>
      <c r="J74" s="207">
        <f>I74+H74</f>
        <v>13124</v>
      </c>
    </row>
    <row r="75" spans="1:10" ht="14.25" x14ac:dyDescent="0.2">
      <c r="A75" s="217">
        <v>41944</v>
      </c>
      <c r="B75" s="218">
        <v>852</v>
      </c>
      <c r="C75" s="219">
        <v>14619</v>
      </c>
      <c r="D75" s="220">
        <f>C75+B75</f>
        <v>15471</v>
      </c>
      <c r="E75" s="218">
        <v>293</v>
      </c>
      <c r="F75" s="219">
        <v>14704</v>
      </c>
      <c r="G75" s="220">
        <f>F75+E75</f>
        <v>14997</v>
      </c>
      <c r="H75" s="218">
        <v>5068</v>
      </c>
      <c r="I75" s="219">
        <v>7263</v>
      </c>
      <c r="J75" s="221">
        <f>I75+H75</f>
        <v>12331</v>
      </c>
    </row>
    <row r="76" spans="1:10" ht="15" thickBot="1" x14ac:dyDescent="0.25">
      <c r="A76" s="198">
        <v>41974</v>
      </c>
      <c r="B76" s="199">
        <v>945</v>
      </c>
      <c r="C76" s="209">
        <v>17094</v>
      </c>
      <c r="D76" s="210">
        <f>C76+B76</f>
        <v>18039</v>
      </c>
      <c r="E76" s="199">
        <v>283</v>
      </c>
      <c r="F76" s="209">
        <v>6570</v>
      </c>
      <c r="G76" s="210">
        <f>F76+E76</f>
        <v>6853</v>
      </c>
      <c r="H76" s="199">
        <v>6021</v>
      </c>
      <c r="I76" s="209">
        <v>8210</v>
      </c>
      <c r="J76" s="211">
        <f>I76+H76</f>
        <v>14231</v>
      </c>
    </row>
    <row r="77" spans="1:10" ht="14.25" x14ac:dyDescent="0.2">
      <c r="A77" s="188">
        <v>42005</v>
      </c>
      <c r="B77" s="189">
        <v>1417</v>
      </c>
      <c r="C77" s="203">
        <v>17913</v>
      </c>
      <c r="D77" s="222">
        <f>C77+B77</f>
        <v>19330</v>
      </c>
      <c r="E77" s="189">
        <v>319</v>
      </c>
      <c r="F77" s="203">
        <v>3758</v>
      </c>
      <c r="G77" s="222">
        <f>F77+E77</f>
        <v>4077</v>
      </c>
      <c r="H77" s="189">
        <v>5785</v>
      </c>
      <c r="I77" s="203">
        <v>8411</v>
      </c>
      <c r="J77" s="204">
        <f>I77+H77</f>
        <v>14196</v>
      </c>
    </row>
    <row r="78" spans="1:10" ht="14.25" x14ac:dyDescent="0.2">
      <c r="A78" s="193">
        <v>42036</v>
      </c>
      <c r="B78" s="194">
        <v>538</v>
      </c>
      <c r="C78" s="205">
        <v>11171</v>
      </c>
      <c r="D78" s="206">
        <f t="shared" ref="D78:D83" si="12">C78+B78</f>
        <v>11709</v>
      </c>
      <c r="E78" s="194">
        <v>340</v>
      </c>
      <c r="F78" s="205">
        <v>3342</v>
      </c>
      <c r="G78" s="206">
        <f t="shared" ref="G78:G83" si="13">F78+E78</f>
        <v>3682</v>
      </c>
      <c r="H78" s="194">
        <v>5231</v>
      </c>
      <c r="I78" s="205">
        <v>7195</v>
      </c>
      <c r="J78" s="207">
        <f t="shared" ref="J78:J83" si="14">I78+H78</f>
        <v>12426</v>
      </c>
    </row>
    <row r="79" spans="1:10" ht="14.25" x14ac:dyDescent="0.2">
      <c r="A79" s="193">
        <v>42064</v>
      </c>
      <c r="B79" s="194">
        <v>1239</v>
      </c>
      <c r="C79" s="205">
        <v>15796</v>
      </c>
      <c r="D79" s="206">
        <f t="shared" si="12"/>
        <v>17035</v>
      </c>
      <c r="E79" s="194">
        <v>435</v>
      </c>
      <c r="F79" s="205">
        <v>4728</v>
      </c>
      <c r="G79" s="206">
        <f t="shared" si="13"/>
        <v>5163</v>
      </c>
      <c r="H79" s="194">
        <v>7050</v>
      </c>
      <c r="I79" s="205">
        <v>8876</v>
      </c>
      <c r="J79" s="207">
        <f t="shared" si="14"/>
        <v>15926</v>
      </c>
    </row>
    <row r="80" spans="1:10" ht="14.25" x14ac:dyDescent="0.2">
      <c r="A80" s="193">
        <v>42095</v>
      </c>
      <c r="B80" s="194">
        <v>1381</v>
      </c>
      <c r="C80" s="205">
        <v>9459</v>
      </c>
      <c r="D80" s="206">
        <f t="shared" si="12"/>
        <v>10840</v>
      </c>
      <c r="E80" s="194">
        <v>540</v>
      </c>
      <c r="F80" s="205">
        <v>3860</v>
      </c>
      <c r="G80" s="206">
        <f t="shared" si="13"/>
        <v>4400</v>
      </c>
      <c r="H80" s="194">
        <v>6439</v>
      </c>
      <c r="I80" s="205">
        <v>8194</v>
      </c>
      <c r="J80" s="207">
        <f t="shared" si="14"/>
        <v>14633</v>
      </c>
    </row>
    <row r="81" spans="1:10" ht="14.25" x14ac:dyDescent="0.2">
      <c r="A81" s="223">
        <v>42125</v>
      </c>
      <c r="B81" s="224">
        <v>1832</v>
      </c>
      <c r="C81" s="225">
        <v>8796</v>
      </c>
      <c r="D81" s="226">
        <f t="shared" si="12"/>
        <v>10628</v>
      </c>
      <c r="E81" s="224">
        <v>642</v>
      </c>
      <c r="F81" s="225">
        <v>3895</v>
      </c>
      <c r="G81" s="226">
        <f t="shared" si="13"/>
        <v>4537</v>
      </c>
      <c r="H81" s="224">
        <v>5721</v>
      </c>
      <c r="I81" s="225">
        <v>6768</v>
      </c>
      <c r="J81" s="227">
        <f t="shared" si="14"/>
        <v>12489</v>
      </c>
    </row>
    <row r="82" spans="1:10" ht="14.25" x14ac:dyDescent="0.2">
      <c r="A82" s="193">
        <v>42156</v>
      </c>
      <c r="B82" s="194">
        <v>1649</v>
      </c>
      <c r="C82" s="205">
        <v>11180</v>
      </c>
      <c r="D82" s="206">
        <f t="shared" si="12"/>
        <v>12829</v>
      </c>
      <c r="E82" s="194">
        <v>738</v>
      </c>
      <c r="F82" s="205">
        <v>5173</v>
      </c>
      <c r="G82" s="206">
        <f t="shared" si="13"/>
        <v>5911</v>
      </c>
      <c r="H82" s="194">
        <v>5602</v>
      </c>
      <c r="I82" s="205">
        <v>6421</v>
      </c>
      <c r="J82" s="207">
        <f t="shared" si="14"/>
        <v>12023</v>
      </c>
    </row>
    <row r="83" spans="1:10" ht="14.25" x14ac:dyDescent="0.2">
      <c r="A83" s="217">
        <v>42186</v>
      </c>
      <c r="B83" s="218">
        <v>2605</v>
      </c>
      <c r="C83" s="219">
        <v>11355</v>
      </c>
      <c r="D83" s="220">
        <f t="shared" si="12"/>
        <v>13960</v>
      </c>
      <c r="E83" s="218">
        <v>924</v>
      </c>
      <c r="F83" s="219">
        <v>4557</v>
      </c>
      <c r="G83" s="220">
        <f t="shared" si="13"/>
        <v>5481</v>
      </c>
      <c r="H83" s="218">
        <v>4918</v>
      </c>
      <c r="I83" s="219">
        <v>5378</v>
      </c>
      <c r="J83" s="221">
        <f t="shared" si="14"/>
        <v>10296</v>
      </c>
    </row>
    <row r="84" spans="1:10" ht="14.25" x14ac:dyDescent="0.2">
      <c r="A84" s="193">
        <v>42217</v>
      </c>
      <c r="B84" s="194">
        <v>3493</v>
      </c>
      <c r="C84" s="205">
        <v>10044</v>
      </c>
      <c r="D84" s="206">
        <f t="shared" ref="D84:D88" si="15">C84+B84</f>
        <v>13537</v>
      </c>
      <c r="E84" s="194">
        <v>1019</v>
      </c>
      <c r="F84" s="205">
        <v>4228</v>
      </c>
      <c r="G84" s="206">
        <f t="shared" ref="G84:G88" si="16">F84+E84</f>
        <v>5247</v>
      </c>
      <c r="H84" s="194">
        <v>4556</v>
      </c>
      <c r="I84" s="205">
        <v>4201</v>
      </c>
      <c r="J84" s="207">
        <f t="shared" ref="J84:J88" si="17">I84+H84</f>
        <v>8757</v>
      </c>
    </row>
    <row r="85" spans="1:10" ht="14.25" x14ac:dyDescent="0.2">
      <c r="A85" s="217">
        <v>42248</v>
      </c>
      <c r="B85" s="218">
        <v>4067</v>
      </c>
      <c r="C85" s="219">
        <v>11240</v>
      </c>
      <c r="D85" s="220">
        <f t="shared" si="15"/>
        <v>15307</v>
      </c>
      <c r="E85" s="218">
        <v>1091</v>
      </c>
      <c r="F85" s="219">
        <v>4327</v>
      </c>
      <c r="G85" s="220">
        <f t="shared" si="16"/>
        <v>5418</v>
      </c>
      <c r="H85" s="218">
        <v>4569</v>
      </c>
      <c r="I85" s="219">
        <v>4368</v>
      </c>
      <c r="J85" s="221">
        <f t="shared" si="17"/>
        <v>8937</v>
      </c>
    </row>
    <row r="86" spans="1:10" ht="14.25" x14ac:dyDescent="0.2">
      <c r="A86" s="217">
        <v>42278</v>
      </c>
      <c r="B86" s="218">
        <v>2536</v>
      </c>
      <c r="C86" s="219">
        <v>9637</v>
      </c>
      <c r="D86" s="220">
        <f t="shared" si="15"/>
        <v>12173</v>
      </c>
      <c r="E86" s="218">
        <v>1131</v>
      </c>
      <c r="F86" s="219">
        <v>5433</v>
      </c>
      <c r="G86" s="220">
        <f t="shared" si="16"/>
        <v>6564</v>
      </c>
      <c r="H86" s="218">
        <v>5086</v>
      </c>
      <c r="I86" s="219">
        <v>4278</v>
      </c>
      <c r="J86" s="221">
        <f t="shared" si="17"/>
        <v>9364</v>
      </c>
    </row>
    <row r="87" spans="1:10" ht="14.25" x14ac:dyDescent="0.2">
      <c r="A87" s="217">
        <v>42309</v>
      </c>
      <c r="B87" s="218">
        <v>1597</v>
      </c>
      <c r="C87" s="219">
        <v>11220</v>
      </c>
      <c r="D87" s="220">
        <f t="shared" si="15"/>
        <v>12817</v>
      </c>
      <c r="E87" s="218">
        <v>864</v>
      </c>
      <c r="F87" s="219">
        <v>3954</v>
      </c>
      <c r="G87" s="220">
        <f t="shared" si="16"/>
        <v>4818</v>
      </c>
      <c r="H87" s="218">
        <v>4372</v>
      </c>
      <c r="I87" s="219">
        <v>3727</v>
      </c>
      <c r="J87" s="221">
        <f t="shared" si="17"/>
        <v>8099</v>
      </c>
    </row>
    <row r="88" spans="1:10" ht="15" thickBot="1" x14ac:dyDescent="0.25">
      <c r="A88" s="198">
        <v>42339</v>
      </c>
      <c r="B88" s="199">
        <v>2235</v>
      </c>
      <c r="C88" s="209">
        <v>11099</v>
      </c>
      <c r="D88" s="210">
        <f t="shared" si="15"/>
        <v>13334</v>
      </c>
      <c r="E88" s="199">
        <v>863</v>
      </c>
      <c r="F88" s="209">
        <v>5242</v>
      </c>
      <c r="G88" s="210">
        <f t="shared" si="16"/>
        <v>6105</v>
      </c>
      <c r="H88" s="199">
        <v>4731</v>
      </c>
      <c r="I88" s="209">
        <v>4208</v>
      </c>
      <c r="J88" s="211">
        <f t="shared" si="17"/>
        <v>8939</v>
      </c>
    </row>
    <row r="89" spans="1:10" ht="14.25" x14ac:dyDescent="0.2">
      <c r="A89" s="188">
        <v>42370</v>
      </c>
      <c r="B89" s="189">
        <v>1790</v>
      </c>
      <c r="C89" s="203">
        <v>7890</v>
      </c>
      <c r="D89" s="222">
        <f t="shared" ref="D89:D94" si="18">C89+B89</f>
        <v>9680</v>
      </c>
      <c r="E89" s="189">
        <v>896</v>
      </c>
      <c r="F89" s="203">
        <v>3964</v>
      </c>
      <c r="G89" s="222">
        <f t="shared" ref="G89:G94" si="19">F89+E89</f>
        <v>4860</v>
      </c>
      <c r="H89" s="189">
        <v>4058</v>
      </c>
      <c r="I89" s="203">
        <v>3990</v>
      </c>
      <c r="J89" s="204">
        <f t="shared" ref="J89:J94" si="20">I89+H89</f>
        <v>8048</v>
      </c>
    </row>
    <row r="90" spans="1:10" ht="14.25" x14ac:dyDescent="0.2">
      <c r="A90" s="217">
        <v>42401</v>
      </c>
      <c r="B90" s="218">
        <v>1715</v>
      </c>
      <c r="C90" s="219">
        <v>8680</v>
      </c>
      <c r="D90" s="220">
        <f t="shared" si="18"/>
        <v>10395</v>
      </c>
      <c r="E90" s="218">
        <v>886</v>
      </c>
      <c r="F90" s="219">
        <v>4580</v>
      </c>
      <c r="G90" s="220">
        <f t="shared" si="19"/>
        <v>5466</v>
      </c>
      <c r="H90" s="218">
        <v>4005</v>
      </c>
      <c r="I90" s="219">
        <v>4120</v>
      </c>
      <c r="J90" s="221">
        <f t="shared" si="20"/>
        <v>8125</v>
      </c>
    </row>
    <row r="91" spans="1:10" ht="14.25" x14ac:dyDescent="0.2">
      <c r="A91" s="217">
        <v>42430</v>
      </c>
      <c r="B91" s="218">
        <v>1417</v>
      </c>
      <c r="C91" s="219">
        <v>8473</v>
      </c>
      <c r="D91" s="220">
        <f t="shared" si="18"/>
        <v>9890</v>
      </c>
      <c r="E91" s="218">
        <v>1174</v>
      </c>
      <c r="F91" s="219">
        <v>5749</v>
      </c>
      <c r="G91" s="220">
        <f t="shared" si="19"/>
        <v>6923</v>
      </c>
      <c r="H91" s="218">
        <v>4414</v>
      </c>
      <c r="I91" s="219">
        <v>4040</v>
      </c>
      <c r="J91" s="221">
        <f t="shared" si="20"/>
        <v>8454</v>
      </c>
    </row>
    <row r="92" spans="1:10" ht="14.25" x14ac:dyDescent="0.2">
      <c r="A92" s="193">
        <v>42461</v>
      </c>
      <c r="B92" s="194">
        <v>1558</v>
      </c>
      <c r="C92" s="205">
        <v>8259</v>
      </c>
      <c r="D92" s="206">
        <f t="shared" si="18"/>
        <v>9817</v>
      </c>
      <c r="E92" s="194">
        <v>1051</v>
      </c>
      <c r="F92" s="205">
        <v>6285</v>
      </c>
      <c r="G92" s="206">
        <f t="shared" si="19"/>
        <v>7336</v>
      </c>
      <c r="H92" s="194">
        <v>4040</v>
      </c>
      <c r="I92" s="205">
        <v>3736</v>
      </c>
      <c r="J92" s="207">
        <f t="shared" si="20"/>
        <v>7776</v>
      </c>
    </row>
    <row r="93" spans="1:10" ht="14.25" x14ac:dyDescent="0.2">
      <c r="A93" s="193">
        <v>42491</v>
      </c>
      <c r="B93" s="194">
        <v>1253</v>
      </c>
      <c r="C93" s="205">
        <v>7828</v>
      </c>
      <c r="D93" s="206">
        <f t="shared" si="18"/>
        <v>9081</v>
      </c>
      <c r="E93" s="194">
        <v>1069</v>
      </c>
      <c r="F93" s="205">
        <v>5845</v>
      </c>
      <c r="G93" s="206">
        <f t="shared" si="19"/>
        <v>6914</v>
      </c>
      <c r="H93" s="194">
        <v>4077</v>
      </c>
      <c r="I93" s="205">
        <v>4039</v>
      </c>
      <c r="J93" s="207">
        <f t="shared" si="20"/>
        <v>8116</v>
      </c>
    </row>
    <row r="94" spans="1:10" ht="14.25" x14ac:dyDescent="0.2">
      <c r="A94" s="193">
        <v>42522</v>
      </c>
      <c r="B94" s="194">
        <v>1430</v>
      </c>
      <c r="C94" s="205">
        <v>8562</v>
      </c>
      <c r="D94" s="206">
        <f t="shared" si="18"/>
        <v>9992</v>
      </c>
      <c r="E94" s="194">
        <v>1349</v>
      </c>
      <c r="F94" s="205">
        <v>7722</v>
      </c>
      <c r="G94" s="206">
        <f t="shared" si="19"/>
        <v>9071</v>
      </c>
      <c r="H94" s="194">
        <v>5030</v>
      </c>
      <c r="I94" s="205">
        <v>4343</v>
      </c>
      <c r="J94" s="207">
        <f t="shared" si="20"/>
        <v>9373</v>
      </c>
    </row>
    <row r="95" spans="1:10" ht="14.25" x14ac:dyDescent="0.2">
      <c r="A95" s="193">
        <v>42552</v>
      </c>
      <c r="B95" s="194">
        <v>1459</v>
      </c>
      <c r="C95" s="205">
        <v>9633</v>
      </c>
      <c r="D95" s="206">
        <f>C95+B95</f>
        <v>11092</v>
      </c>
      <c r="E95" s="194">
        <v>1338</v>
      </c>
      <c r="F95" s="205">
        <v>8034</v>
      </c>
      <c r="G95" s="206">
        <f>F95+E95</f>
        <v>9372</v>
      </c>
      <c r="H95" s="194">
        <v>5396</v>
      </c>
      <c r="I95" s="205">
        <v>4455</v>
      </c>
      <c r="J95" s="207">
        <f>I95+H95</f>
        <v>9851</v>
      </c>
    </row>
    <row r="96" spans="1:10" ht="14.25" x14ac:dyDescent="0.2">
      <c r="A96" s="193">
        <v>42583</v>
      </c>
      <c r="B96" s="194">
        <v>2853</v>
      </c>
      <c r="C96" s="205">
        <v>9936</v>
      </c>
      <c r="D96" s="206">
        <f>C96+B96</f>
        <v>12789</v>
      </c>
      <c r="E96" s="194">
        <v>1893</v>
      </c>
      <c r="F96" s="205">
        <v>11034</v>
      </c>
      <c r="G96" s="206">
        <f>F96+E96</f>
        <v>12927</v>
      </c>
      <c r="H96" s="194">
        <v>6212</v>
      </c>
      <c r="I96" s="205">
        <v>5625</v>
      </c>
      <c r="J96" s="207">
        <f>I96+H96</f>
        <v>11837</v>
      </c>
    </row>
    <row r="97" spans="1:11" ht="14.25" x14ac:dyDescent="0.2">
      <c r="A97" s="193">
        <v>42614</v>
      </c>
      <c r="B97" s="194">
        <v>3996</v>
      </c>
      <c r="C97" s="205">
        <v>16825</v>
      </c>
      <c r="D97" s="206">
        <f t="shared" ref="D97:D99" si="21">C97+B97</f>
        <v>20821</v>
      </c>
      <c r="E97" s="194">
        <v>2489</v>
      </c>
      <c r="F97" s="205">
        <v>12042</v>
      </c>
      <c r="G97" s="206">
        <f t="shared" ref="G97:G99" si="22">F97+E97</f>
        <v>14531</v>
      </c>
      <c r="H97" s="194">
        <v>5567</v>
      </c>
      <c r="I97" s="205">
        <v>7104</v>
      </c>
      <c r="J97" s="207">
        <f t="shared" ref="J97:J99" si="23">I97+H97</f>
        <v>12671</v>
      </c>
    </row>
    <row r="98" spans="1:11" ht="14.25" x14ac:dyDescent="0.2">
      <c r="A98" s="193">
        <v>42644</v>
      </c>
      <c r="B98" s="194">
        <v>2275</v>
      </c>
      <c r="C98" s="205">
        <v>14307</v>
      </c>
      <c r="D98" s="206">
        <f t="shared" si="21"/>
        <v>16582</v>
      </c>
      <c r="E98" s="194">
        <v>4377</v>
      </c>
      <c r="F98" s="205">
        <v>19835</v>
      </c>
      <c r="G98" s="206">
        <f t="shared" si="22"/>
        <v>24212</v>
      </c>
      <c r="H98" s="194">
        <v>6037</v>
      </c>
      <c r="I98" s="205">
        <v>5433</v>
      </c>
      <c r="J98" s="207">
        <f t="shared" si="23"/>
        <v>11470</v>
      </c>
    </row>
    <row r="99" spans="1:11" ht="15" thickBot="1" x14ac:dyDescent="0.25">
      <c r="A99" s="260">
        <v>42675</v>
      </c>
      <c r="B99" s="228">
        <v>3896</v>
      </c>
      <c r="C99" s="261">
        <v>21281</v>
      </c>
      <c r="D99" s="206">
        <f t="shared" si="21"/>
        <v>25177</v>
      </c>
      <c r="E99" s="228">
        <v>1890</v>
      </c>
      <c r="F99" s="261">
        <v>13771</v>
      </c>
      <c r="G99" s="206">
        <f t="shared" si="22"/>
        <v>15661</v>
      </c>
      <c r="H99" s="228">
        <v>6065</v>
      </c>
      <c r="I99" s="261">
        <v>5699</v>
      </c>
      <c r="J99" s="207">
        <f t="shared" si="23"/>
        <v>11764</v>
      </c>
    </row>
    <row r="100" spans="1:11" ht="15.75" thickBot="1" x14ac:dyDescent="0.25">
      <c r="A100" s="229" t="s">
        <v>0</v>
      </c>
      <c r="B100" s="230">
        <f>SUM(B14:B99)</f>
        <v>64508</v>
      </c>
      <c r="C100" s="230">
        <f t="shared" ref="C100:J100" si="24">SUM(C14:C99)</f>
        <v>855291</v>
      </c>
      <c r="D100" s="230">
        <f t="shared" si="24"/>
        <v>919799</v>
      </c>
      <c r="E100" s="230">
        <f t="shared" si="24"/>
        <v>43554</v>
      </c>
      <c r="F100" s="230">
        <f t="shared" si="24"/>
        <v>675687</v>
      </c>
      <c r="G100" s="230">
        <f t="shared" si="24"/>
        <v>719241</v>
      </c>
      <c r="H100" s="230">
        <f t="shared" si="24"/>
        <v>167690</v>
      </c>
      <c r="I100" s="230">
        <f t="shared" si="24"/>
        <v>172776</v>
      </c>
      <c r="J100" s="262">
        <f t="shared" si="24"/>
        <v>340466</v>
      </c>
    </row>
    <row r="101" spans="1:11" s="17" customFormat="1" ht="20.100000000000001" customHeight="1" thickBot="1" x14ac:dyDescent="0.25">
      <c r="A101" s="15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1" ht="20.100000000000001" customHeight="1" x14ac:dyDescent="0.2">
      <c r="A102" s="272"/>
      <c r="B102" s="266" t="str">
        <f>B12</f>
        <v>CONECEL S.A.</v>
      </c>
      <c r="C102" s="267"/>
      <c r="D102" s="269"/>
      <c r="E102" s="270" t="str">
        <f>E12</f>
        <v>OTECEL S.A.</v>
      </c>
      <c r="F102" s="267"/>
      <c r="G102" s="268"/>
      <c r="H102" s="266" t="str">
        <f>H12</f>
        <v>CNT EP. (Alegro)</v>
      </c>
      <c r="I102" s="267"/>
      <c r="J102" s="269"/>
      <c r="K102" s="3"/>
    </row>
    <row r="103" spans="1:11" ht="30.75" customHeight="1" thickBot="1" x14ac:dyDescent="0.25">
      <c r="A103" s="277"/>
      <c r="B103" s="186" t="str">
        <f>B13</f>
        <v>CNT EP. (Alegro)</v>
      </c>
      <c r="C103" s="187" t="str">
        <f>C13</f>
        <v>OTECEL S.A.</v>
      </c>
      <c r="D103" s="185" t="s">
        <v>34</v>
      </c>
      <c r="E103" s="231" t="str">
        <f>B103</f>
        <v>CNT EP. (Alegro)</v>
      </c>
      <c r="F103" s="187" t="str">
        <f>F13</f>
        <v>CONECEL S.A.</v>
      </c>
      <c r="G103" s="184" t="s">
        <v>35</v>
      </c>
      <c r="H103" s="186" t="str">
        <f>F103</f>
        <v>CONECEL S.A.</v>
      </c>
      <c r="I103" s="187" t="str">
        <f>C103</f>
        <v>OTECEL S.A.</v>
      </c>
      <c r="J103" s="185" t="s">
        <v>36</v>
      </c>
      <c r="K103" s="3"/>
    </row>
    <row r="104" spans="1:11" ht="14.25" x14ac:dyDescent="0.2">
      <c r="A104" s="188">
        <v>40087</v>
      </c>
      <c r="B104" s="189">
        <v>218</v>
      </c>
      <c r="C104" s="190">
        <v>2911</v>
      </c>
      <c r="D104" s="192">
        <f>C104+B104</f>
        <v>3129</v>
      </c>
      <c r="E104" s="203">
        <v>124</v>
      </c>
      <c r="F104" s="190">
        <v>1401</v>
      </c>
      <c r="G104" s="191">
        <f>F104+E104</f>
        <v>1525</v>
      </c>
      <c r="H104" s="189">
        <v>99</v>
      </c>
      <c r="I104" s="190">
        <v>197</v>
      </c>
      <c r="J104" s="192">
        <f>I104+H104</f>
        <v>296</v>
      </c>
    </row>
    <row r="105" spans="1:11" ht="14.25" x14ac:dyDescent="0.2">
      <c r="A105" s="193">
        <v>40118</v>
      </c>
      <c r="B105" s="194">
        <v>430</v>
      </c>
      <c r="C105" s="195">
        <v>5877</v>
      </c>
      <c r="D105" s="197">
        <f t="shared" ref="D105:D134" si="25">C105+B105</f>
        <v>6307</v>
      </c>
      <c r="E105" s="205">
        <v>298</v>
      </c>
      <c r="F105" s="195">
        <v>3857</v>
      </c>
      <c r="G105" s="196">
        <f t="shared" ref="G105:G131" si="26">F105+E105</f>
        <v>4155</v>
      </c>
      <c r="H105" s="194">
        <v>217</v>
      </c>
      <c r="I105" s="195">
        <v>439</v>
      </c>
      <c r="J105" s="197">
        <f t="shared" ref="J105:J131" si="27">I105+H105</f>
        <v>656</v>
      </c>
    </row>
    <row r="106" spans="1:11" ht="15" thickBot="1" x14ac:dyDescent="0.25">
      <c r="A106" s="198">
        <v>40148</v>
      </c>
      <c r="B106" s="199">
        <v>349</v>
      </c>
      <c r="C106" s="200">
        <v>4362</v>
      </c>
      <c r="D106" s="202">
        <f t="shared" si="25"/>
        <v>4711</v>
      </c>
      <c r="E106" s="209">
        <v>239</v>
      </c>
      <c r="F106" s="200">
        <v>3060</v>
      </c>
      <c r="G106" s="201">
        <f t="shared" si="26"/>
        <v>3299</v>
      </c>
      <c r="H106" s="199">
        <v>264</v>
      </c>
      <c r="I106" s="200">
        <v>611</v>
      </c>
      <c r="J106" s="202">
        <f t="shared" si="27"/>
        <v>875</v>
      </c>
    </row>
    <row r="107" spans="1:11" ht="14.25" x14ac:dyDescent="0.2">
      <c r="A107" s="188">
        <v>40179</v>
      </c>
      <c r="B107" s="189">
        <v>349</v>
      </c>
      <c r="C107" s="190">
        <v>3225</v>
      </c>
      <c r="D107" s="192">
        <f t="shared" si="25"/>
        <v>3574</v>
      </c>
      <c r="E107" s="203">
        <v>252</v>
      </c>
      <c r="F107" s="190">
        <v>2212</v>
      </c>
      <c r="G107" s="191">
        <f t="shared" si="26"/>
        <v>2464</v>
      </c>
      <c r="H107" s="189">
        <v>365</v>
      </c>
      <c r="I107" s="190">
        <v>397</v>
      </c>
      <c r="J107" s="192">
        <f t="shared" si="27"/>
        <v>762</v>
      </c>
    </row>
    <row r="108" spans="1:11" ht="14.25" x14ac:dyDescent="0.2">
      <c r="A108" s="193">
        <v>40210</v>
      </c>
      <c r="B108" s="194">
        <v>154</v>
      </c>
      <c r="C108" s="195">
        <v>2732</v>
      </c>
      <c r="D108" s="197">
        <f t="shared" si="25"/>
        <v>2886</v>
      </c>
      <c r="E108" s="205">
        <v>117</v>
      </c>
      <c r="F108" s="195">
        <v>2709</v>
      </c>
      <c r="G108" s="196">
        <f t="shared" si="26"/>
        <v>2826</v>
      </c>
      <c r="H108" s="194">
        <v>296</v>
      </c>
      <c r="I108" s="195">
        <v>393</v>
      </c>
      <c r="J108" s="197">
        <f t="shared" si="27"/>
        <v>689</v>
      </c>
    </row>
    <row r="109" spans="1:11" ht="14.25" x14ac:dyDescent="0.2">
      <c r="A109" s="193">
        <v>40238</v>
      </c>
      <c r="B109" s="194">
        <v>111</v>
      </c>
      <c r="C109" s="195">
        <v>3405</v>
      </c>
      <c r="D109" s="197">
        <f t="shared" si="25"/>
        <v>3516</v>
      </c>
      <c r="E109" s="205">
        <v>98</v>
      </c>
      <c r="F109" s="195">
        <v>4434</v>
      </c>
      <c r="G109" s="196">
        <f t="shared" si="26"/>
        <v>4532</v>
      </c>
      <c r="H109" s="194">
        <v>229</v>
      </c>
      <c r="I109" s="195">
        <v>297</v>
      </c>
      <c r="J109" s="197">
        <f t="shared" si="27"/>
        <v>526</v>
      </c>
    </row>
    <row r="110" spans="1:11" ht="14.25" x14ac:dyDescent="0.2">
      <c r="A110" s="193">
        <v>40269</v>
      </c>
      <c r="B110" s="194">
        <v>123</v>
      </c>
      <c r="C110" s="195">
        <v>1932</v>
      </c>
      <c r="D110" s="197">
        <f t="shared" si="25"/>
        <v>2055</v>
      </c>
      <c r="E110" s="205">
        <v>214</v>
      </c>
      <c r="F110" s="195">
        <v>2519</v>
      </c>
      <c r="G110" s="196">
        <f t="shared" si="26"/>
        <v>2733</v>
      </c>
      <c r="H110" s="194">
        <v>198</v>
      </c>
      <c r="I110" s="195">
        <v>319</v>
      </c>
      <c r="J110" s="197">
        <f t="shared" si="27"/>
        <v>517</v>
      </c>
    </row>
    <row r="111" spans="1:11" ht="14.25" x14ac:dyDescent="0.2">
      <c r="A111" s="193">
        <v>40299</v>
      </c>
      <c r="B111" s="194">
        <v>124</v>
      </c>
      <c r="C111" s="195">
        <v>2122</v>
      </c>
      <c r="D111" s="197">
        <f t="shared" si="25"/>
        <v>2246</v>
      </c>
      <c r="E111" s="205">
        <v>119</v>
      </c>
      <c r="F111" s="195">
        <v>3768</v>
      </c>
      <c r="G111" s="196">
        <f t="shared" si="26"/>
        <v>3887</v>
      </c>
      <c r="H111" s="194">
        <v>657</v>
      </c>
      <c r="I111" s="195">
        <v>238</v>
      </c>
      <c r="J111" s="197">
        <f t="shared" si="27"/>
        <v>895</v>
      </c>
    </row>
    <row r="112" spans="1:11" ht="14.25" x14ac:dyDescent="0.2">
      <c r="A112" s="193">
        <v>40330</v>
      </c>
      <c r="B112" s="194">
        <v>124</v>
      </c>
      <c r="C112" s="195">
        <v>2482</v>
      </c>
      <c r="D112" s="197">
        <f t="shared" si="25"/>
        <v>2606</v>
      </c>
      <c r="E112" s="205">
        <v>112</v>
      </c>
      <c r="F112" s="195">
        <v>3459</v>
      </c>
      <c r="G112" s="196">
        <f t="shared" si="26"/>
        <v>3571</v>
      </c>
      <c r="H112" s="194">
        <v>276</v>
      </c>
      <c r="I112" s="195">
        <v>195</v>
      </c>
      <c r="J112" s="197">
        <f t="shared" si="27"/>
        <v>471</v>
      </c>
    </row>
    <row r="113" spans="1:10" ht="14.25" x14ac:dyDescent="0.2">
      <c r="A113" s="193">
        <v>40360</v>
      </c>
      <c r="B113" s="194">
        <v>149</v>
      </c>
      <c r="C113" s="195">
        <v>2458</v>
      </c>
      <c r="D113" s="197">
        <f t="shared" si="25"/>
        <v>2607</v>
      </c>
      <c r="E113" s="205">
        <v>95</v>
      </c>
      <c r="F113" s="195">
        <v>3375</v>
      </c>
      <c r="G113" s="196">
        <f t="shared" si="26"/>
        <v>3470</v>
      </c>
      <c r="H113" s="194">
        <v>238</v>
      </c>
      <c r="I113" s="195">
        <v>227</v>
      </c>
      <c r="J113" s="197">
        <f t="shared" si="27"/>
        <v>465</v>
      </c>
    </row>
    <row r="114" spans="1:10" ht="14.25" x14ac:dyDescent="0.2">
      <c r="A114" s="193">
        <v>40391</v>
      </c>
      <c r="B114" s="194">
        <v>103</v>
      </c>
      <c r="C114" s="195">
        <v>1662</v>
      </c>
      <c r="D114" s="197">
        <f t="shared" si="25"/>
        <v>1765</v>
      </c>
      <c r="E114" s="205">
        <v>84</v>
      </c>
      <c r="F114" s="195">
        <v>2251</v>
      </c>
      <c r="G114" s="196">
        <f t="shared" si="26"/>
        <v>2335</v>
      </c>
      <c r="H114" s="194">
        <v>215</v>
      </c>
      <c r="I114" s="195">
        <v>160</v>
      </c>
      <c r="J114" s="197">
        <f t="shared" si="27"/>
        <v>375</v>
      </c>
    </row>
    <row r="115" spans="1:10" ht="14.25" x14ac:dyDescent="0.2">
      <c r="A115" s="193">
        <v>40422</v>
      </c>
      <c r="B115" s="194">
        <v>80</v>
      </c>
      <c r="C115" s="195">
        <v>1605</v>
      </c>
      <c r="D115" s="197">
        <f t="shared" si="25"/>
        <v>1685</v>
      </c>
      <c r="E115" s="205">
        <v>78</v>
      </c>
      <c r="F115" s="195">
        <v>2716</v>
      </c>
      <c r="G115" s="196">
        <f t="shared" si="26"/>
        <v>2794</v>
      </c>
      <c r="H115" s="194">
        <v>207</v>
      </c>
      <c r="I115" s="195">
        <v>174</v>
      </c>
      <c r="J115" s="197">
        <f t="shared" si="27"/>
        <v>381</v>
      </c>
    </row>
    <row r="116" spans="1:10" ht="14.25" x14ac:dyDescent="0.2">
      <c r="A116" s="193">
        <v>40452</v>
      </c>
      <c r="B116" s="194">
        <v>73</v>
      </c>
      <c r="C116" s="195">
        <v>1887</v>
      </c>
      <c r="D116" s="197">
        <f t="shared" si="25"/>
        <v>1960</v>
      </c>
      <c r="E116" s="205">
        <v>35</v>
      </c>
      <c r="F116" s="195">
        <v>3097</v>
      </c>
      <c r="G116" s="196">
        <f t="shared" si="26"/>
        <v>3132</v>
      </c>
      <c r="H116" s="194">
        <v>185</v>
      </c>
      <c r="I116" s="195">
        <v>251</v>
      </c>
      <c r="J116" s="197">
        <f t="shared" si="27"/>
        <v>436</v>
      </c>
    </row>
    <row r="117" spans="1:10" ht="14.25" x14ac:dyDescent="0.2">
      <c r="A117" s="193">
        <v>40483</v>
      </c>
      <c r="B117" s="194">
        <v>64</v>
      </c>
      <c r="C117" s="195">
        <v>1123</v>
      </c>
      <c r="D117" s="197">
        <f t="shared" si="25"/>
        <v>1187</v>
      </c>
      <c r="E117" s="205">
        <v>37</v>
      </c>
      <c r="F117" s="195">
        <v>1723</v>
      </c>
      <c r="G117" s="196">
        <f t="shared" si="26"/>
        <v>1760</v>
      </c>
      <c r="H117" s="194">
        <v>217</v>
      </c>
      <c r="I117" s="195">
        <v>184</v>
      </c>
      <c r="J117" s="197">
        <f t="shared" si="27"/>
        <v>401</v>
      </c>
    </row>
    <row r="118" spans="1:10" ht="15" thickBot="1" x14ac:dyDescent="0.25">
      <c r="A118" s="198">
        <v>40513</v>
      </c>
      <c r="B118" s="199">
        <v>74</v>
      </c>
      <c r="C118" s="200">
        <v>1739</v>
      </c>
      <c r="D118" s="202">
        <f t="shared" si="25"/>
        <v>1813</v>
      </c>
      <c r="E118" s="209">
        <v>66</v>
      </c>
      <c r="F118" s="200">
        <v>1768</v>
      </c>
      <c r="G118" s="201">
        <f t="shared" si="26"/>
        <v>1834</v>
      </c>
      <c r="H118" s="199">
        <v>171</v>
      </c>
      <c r="I118" s="200">
        <v>306</v>
      </c>
      <c r="J118" s="202">
        <f t="shared" si="27"/>
        <v>477</v>
      </c>
    </row>
    <row r="119" spans="1:10" ht="14.25" x14ac:dyDescent="0.2">
      <c r="A119" s="188">
        <v>40544</v>
      </c>
      <c r="B119" s="189">
        <f t="shared" ref="B119:B150" si="28">H29</f>
        <v>93</v>
      </c>
      <c r="C119" s="190">
        <f t="shared" ref="C119:C150" si="29">F29</f>
        <v>1678</v>
      </c>
      <c r="D119" s="192">
        <f t="shared" si="25"/>
        <v>1771</v>
      </c>
      <c r="E119" s="203">
        <f t="shared" ref="E119:E150" si="30">I29</f>
        <v>90</v>
      </c>
      <c r="F119" s="190">
        <f t="shared" ref="F119:F150" si="31">C29</f>
        <v>1717</v>
      </c>
      <c r="G119" s="191">
        <f t="shared" si="26"/>
        <v>1807</v>
      </c>
      <c r="H119" s="189">
        <f t="shared" ref="H119:H150" si="32">B29</f>
        <v>169</v>
      </c>
      <c r="I119" s="190">
        <f t="shared" ref="I119:I150" si="33">E29</f>
        <v>195</v>
      </c>
      <c r="J119" s="192">
        <f t="shared" si="27"/>
        <v>364</v>
      </c>
    </row>
    <row r="120" spans="1:10" ht="14.25" x14ac:dyDescent="0.2">
      <c r="A120" s="193">
        <v>40575</v>
      </c>
      <c r="B120" s="194">
        <f t="shared" si="28"/>
        <v>89</v>
      </c>
      <c r="C120" s="195">
        <f t="shared" si="29"/>
        <v>1076</v>
      </c>
      <c r="D120" s="197">
        <f t="shared" si="25"/>
        <v>1165</v>
      </c>
      <c r="E120" s="205">
        <f t="shared" si="30"/>
        <v>60</v>
      </c>
      <c r="F120" s="195">
        <f t="shared" si="31"/>
        <v>3150</v>
      </c>
      <c r="G120" s="196">
        <f t="shared" si="26"/>
        <v>3210</v>
      </c>
      <c r="H120" s="194">
        <f t="shared" si="32"/>
        <v>133</v>
      </c>
      <c r="I120" s="195">
        <f t="shared" si="33"/>
        <v>138</v>
      </c>
      <c r="J120" s="197">
        <f t="shared" si="27"/>
        <v>271</v>
      </c>
    </row>
    <row r="121" spans="1:10" ht="14.25" x14ac:dyDescent="0.2">
      <c r="A121" s="193">
        <v>40603</v>
      </c>
      <c r="B121" s="194">
        <f t="shared" si="28"/>
        <v>237</v>
      </c>
      <c r="C121" s="195">
        <f t="shared" si="29"/>
        <v>2135</v>
      </c>
      <c r="D121" s="197">
        <f t="shared" si="25"/>
        <v>2372</v>
      </c>
      <c r="E121" s="205">
        <f t="shared" si="30"/>
        <v>88</v>
      </c>
      <c r="F121" s="195">
        <f t="shared" si="31"/>
        <v>2681</v>
      </c>
      <c r="G121" s="196">
        <f t="shared" si="26"/>
        <v>2769</v>
      </c>
      <c r="H121" s="194">
        <f t="shared" si="32"/>
        <v>283</v>
      </c>
      <c r="I121" s="195">
        <f t="shared" si="33"/>
        <v>177</v>
      </c>
      <c r="J121" s="197">
        <f t="shared" si="27"/>
        <v>460</v>
      </c>
    </row>
    <row r="122" spans="1:10" ht="14.25" x14ac:dyDescent="0.2">
      <c r="A122" s="193">
        <v>40634</v>
      </c>
      <c r="B122" s="194">
        <f t="shared" si="28"/>
        <v>154</v>
      </c>
      <c r="C122" s="195">
        <f t="shared" si="29"/>
        <v>1697</v>
      </c>
      <c r="D122" s="197">
        <f t="shared" si="25"/>
        <v>1851</v>
      </c>
      <c r="E122" s="205">
        <f t="shared" si="30"/>
        <v>76</v>
      </c>
      <c r="F122" s="195">
        <f t="shared" si="31"/>
        <v>2113</v>
      </c>
      <c r="G122" s="196">
        <f t="shared" si="26"/>
        <v>2189</v>
      </c>
      <c r="H122" s="194">
        <f t="shared" si="32"/>
        <v>136</v>
      </c>
      <c r="I122" s="195">
        <f t="shared" si="33"/>
        <v>213</v>
      </c>
      <c r="J122" s="197">
        <f t="shared" si="27"/>
        <v>349</v>
      </c>
    </row>
    <row r="123" spans="1:10" ht="14.25" x14ac:dyDescent="0.2">
      <c r="A123" s="193">
        <v>40664</v>
      </c>
      <c r="B123" s="194">
        <f t="shared" si="28"/>
        <v>124</v>
      </c>
      <c r="C123" s="195">
        <f t="shared" si="29"/>
        <v>1958</v>
      </c>
      <c r="D123" s="197">
        <f t="shared" si="25"/>
        <v>2082</v>
      </c>
      <c r="E123" s="205">
        <f t="shared" si="30"/>
        <v>90</v>
      </c>
      <c r="F123" s="195">
        <f t="shared" si="31"/>
        <v>2766</v>
      </c>
      <c r="G123" s="196">
        <f t="shared" si="26"/>
        <v>2856</v>
      </c>
      <c r="H123" s="194">
        <f t="shared" si="32"/>
        <v>130</v>
      </c>
      <c r="I123" s="195">
        <f t="shared" si="33"/>
        <v>164</v>
      </c>
      <c r="J123" s="197">
        <f t="shared" si="27"/>
        <v>294</v>
      </c>
    </row>
    <row r="124" spans="1:10" ht="14.25" x14ac:dyDescent="0.2">
      <c r="A124" s="193">
        <v>40695</v>
      </c>
      <c r="B124" s="194">
        <f t="shared" si="28"/>
        <v>126</v>
      </c>
      <c r="C124" s="195">
        <f t="shared" si="29"/>
        <v>2076</v>
      </c>
      <c r="D124" s="197">
        <f t="shared" si="25"/>
        <v>2202</v>
      </c>
      <c r="E124" s="205">
        <f t="shared" si="30"/>
        <v>95</v>
      </c>
      <c r="F124" s="195">
        <f t="shared" si="31"/>
        <v>4276</v>
      </c>
      <c r="G124" s="196">
        <f t="shared" si="26"/>
        <v>4371</v>
      </c>
      <c r="H124" s="194">
        <f t="shared" si="32"/>
        <v>154</v>
      </c>
      <c r="I124" s="195">
        <f t="shared" si="33"/>
        <v>105</v>
      </c>
      <c r="J124" s="197">
        <f t="shared" si="27"/>
        <v>259</v>
      </c>
    </row>
    <row r="125" spans="1:10" ht="14.25" x14ac:dyDescent="0.2">
      <c r="A125" s="193">
        <v>40725</v>
      </c>
      <c r="B125" s="194">
        <f t="shared" si="28"/>
        <v>136</v>
      </c>
      <c r="C125" s="195">
        <f t="shared" si="29"/>
        <v>2790</v>
      </c>
      <c r="D125" s="197">
        <f t="shared" si="25"/>
        <v>2926</v>
      </c>
      <c r="E125" s="205">
        <f t="shared" si="30"/>
        <v>58</v>
      </c>
      <c r="F125" s="195">
        <f t="shared" si="31"/>
        <v>4344</v>
      </c>
      <c r="G125" s="196">
        <f t="shared" si="26"/>
        <v>4402</v>
      </c>
      <c r="H125" s="194">
        <f t="shared" si="32"/>
        <v>144</v>
      </c>
      <c r="I125" s="195">
        <f t="shared" si="33"/>
        <v>177</v>
      </c>
      <c r="J125" s="197">
        <f t="shared" si="27"/>
        <v>321</v>
      </c>
    </row>
    <row r="126" spans="1:10" ht="14.25" x14ac:dyDescent="0.2">
      <c r="A126" s="193">
        <v>40756</v>
      </c>
      <c r="B126" s="194">
        <f t="shared" si="28"/>
        <v>167</v>
      </c>
      <c r="C126" s="195">
        <f t="shared" si="29"/>
        <v>2117</v>
      </c>
      <c r="D126" s="197">
        <f t="shared" si="25"/>
        <v>2284</v>
      </c>
      <c r="E126" s="205">
        <f t="shared" si="30"/>
        <v>66</v>
      </c>
      <c r="F126" s="195">
        <f t="shared" si="31"/>
        <v>3525</v>
      </c>
      <c r="G126" s="196">
        <f t="shared" si="26"/>
        <v>3591</v>
      </c>
      <c r="H126" s="194">
        <f t="shared" si="32"/>
        <v>209</v>
      </c>
      <c r="I126" s="195">
        <f t="shared" si="33"/>
        <v>86</v>
      </c>
      <c r="J126" s="197">
        <f t="shared" si="27"/>
        <v>295</v>
      </c>
    </row>
    <row r="127" spans="1:10" ht="14.25" x14ac:dyDescent="0.2">
      <c r="A127" s="193">
        <v>40787</v>
      </c>
      <c r="B127" s="194">
        <f t="shared" si="28"/>
        <v>288</v>
      </c>
      <c r="C127" s="195">
        <f t="shared" si="29"/>
        <v>1820</v>
      </c>
      <c r="D127" s="197">
        <f t="shared" si="25"/>
        <v>2108</v>
      </c>
      <c r="E127" s="205">
        <f t="shared" si="30"/>
        <v>72</v>
      </c>
      <c r="F127" s="195">
        <f t="shared" si="31"/>
        <v>3538</v>
      </c>
      <c r="G127" s="196">
        <f t="shared" si="26"/>
        <v>3610</v>
      </c>
      <c r="H127" s="194">
        <f t="shared" si="32"/>
        <v>258</v>
      </c>
      <c r="I127" s="195">
        <f t="shared" si="33"/>
        <v>223</v>
      </c>
      <c r="J127" s="197">
        <f t="shared" si="27"/>
        <v>481</v>
      </c>
    </row>
    <row r="128" spans="1:10" ht="14.25" x14ac:dyDescent="0.2">
      <c r="A128" s="193">
        <v>40817</v>
      </c>
      <c r="B128" s="194">
        <f t="shared" si="28"/>
        <v>126</v>
      </c>
      <c r="C128" s="195">
        <f t="shared" si="29"/>
        <v>1852</v>
      </c>
      <c r="D128" s="197">
        <f t="shared" si="25"/>
        <v>1978</v>
      </c>
      <c r="E128" s="205">
        <f t="shared" si="30"/>
        <v>65</v>
      </c>
      <c r="F128" s="195">
        <f t="shared" si="31"/>
        <v>3335</v>
      </c>
      <c r="G128" s="196">
        <f t="shared" si="26"/>
        <v>3400</v>
      </c>
      <c r="H128" s="194">
        <f t="shared" si="32"/>
        <v>230</v>
      </c>
      <c r="I128" s="195">
        <f t="shared" si="33"/>
        <v>118</v>
      </c>
      <c r="J128" s="197">
        <f t="shared" si="27"/>
        <v>348</v>
      </c>
    </row>
    <row r="129" spans="1:10" ht="14.25" x14ac:dyDescent="0.2">
      <c r="A129" s="193">
        <v>40848</v>
      </c>
      <c r="B129" s="194">
        <f t="shared" si="28"/>
        <v>170</v>
      </c>
      <c r="C129" s="195">
        <f t="shared" si="29"/>
        <v>1420</v>
      </c>
      <c r="D129" s="197">
        <f t="shared" si="25"/>
        <v>1590</v>
      </c>
      <c r="E129" s="205">
        <f t="shared" si="30"/>
        <v>62</v>
      </c>
      <c r="F129" s="195">
        <f t="shared" si="31"/>
        <v>3281</v>
      </c>
      <c r="G129" s="196">
        <f t="shared" si="26"/>
        <v>3343</v>
      </c>
      <c r="H129" s="194">
        <f t="shared" si="32"/>
        <v>201</v>
      </c>
      <c r="I129" s="195">
        <f t="shared" si="33"/>
        <v>90</v>
      </c>
      <c r="J129" s="197">
        <f t="shared" si="27"/>
        <v>291</v>
      </c>
    </row>
    <row r="130" spans="1:10" ht="15" thickBot="1" x14ac:dyDescent="0.25">
      <c r="A130" s="198">
        <v>40878</v>
      </c>
      <c r="B130" s="199">
        <f t="shared" si="28"/>
        <v>156</v>
      </c>
      <c r="C130" s="200">
        <f t="shared" si="29"/>
        <v>2187</v>
      </c>
      <c r="D130" s="202">
        <f t="shared" si="25"/>
        <v>2343</v>
      </c>
      <c r="E130" s="209">
        <f t="shared" si="30"/>
        <v>72</v>
      </c>
      <c r="F130" s="200">
        <f t="shared" si="31"/>
        <v>4616</v>
      </c>
      <c r="G130" s="201">
        <f t="shared" si="26"/>
        <v>4688</v>
      </c>
      <c r="H130" s="199">
        <f t="shared" si="32"/>
        <v>180</v>
      </c>
      <c r="I130" s="200">
        <f t="shared" si="33"/>
        <v>297</v>
      </c>
      <c r="J130" s="202">
        <f t="shared" si="27"/>
        <v>477</v>
      </c>
    </row>
    <row r="131" spans="1:10" ht="14.25" x14ac:dyDescent="0.2">
      <c r="A131" s="188">
        <v>40909</v>
      </c>
      <c r="B131" s="189">
        <f t="shared" si="28"/>
        <v>212</v>
      </c>
      <c r="C131" s="190">
        <f t="shared" si="29"/>
        <v>1658</v>
      </c>
      <c r="D131" s="192">
        <f t="shared" si="25"/>
        <v>1870</v>
      </c>
      <c r="E131" s="203">
        <f t="shared" si="30"/>
        <v>80</v>
      </c>
      <c r="F131" s="190">
        <f t="shared" si="31"/>
        <v>4360</v>
      </c>
      <c r="G131" s="191">
        <f t="shared" si="26"/>
        <v>4440</v>
      </c>
      <c r="H131" s="189">
        <f t="shared" si="32"/>
        <v>381</v>
      </c>
      <c r="I131" s="190">
        <f t="shared" si="33"/>
        <v>89</v>
      </c>
      <c r="J131" s="192">
        <f t="shared" si="27"/>
        <v>470</v>
      </c>
    </row>
    <row r="132" spans="1:10" ht="14.25" x14ac:dyDescent="0.2">
      <c r="A132" s="193">
        <v>40940</v>
      </c>
      <c r="B132" s="194">
        <f t="shared" si="28"/>
        <v>402</v>
      </c>
      <c r="C132" s="195">
        <f t="shared" si="29"/>
        <v>1641</v>
      </c>
      <c r="D132" s="197">
        <f t="shared" si="25"/>
        <v>2043</v>
      </c>
      <c r="E132" s="205">
        <f t="shared" si="30"/>
        <v>108</v>
      </c>
      <c r="F132" s="195">
        <f t="shared" si="31"/>
        <v>4649</v>
      </c>
      <c r="G132" s="196">
        <f t="shared" ref="G132:G137" si="34">F132+E132</f>
        <v>4757</v>
      </c>
      <c r="H132" s="194">
        <f t="shared" si="32"/>
        <v>307</v>
      </c>
      <c r="I132" s="195">
        <f t="shared" si="33"/>
        <v>141</v>
      </c>
      <c r="J132" s="197">
        <f t="shared" ref="J132:J137" si="35">I132+H132</f>
        <v>448</v>
      </c>
    </row>
    <row r="133" spans="1:10" ht="14.25" x14ac:dyDescent="0.2">
      <c r="A133" s="193">
        <v>40969</v>
      </c>
      <c r="B133" s="194">
        <f t="shared" si="28"/>
        <v>374</v>
      </c>
      <c r="C133" s="195">
        <f t="shared" si="29"/>
        <v>1878</v>
      </c>
      <c r="D133" s="197">
        <f t="shared" si="25"/>
        <v>2252</v>
      </c>
      <c r="E133" s="205">
        <f t="shared" si="30"/>
        <v>169</v>
      </c>
      <c r="F133" s="195">
        <f t="shared" si="31"/>
        <v>3549</v>
      </c>
      <c r="G133" s="196">
        <f t="shared" si="34"/>
        <v>3718</v>
      </c>
      <c r="H133" s="194">
        <f t="shared" si="32"/>
        <v>268</v>
      </c>
      <c r="I133" s="195">
        <f t="shared" si="33"/>
        <v>145</v>
      </c>
      <c r="J133" s="197">
        <f t="shared" si="35"/>
        <v>413</v>
      </c>
    </row>
    <row r="134" spans="1:10" ht="14.25" x14ac:dyDescent="0.2">
      <c r="A134" s="193">
        <v>41000</v>
      </c>
      <c r="B134" s="194">
        <f t="shared" si="28"/>
        <v>265</v>
      </c>
      <c r="C134" s="195">
        <f t="shared" si="29"/>
        <v>1543</v>
      </c>
      <c r="D134" s="197">
        <f t="shared" si="25"/>
        <v>1808</v>
      </c>
      <c r="E134" s="205">
        <f t="shared" si="30"/>
        <v>140</v>
      </c>
      <c r="F134" s="195">
        <f t="shared" si="31"/>
        <v>3507</v>
      </c>
      <c r="G134" s="196">
        <f t="shared" si="34"/>
        <v>3647</v>
      </c>
      <c r="H134" s="194">
        <f t="shared" si="32"/>
        <v>229</v>
      </c>
      <c r="I134" s="195">
        <f t="shared" si="33"/>
        <v>165</v>
      </c>
      <c r="J134" s="197">
        <f t="shared" si="35"/>
        <v>394</v>
      </c>
    </row>
    <row r="135" spans="1:10" ht="14.25" x14ac:dyDescent="0.2">
      <c r="A135" s="193">
        <v>41030</v>
      </c>
      <c r="B135" s="194">
        <f t="shared" si="28"/>
        <v>311</v>
      </c>
      <c r="C135" s="195">
        <f t="shared" si="29"/>
        <v>1666</v>
      </c>
      <c r="D135" s="197">
        <f t="shared" ref="D135:D140" si="36">C135+B135</f>
        <v>1977</v>
      </c>
      <c r="E135" s="205">
        <f t="shared" si="30"/>
        <v>113</v>
      </c>
      <c r="F135" s="195">
        <f t="shared" si="31"/>
        <v>3247</v>
      </c>
      <c r="G135" s="196">
        <f t="shared" si="34"/>
        <v>3360</v>
      </c>
      <c r="H135" s="194">
        <f t="shared" si="32"/>
        <v>149</v>
      </c>
      <c r="I135" s="195">
        <f t="shared" si="33"/>
        <v>157</v>
      </c>
      <c r="J135" s="197">
        <f t="shared" si="35"/>
        <v>306</v>
      </c>
    </row>
    <row r="136" spans="1:10" ht="14.25" x14ac:dyDescent="0.2">
      <c r="A136" s="193">
        <v>41061</v>
      </c>
      <c r="B136" s="194">
        <f t="shared" si="28"/>
        <v>396</v>
      </c>
      <c r="C136" s="195">
        <f t="shared" si="29"/>
        <v>2571</v>
      </c>
      <c r="D136" s="197">
        <f t="shared" si="36"/>
        <v>2967</v>
      </c>
      <c r="E136" s="205">
        <f t="shared" si="30"/>
        <v>102</v>
      </c>
      <c r="F136" s="195">
        <f t="shared" si="31"/>
        <v>4825</v>
      </c>
      <c r="G136" s="196">
        <f t="shared" si="34"/>
        <v>4927</v>
      </c>
      <c r="H136" s="194">
        <f t="shared" si="32"/>
        <v>340</v>
      </c>
      <c r="I136" s="195">
        <f t="shared" si="33"/>
        <v>158</v>
      </c>
      <c r="J136" s="197">
        <f t="shared" si="35"/>
        <v>498</v>
      </c>
    </row>
    <row r="137" spans="1:10" ht="14.25" x14ac:dyDescent="0.2">
      <c r="A137" s="193">
        <v>41091</v>
      </c>
      <c r="B137" s="194">
        <f t="shared" si="28"/>
        <v>410</v>
      </c>
      <c r="C137" s="195">
        <f t="shared" si="29"/>
        <v>3033</v>
      </c>
      <c r="D137" s="197">
        <f t="shared" si="36"/>
        <v>3443</v>
      </c>
      <c r="E137" s="205">
        <f t="shared" si="30"/>
        <v>234</v>
      </c>
      <c r="F137" s="195">
        <f t="shared" si="31"/>
        <v>7104</v>
      </c>
      <c r="G137" s="196">
        <f t="shared" si="34"/>
        <v>7338</v>
      </c>
      <c r="H137" s="194">
        <f t="shared" si="32"/>
        <v>230</v>
      </c>
      <c r="I137" s="195">
        <f t="shared" si="33"/>
        <v>231</v>
      </c>
      <c r="J137" s="197">
        <f t="shared" si="35"/>
        <v>461</v>
      </c>
    </row>
    <row r="138" spans="1:10" ht="14.25" x14ac:dyDescent="0.2">
      <c r="A138" s="193">
        <v>41122</v>
      </c>
      <c r="B138" s="194">
        <f t="shared" si="28"/>
        <v>461</v>
      </c>
      <c r="C138" s="195">
        <f t="shared" si="29"/>
        <v>2258</v>
      </c>
      <c r="D138" s="197">
        <f t="shared" si="36"/>
        <v>2719</v>
      </c>
      <c r="E138" s="205">
        <f t="shared" si="30"/>
        <v>284</v>
      </c>
      <c r="F138" s="195">
        <f t="shared" si="31"/>
        <v>8560</v>
      </c>
      <c r="G138" s="196">
        <f>F138+E138</f>
        <v>8844</v>
      </c>
      <c r="H138" s="194">
        <f t="shared" si="32"/>
        <v>130</v>
      </c>
      <c r="I138" s="195">
        <f t="shared" si="33"/>
        <v>405</v>
      </c>
      <c r="J138" s="197">
        <f>I138+H138</f>
        <v>535</v>
      </c>
    </row>
    <row r="139" spans="1:10" ht="14.25" x14ac:dyDescent="0.2">
      <c r="A139" s="208">
        <v>41153</v>
      </c>
      <c r="B139" s="232">
        <f t="shared" si="28"/>
        <v>385</v>
      </c>
      <c r="C139" s="196">
        <f t="shared" si="29"/>
        <v>4138</v>
      </c>
      <c r="D139" s="197">
        <f t="shared" si="36"/>
        <v>4523</v>
      </c>
      <c r="E139" s="232">
        <f t="shared" si="30"/>
        <v>277</v>
      </c>
      <c r="F139" s="196">
        <f t="shared" si="31"/>
        <v>7410</v>
      </c>
      <c r="G139" s="196">
        <f>F139+E139</f>
        <v>7687</v>
      </c>
      <c r="H139" s="232">
        <f t="shared" si="32"/>
        <v>109</v>
      </c>
      <c r="I139" s="196">
        <f t="shared" si="33"/>
        <v>173</v>
      </c>
      <c r="J139" s="197">
        <f>I139+H139</f>
        <v>282</v>
      </c>
    </row>
    <row r="140" spans="1:10" ht="14.25" x14ac:dyDescent="0.2">
      <c r="A140" s="208">
        <v>41183</v>
      </c>
      <c r="B140" s="232">
        <f t="shared" si="28"/>
        <v>403</v>
      </c>
      <c r="C140" s="196">
        <f t="shared" si="29"/>
        <v>10804</v>
      </c>
      <c r="D140" s="197">
        <f t="shared" si="36"/>
        <v>11207</v>
      </c>
      <c r="E140" s="232">
        <f t="shared" si="30"/>
        <v>239</v>
      </c>
      <c r="F140" s="196">
        <f t="shared" si="31"/>
        <v>6397</v>
      </c>
      <c r="G140" s="196">
        <f>F140+E140</f>
        <v>6636</v>
      </c>
      <c r="H140" s="232">
        <f t="shared" si="32"/>
        <v>134</v>
      </c>
      <c r="I140" s="196">
        <f t="shared" si="33"/>
        <v>224</v>
      </c>
      <c r="J140" s="197">
        <f>I140+H140</f>
        <v>358</v>
      </c>
    </row>
    <row r="141" spans="1:10" ht="14.25" x14ac:dyDescent="0.2">
      <c r="A141" s="208">
        <v>41214</v>
      </c>
      <c r="B141" s="232">
        <f t="shared" si="28"/>
        <v>442</v>
      </c>
      <c r="C141" s="196">
        <f t="shared" si="29"/>
        <v>13567</v>
      </c>
      <c r="D141" s="197">
        <f t="shared" ref="D141:D146" si="37">C141+B141</f>
        <v>14009</v>
      </c>
      <c r="E141" s="232">
        <f t="shared" si="30"/>
        <v>260</v>
      </c>
      <c r="F141" s="196">
        <f t="shared" si="31"/>
        <v>11079</v>
      </c>
      <c r="G141" s="196">
        <f>F141+E141</f>
        <v>11339</v>
      </c>
      <c r="H141" s="232">
        <f t="shared" si="32"/>
        <v>210</v>
      </c>
      <c r="I141" s="196">
        <f t="shared" si="33"/>
        <v>465</v>
      </c>
      <c r="J141" s="197">
        <f>I141+H141</f>
        <v>675</v>
      </c>
    </row>
    <row r="142" spans="1:10" ht="15" thickBot="1" x14ac:dyDescent="0.25">
      <c r="A142" s="233">
        <v>41244</v>
      </c>
      <c r="B142" s="234">
        <f t="shared" si="28"/>
        <v>372</v>
      </c>
      <c r="C142" s="201">
        <f t="shared" si="29"/>
        <v>11786</v>
      </c>
      <c r="D142" s="202">
        <f t="shared" si="37"/>
        <v>12158</v>
      </c>
      <c r="E142" s="234">
        <f t="shared" si="30"/>
        <v>185</v>
      </c>
      <c r="F142" s="201">
        <f t="shared" si="31"/>
        <v>7964</v>
      </c>
      <c r="G142" s="201">
        <f>F142+E142</f>
        <v>8149</v>
      </c>
      <c r="H142" s="234">
        <f t="shared" si="32"/>
        <v>103</v>
      </c>
      <c r="I142" s="201">
        <f t="shared" si="33"/>
        <v>108</v>
      </c>
      <c r="J142" s="202">
        <f>I142+H142</f>
        <v>211</v>
      </c>
    </row>
    <row r="143" spans="1:10" ht="14.25" x14ac:dyDescent="0.2">
      <c r="A143" s="235">
        <v>41275</v>
      </c>
      <c r="B143" s="236">
        <f t="shared" si="28"/>
        <v>649</v>
      </c>
      <c r="C143" s="191">
        <f t="shared" si="29"/>
        <v>14219</v>
      </c>
      <c r="D143" s="192">
        <f t="shared" si="37"/>
        <v>14868</v>
      </c>
      <c r="E143" s="236">
        <f t="shared" si="30"/>
        <v>307</v>
      </c>
      <c r="F143" s="191">
        <f t="shared" si="31"/>
        <v>13292</v>
      </c>
      <c r="G143" s="191">
        <f t="shared" ref="G143:G148" si="38">F143+E143</f>
        <v>13599</v>
      </c>
      <c r="H143" s="236">
        <f t="shared" si="32"/>
        <v>137</v>
      </c>
      <c r="I143" s="191">
        <f t="shared" si="33"/>
        <v>325</v>
      </c>
      <c r="J143" s="192">
        <f t="shared" ref="J143:J148" si="39">I143+H143</f>
        <v>462</v>
      </c>
    </row>
    <row r="144" spans="1:10" ht="14.25" x14ac:dyDescent="0.2">
      <c r="A144" s="208">
        <v>41306</v>
      </c>
      <c r="B144" s="232">
        <f t="shared" si="28"/>
        <v>420</v>
      </c>
      <c r="C144" s="196">
        <f t="shared" si="29"/>
        <v>10176</v>
      </c>
      <c r="D144" s="197">
        <f t="shared" si="37"/>
        <v>10596</v>
      </c>
      <c r="E144" s="232">
        <f t="shared" si="30"/>
        <v>239</v>
      </c>
      <c r="F144" s="196">
        <f t="shared" si="31"/>
        <v>14724</v>
      </c>
      <c r="G144" s="196">
        <f t="shared" si="38"/>
        <v>14963</v>
      </c>
      <c r="H144" s="232">
        <f t="shared" si="32"/>
        <v>167</v>
      </c>
      <c r="I144" s="196">
        <f t="shared" si="33"/>
        <v>175</v>
      </c>
      <c r="J144" s="197">
        <f t="shared" si="39"/>
        <v>342</v>
      </c>
    </row>
    <row r="145" spans="1:10" ht="14.25" x14ac:dyDescent="0.2">
      <c r="A145" s="208">
        <v>41334</v>
      </c>
      <c r="B145" s="232">
        <f t="shared" si="28"/>
        <v>524</v>
      </c>
      <c r="C145" s="196">
        <f t="shared" si="29"/>
        <v>13390</v>
      </c>
      <c r="D145" s="197">
        <f t="shared" si="37"/>
        <v>13914</v>
      </c>
      <c r="E145" s="232">
        <f t="shared" si="30"/>
        <v>281</v>
      </c>
      <c r="F145" s="196">
        <f t="shared" si="31"/>
        <v>15937</v>
      </c>
      <c r="G145" s="196">
        <f t="shared" si="38"/>
        <v>16218</v>
      </c>
      <c r="H145" s="232">
        <f t="shared" si="32"/>
        <v>186</v>
      </c>
      <c r="I145" s="196">
        <f t="shared" si="33"/>
        <v>206</v>
      </c>
      <c r="J145" s="197">
        <f t="shared" si="39"/>
        <v>392</v>
      </c>
    </row>
    <row r="146" spans="1:10" ht="14.25" x14ac:dyDescent="0.2">
      <c r="A146" s="208">
        <v>41365</v>
      </c>
      <c r="B146" s="232">
        <f t="shared" si="28"/>
        <v>791</v>
      </c>
      <c r="C146" s="196">
        <f t="shared" si="29"/>
        <v>16973</v>
      </c>
      <c r="D146" s="197">
        <f t="shared" si="37"/>
        <v>17764</v>
      </c>
      <c r="E146" s="232">
        <f t="shared" si="30"/>
        <v>438</v>
      </c>
      <c r="F146" s="196">
        <f t="shared" si="31"/>
        <v>24370</v>
      </c>
      <c r="G146" s="196">
        <f t="shared" si="38"/>
        <v>24808</v>
      </c>
      <c r="H146" s="232">
        <f t="shared" si="32"/>
        <v>169</v>
      </c>
      <c r="I146" s="196">
        <f t="shared" si="33"/>
        <v>270</v>
      </c>
      <c r="J146" s="197">
        <f t="shared" si="39"/>
        <v>439</v>
      </c>
    </row>
    <row r="147" spans="1:10" ht="14.25" x14ac:dyDescent="0.2">
      <c r="A147" s="208">
        <v>41395</v>
      </c>
      <c r="B147" s="232">
        <f t="shared" si="28"/>
        <v>965</v>
      </c>
      <c r="C147" s="196">
        <f t="shared" si="29"/>
        <v>18684</v>
      </c>
      <c r="D147" s="197">
        <f t="shared" ref="D147:D152" si="40">C147+B147</f>
        <v>19649</v>
      </c>
      <c r="E147" s="232">
        <f t="shared" si="30"/>
        <v>514</v>
      </c>
      <c r="F147" s="196">
        <f t="shared" si="31"/>
        <v>25075</v>
      </c>
      <c r="G147" s="196">
        <f t="shared" si="38"/>
        <v>25589</v>
      </c>
      <c r="H147" s="232">
        <f t="shared" si="32"/>
        <v>394</v>
      </c>
      <c r="I147" s="196">
        <f t="shared" si="33"/>
        <v>234</v>
      </c>
      <c r="J147" s="197">
        <f t="shared" si="39"/>
        <v>628</v>
      </c>
    </row>
    <row r="148" spans="1:10" ht="14.25" x14ac:dyDescent="0.2">
      <c r="A148" s="208">
        <v>41426</v>
      </c>
      <c r="B148" s="232">
        <f t="shared" si="28"/>
        <v>1071</v>
      </c>
      <c r="C148" s="196">
        <f t="shared" si="29"/>
        <v>25541</v>
      </c>
      <c r="D148" s="197">
        <f t="shared" si="40"/>
        <v>26612</v>
      </c>
      <c r="E148" s="232">
        <f t="shared" si="30"/>
        <v>648</v>
      </c>
      <c r="F148" s="196">
        <f t="shared" si="31"/>
        <v>21392</v>
      </c>
      <c r="G148" s="196">
        <f t="shared" si="38"/>
        <v>22040</v>
      </c>
      <c r="H148" s="232">
        <f t="shared" si="32"/>
        <v>310</v>
      </c>
      <c r="I148" s="196">
        <f t="shared" si="33"/>
        <v>260</v>
      </c>
      <c r="J148" s="197">
        <f t="shared" si="39"/>
        <v>570</v>
      </c>
    </row>
    <row r="149" spans="1:10" ht="14.25" x14ac:dyDescent="0.2">
      <c r="A149" s="208">
        <v>41456</v>
      </c>
      <c r="B149" s="232">
        <f t="shared" si="28"/>
        <v>1288</v>
      </c>
      <c r="C149" s="196">
        <f t="shared" si="29"/>
        <v>32615</v>
      </c>
      <c r="D149" s="197">
        <f t="shared" si="40"/>
        <v>33903</v>
      </c>
      <c r="E149" s="232">
        <f t="shared" si="30"/>
        <v>830</v>
      </c>
      <c r="F149" s="196">
        <f t="shared" si="31"/>
        <v>33720</v>
      </c>
      <c r="G149" s="196">
        <f>F149+E149</f>
        <v>34550</v>
      </c>
      <c r="H149" s="232">
        <f t="shared" si="32"/>
        <v>198</v>
      </c>
      <c r="I149" s="196">
        <f t="shared" si="33"/>
        <v>299</v>
      </c>
      <c r="J149" s="197">
        <f>I149+H149</f>
        <v>497</v>
      </c>
    </row>
    <row r="150" spans="1:10" ht="14.25" x14ac:dyDescent="0.2">
      <c r="A150" s="208">
        <v>41487</v>
      </c>
      <c r="B150" s="232">
        <f t="shared" si="28"/>
        <v>1354</v>
      </c>
      <c r="C150" s="196">
        <f t="shared" si="29"/>
        <v>30649</v>
      </c>
      <c r="D150" s="197">
        <f t="shared" si="40"/>
        <v>32003</v>
      </c>
      <c r="E150" s="232">
        <f t="shared" si="30"/>
        <v>846</v>
      </c>
      <c r="F150" s="196">
        <f t="shared" si="31"/>
        <v>36687</v>
      </c>
      <c r="G150" s="196">
        <f>F150+E150</f>
        <v>37533</v>
      </c>
      <c r="H150" s="232">
        <f t="shared" si="32"/>
        <v>245</v>
      </c>
      <c r="I150" s="196">
        <f t="shared" si="33"/>
        <v>363</v>
      </c>
      <c r="J150" s="197">
        <f>I150+H150</f>
        <v>608</v>
      </c>
    </row>
    <row r="151" spans="1:10" ht="14.25" x14ac:dyDescent="0.2">
      <c r="A151" s="208">
        <v>41518</v>
      </c>
      <c r="B151" s="232">
        <f t="shared" ref="B151:B182" si="41">H61</f>
        <v>1150</v>
      </c>
      <c r="C151" s="196">
        <f t="shared" ref="C151:C182" si="42">F61</f>
        <v>29735</v>
      </c>
      <c r="D151" s="197">
        <f t="shared" si="40"/>
        <v>30885</v>
      </c>
      <c r="E151" s="232">
        <f t="shared" ref="E151:E182" si="43">I61</f>
        <v>636</v>
      </c>
      <c r="F151" s="196">
        <f t="shared" ref="F151:F182" si="44">C61</f>
        <v>32606</v>
      </c>
      <c r="G151" s="196">
        <f>F151+E151</f>
        <v>33242</v>
      </c>
      <c r="H151" s="232">
        <f t="shared" ref="H151:H182" si="45">B61</f>
        <v>219</v>
      </c>
      <c r="I151" s="196">
        <f t="shared" ref="I151:I182" si="46">E61</f>
        <v>295</v>
      </c>
      <c r="J151" s="197">
        <f>I151+H151</f>
        <v>514</v>
      </c>
    </row>
    <row r="152" spans="1:10" ht="14.25" x14ac:dyDescent="0.2">
      <c r="A152" s="208">
        <v>41548</v>
      </c>
      <c r="B152" s="232">
        <f t="shared" si="41"/>
        <v>1027</v>
      </c>
      <c r="C152" s="196">
        <f t="shared" si="42"/>
        <v>28017</v>
      </c>
      <c r="D152" s="197">
        <f t="shared" si="40"/>
        <v>29044</v>
      </c>
      <c r="E152" s="232">
        <f t="shared" si="43"/>
        <v>571</v>
      </c>
      <c r="F152" s="196">
        <f t="shared" si="44"/>
        <v>34563</v>
      </c>
      <c r="G152" s="196">
        <f>F152+E152</f>
        <v>35134</v>
      </c>
      <c r="H152" s="232">
        <f t="shared" si="45"/>
        <v>225</v>
      </c>
      <c r="I152" s="196">
        <f t="shared" si="46"/>
        <v>348</v>
      </c>
      <c r="J152" s="197">
        <f>I152+H152</f>
        <v>573</v>
      </c>
    </row>
    <row r="153" spans="1:10" ht="14.25" x14ac:dyDescent="0.2">
      <c r="A153" s="208">
        <v>41579</v>
      </c>
      <c r="B153" s="232">
        <f t="shared" si="41"/>
        <v>1050</v>
      </c>
      <c r="C153" s="196">
        <f t="shared" si="42"/>
        <v>15652</v>
      </c>
      <c r="D153" s="197">
        <f>C153+B153</f>
        <v>16702</v>
      </c>
      <c r="E153" s="232">
        <f t="shared" si="43"/>
        <v>660</v>
      </c>
      <c r="F153" s="196">
        <f t="shared" si="44"/>
        <v>25228</v>
      </c>
      <c r="G153" s="196">
        <f>F153+E153</f>
        <v>25888</v>
      </c>
      <c r="H153" s="232">
        <f t="shared" si="45"/>
        <v>296</v>
      </c>
      <c r="I153" s="196">
        <f t="shared" si="46"/>
        <v>254</v>
      </c>
      <c r="J153" s="197">
        <f>I153+H153</f>
        <v>550</v>
      </c>
    </row>
    <row r="154" spans="1:10" ht="15" thickBot="1" x14ac:dyDescent="0.25">
      <c r="A154" s="233">
        <v>41609</v>
      </c>
      <c r="B154" s="234">
        <f t="shared" si="41"/>
        <v>860</v>
      </c>
      <c r="C154" s="201">
        <f t="shared" si="42"/>
        <v>12100</v>
      </c>
      <c r="D154" s="202">
        <f>C154+B154</f>
        <v>12960</v>
      </c>
      <c r="E154" s="234">
        <f t="shared" si="43"/>
        <v>589</v>
      </c>
      <c r="F154" s="201">
        <f t="shared" si="44"/>
        <v>7706</v>
      </c>
      <c r="G154" s="201">
        <f t="shared" ref="G154:G159" si="47">F154+E154</f>
        <v>8295</v>
      </c>
      <c r="H154" s="234">
        <f t="shared" si="45"/>
        <v>187</v>
      </c>
      <c r="I154" s="201">
        <f t="shared" si="46"/>
        <v>223</v>
      </c>
      <c r="J154" s="202">
        <f t="shared" ref="J154:J159" si="48">I154+H154</f>
        <v>410</v>
      </c>
    </row>
    <row r="155" spans="1:10" ht="14.25" x14ac:dyDescent="0.2">
      <c r="A155" s="235">
        <v>41640</v>
      </c>
      <c r="B155" s="236">
        <f t="shared" si="41"/>
        <v>1018</v>
      </c>
      <c r="C155" s="191">
        <f t="shared" si="42"/>
        <v>12653</v>
      </c>
      <c r="D155" s="192">
        <f>C155+B155</f>
        <v>13671</v>
      </c>
      <c r="E155" s="236">
        <f t="shared" si="43"/>
        <v>844</v>
      </c>
      <c r="F155" s="191">
        <f t="shared" si="44"/>
        <v>4397</v>
      </c>
      <c r="G155" s="191">
        <f t="shared" si="47"/>
        <v>5241</v>
      </c>
      <c r="H155" s="236">
        <f t="shared" si="45"/>
        <v>164</v>
      </c>
      <c r="I155" s="191">
        <f t="shared" si="46"/>
        <v>421</v>
      </c>
      <c r="J155" s="192">
        <f t="shared" si="48"/>
        <v>585</v>
      </c>
    </row>
    <row r="156" spans="1:10" ht="14.25" x14ac:dyDescent="0.2">
      <c r="A156" s="208">
        <v>41671</v>
      </c>
      <c r="B156" s="237">
        <f t="shared" si="41"/>
        <v>1023</v>
      </c>
      <c r="C156" s="238">
        <f t="shared" si="42"/>
        <v>12935</v>
      </c>
      <c r="D156" s="239">
        <f>C156+B156</f>
        <v>13958</v>
      </c>
      <c r="E156" s="237">
        <f t="shared" si="43"/>
        <v>639</v>
      </c>
      <c r="F156" s="238">
        <f t="shared" si="44"/>
        <v>9242</v>
      </c>
      <c r="G156" s="238">
        <f t="shared" si="47"/>
        <v>9881</v>
      </c>
      <c r="H156" s="237">
        <f t="shared" si="45"/>
        <v>117</v>
      </c>
      <c r="I156" s="238">
        <f t="shared" si="46"/>
        <v>335</v>
      </c>
      <c r="J156" s="239">
        <f t="shared" si="48"/>
        <v>452</v>
      </c>
    </row>
    <row r="157" spans="1:10" ht="14.25" x14ac:dyDescent="0.2">
      <c r="A157" s="208">
        <v>41699</v>
      </c>
      <c r="B157" s="237">
        <f t="shared" si="41"/>
        <v>831</v>
      </c>
      <c r="C157" s="238">
        <f t="shared" si="42"/>
        <v>14130</v>
      </c>
      <c r="D157" s="239">
        <f>C157+B157</f>
        <v>14961</v>
      </c>
      <c r="E157" s="237">
        <f t="shared" si="43"/>
        <v>638</v>
      </c>
      <c r="F157" s="238">
        <f t="shared" si="44"/>
        <v>9598</v>
      </c>
      <c r="G157" s="238">
        <f t="shared" si="47"/>
        <v>10236</v>
      </c>
      <c r="H157" s="237">
        <f t="shared" si="45"/>
        <v>215</v>
      </c>
      <c r="I157" s="238">
        <f t="shared" si="46"/>
        <v>309</v>
      </c>
      <c r="J157" s="239">
        <f t="shared" si="48"/>
        <v>524</v>
      </c>
    </row>
    <row r="158" spans="1:10" ht="14.25" x14ac:dyDescent="0.2">
      <c r="A158" s="208">
        <v>41730</v>
      </c>
      <c r="B158" s="237">
        <f t="shared" si="41"/>
        <v>847</v>
      </c>
      <c r="C158" s="238">
        <f t="shared" si="42"/>
        <v>15230</v>
      </c>
      <c r="D158" s="239">
        <f t="shared" ref="D158:D163" si="49">C158+B158</f>
        <v>16077</v>
      </c>
      <c r="E158" s="237">
        <f t="shared" si="43"/>
        <v>678</v>
      </c>
      <c r="F158" s="238">
        <f t="shared" si="44"/>
        <v>9031</v>
      </c>
      <c r="G158" s="238">
        <f t="shared" si="47"/>
        <v>9709</v>
      </c>
      <c r="H158" s="237">
        <f t="shared" si="45"/>
        <v>439</v>
      </c>
      <c r="I158" s="238">
        <f t="shared" si="46"/>
        <v>450</v>
      </c>
      <c r="J158" s="239">
        <f t="shared" si="48"/>
        <v>889</v>
      </c>
    </row>
    <row r="159" spans="1:10" ht="14.25" x14ac:dyDescent="0.2">
      <c r="A159" s="208">
        <v>41760</v>
      </c>
      <c r="B159" s="237">
        <f t="shared" si="41"/>
        <v>1013</v>
      </c>
      <c r="C159" s="238">
        <f t="shared" si="42"/>
        <v>14672</v>
      </c>
      <c r="D159" s="239">
        <f t="shared" si="49"/>
        <v>15685</v>
      </c>
      <c r="E159" s="237">
        <f t="shared" si="43"/>
        <v>774</v>
      </c>
      <c r="F159" s="238">
        <f t="shared" si="44"/>
        <v>14552</v>
      </c>
      <c r="G159" s="238">
        <f t="shared" si="47"/>
        <v>15326</v>
      </c>
      <c r="H159" s="237">
        <f t="shared" si="45"/>
        <v>194</v>
      </c>
      <c r="I159" s="238">
        <f t="shared" si="46"/>
        <v>303</v>
      </c>
      <c r="J159" s="239">
        <f t="shared" si="48"/>
        <v>497</v>
      </c>
    </row>
    <row r="160" spans="1:10" ht="14.25" x14ac:dyDescent="0.2">
      <c r="A160" s="208">
        <v>41791</v>
      </c>
      <c r="B160" s="237">
        <f t="shared" si="41"/>
        <v>936</v>
      </c>
      <c r="C160" s="238">
        <f t="shared" si="42"/>
        <v>5713</v>
      </c>
      <c r="D160" s="239">
        <f t="shared" si="49"/>
        <v>6649</v>
      </c>
      <c r="E160" s="237">
        <f t="shared" si="43"/>
        <v>988</v>
      </c>
      <c r="F160" s="238">
        <f t="shared" si="44"/>
        <v>12177</v>
      </c>
      <c r="G160" s="239">
        <f>F160+E160</f>
        <v>13165</v>
      </c>
      <c r="H160" s="237">
        <f t="shared" si="45"/>
        <v>243</v>
      </c>
      <c r="I160" s="238">
        <f t="shared" si="46"/>
        <v>269</v>
      </c>
      <c r="J160" s="239">
        <f>I160+H160</f>
        <v>512</v>
      </c>
    </row>
    <row r="161" spans="1:10" ht="14.25" x14ac:dyDescent="0.2">
      <c r="A161" s="208">
        <v>41821</v>
      </c>
      <c r="B161" s="237">
        <f t="shared" si="41"/>
        <v>1298</v>
      </c>
      <c r="C161" s="238">
        <f t="shared" si="42"/>
        <v>12954</v>
      </c>
      <c r="D161" s="239">
        <f t="shared" si="49"/>
        <v>14252</v>
      </c>
      <c r="E161" s="237">
        <f t="shared" si="43"/>
        <v>1939</v>
      </c>
      <c r="F161" s="238">
        <f t="shared" si="44"/>
        <v>13699</v>
      </c>
      <c r="G161" s="239">
        <f>F161+E161</f>
        <v>15638</v>
      </c>
      <c r="H161" s="237">
        <f t="shared" si="45"/>
        <v>358</v>
      </c>
      <c r="I161" s="238">
        <f t="shared" si="46"/>
        <v>586</v>
      </c>
      <c r="J161" s="239">
        <f>I161+H161</f>
        <v>944</v>
      </c>
    </row>
    <row r="162" spans="1:10" ht="14.25" x14ac:dyDescent="0.2">
      <c r="A162" s="208">
        <v>41852</v>
      </c>
      <c r="B162" s="237">
        <f t="shared" si="41"/>
        <v>1738</v>
      </c>
      <c r="C162" s="238">
        <f t="shared" si="42"/>
        <v>14325</v>
      </c>
      <c r="D162" s="239">
        <f t="shared" si="49"/>
        <v>16063</v>
      </c>
      <c r="E162" s="237">
        <f t="shared" si="43"/>
        <v>2206</v>
      </c>
      <c r="F162" s="238">
        <f t="shared" si="44"/>
        <v>14818</v>
      </c>
      <c r="G162" s="239">
        <f>F162+E162</f>
        <v>17024</v>
      </c>
      <c r="H162" s="237">
        <f t="shared" si="45"/>
        <v>428</v>
      </c>
      <c r="I162" s="238">
        <f t="shared" si="46"/>
        <v>294</v>
      </c>
      <c r="J162" s="239">
        <f>I162+H162</f>
        <v>722</v>
      </c>
    </row>
    <row r="163" spans="1:10" ht="14.25" x14ac:dyDescent="0.2">
      <c r="A163" s="240">
        <v>41883</v>
      </c>
      <c r="B163" s="237">
        <f t="shared" si="41"/>
        <v>3572</v>
      </c>
      <c r="C163" s="238">
        <f t="shared" si="42"/>
        <v>17675</v>
      </c>
      <c r="D163" s="239">
        <f t="shared" si="49"/>
        <v>21247</v>
      </c>
      <c r="E163" s="237">
        <f t="shared" si="43"/>
        <v>4643</v>
      </c>
      <c r="F163" s="238">
        <f t="shared" si="44"/>
        <v>16014</v>
      </c>
      <c r="G163" s="239">
        <f>F163+E163</f>
        <v>20657</v>
      </c>
      <c r="H163" s="237">
        <f t="shared" si="45"/>
        <v>298</v>
      </c>
      <c r="I163" s="238">
        <f t="shared" si="46"/>
        <v>300</v>
      </c>
      <c r="J163" s="239">
        <f>I163+H163</f>
        <v>598</v>
      </c>
    </row>
    <row r="164" spans="1:10" ht="14.25" x14ac:dyDescent="0.2">
      <c r="A164" s="208">
        <v>41913</v>
      </c>
      <c r="B164" s="237">
        <f t="shared" si="41"/>
        <v>5391</v>
      </c>
      <c r="C164" s="238">
        <f t="shared" si="42"/>
        <v>16146</v>
      </c>
      <c r="D164" s="239">
        <f>C164+B164</f>
        <v>21537</v>
      </c>
      <c r="E164" s="237">
        <f t="shared" si="43"/>
        <v>7733</v>
      </c>
      <c r="F164" s="238">
        <f t="shared" si="44"/>
        <v>19824</v>
      </c>
      <c r="G164" s="239">
        <f>F164+E164</f>
        <v>27557</v>
      </c>
      <c r="H164" s="237">
        <f t="shared" si="45"/>
        <v>640</v>
      </c>
      <c r="I164" s="238">
        <f t="shared" si="46"/>
        <v>309</v>
      </c>
      <c r="J164" s="239">
        <f>I164+H164</f>
        <v>949</v>
      </c>
    </row>
    <row r="165" spans="1:10" ht="14.25" x14ac:dyDescent="0.2">
      <c r="A165" s="240">
        <v>41944</v>
      </c>
      <c r="B165" s="237">
        <f t="shared" si="41"/>
        <v>5068</v>
      </c>
      <c r="C165" s="238">
        <f t="shared" si="42"/>
        <v>14704</v>
      </c>
      <c r="D165" s="239">
        <f>C165+B165</f>
        <v>19772</v>
      </c>
      <c r="E165" s="237">
        <f t="shared" si="43"/>
        <v>7263</v>
      </c>
      <c r="F165" s="238">
        <f t="shared" si="44"/>
        <v>14619</v>
      </c>
      <c r="G165" s="239">
        <f t="shared" ref="G165:G170" si="50">F165+E165</f>
        <v>21882</v>
      </c>
      <c r="H165" s="237">
        <f t="shared" si="45"/>
        <v>852</v>
      </c>
      <c r="I165" s="238">
        <f t="shared" si="46"/>
        <v>293</v>
      </c>
      <c r="J165" s="239">
        <f t="shared" ref="J165:J170" si="51">I165+H165</f>
        <v>1145</v>
      </c>
    </row>
    <row r="166" spans="1:10" ht="15" thickBot="1" x14ac:dyDescent="0.25">
      <c r="A166" s="233">
        <v>41974</v>
      </c>
      <c r="B166" s="241">
        <f t="shared" si="41"/>
        <v>6021</v>
      </c>
      <c r="C166" s="242">
        <f t="shared" si="42"/>
        <v>6570</v>
      </c>
      <c r="D166" s="243">
        <f>C166+B166</f>
        <v>12591</v>
      </c>
      <c r="E166" s="241">
        <f t="shared" si="43"/>
        <v>8210</v>
      </c>
      <c r="F166" s="242">
        <f t="shared" si="44"/>
        <v>17094</v>
      </c>
      <c r="G166" s="243">
        <f t="shared" si="50"/>
        <v>25304</v>
      </c>
      <c r="H166" s="241">
        <f t="shared" si="45"/>
        <v>945</v>
      </c>
      <c r="I166" s="242">
        <f t="shared" si="46"/>
        <v>283</v>
      </c>
      <c r="J166" s="243">
        <f t="shared" si="51"/>
        <v>1228</v>
      </c>
    </row>
    <row r="167" spans="1:10" ht="14.25" x14ac:dyDescent="0.2">
      <c r="A167" s="235">
        <v>42005</v>
      </c>
      <c r="B167" s="189">
        <f t="shared" si="41"/>
        <v>5785</v>
      </c>
      <c r="C167" s="190">
        <f t="shared" si="42"/>
        <v>3758</v>
      </c>
      <c r="D167" s="192">
        <f>C167+B167</f>
        <v>9543</v>
      </c>
      <c r="E167" s="189">
        <f t="shared" si="43"/>
        <v>8411</v>
      </c>
      <c r="F167" s="190">
        <f t="shared" si="44"/>
        <v>17913</v>
      </c>
      <c r="G167" s="192">
        <f t="shared" si="50"/>
        <v>26324</v>
      </c>
      <c r="H167" s="189">
        <f t="shared" si="45"/>
        <v>1417</v>
      </c>
      <c r="I167" s="190">
        <f t="shared" si="46"/>
        <v>319</v>
      </c>
      <c r="J167" s="192">
        <f t="shared" si="51"/>
        <v>1736</v>
      </c>
    </row>
    <row r="168" spans="1:10" ht="14.25" x14ac:dyDescent="0.2">
      <c r="A168" s="208">
        <v>42036</v>
      </c>
      <c r="B168" s="194">
        <f t="shared" si="41"/>
        <v>5231</v>
      </c>
      <c r="C168" s="195">
        <f t="shared" si="42"/>
        <v>3342</v>
      </c>
      <c r="D168" s="197">
        <f>C168+B168</f>
        <v>8573</v>
      </c>
      <c r="E168" s="194">
        <f t="shared" si="43"/>
        <v>7195</v>
      </c>
      <c r="F168" s="195">
        <f t="shared" si="44"/>
        <v>11171</v>
      </c>
      <c r="G168" s="197">
        <f t="shared" si="50"/>
        <v>18366</v>
      </c>
      <c r="H168" s="194">
        <f t="shared" si="45"/>
        <v>538</v>
      </c>
      <c r="I168" s="195">
        <f t="shared" si="46"/>
        <v>340</v>
      </c>
      <c r="J168" s="197">
        <f t="shared" si="51"/>
        <v>878</v>
      </c>
    </row>
    <row r="169" spans="1:10" ht="14.25" x14ac:dyDescent="0.2">
      <c r="A169" s="208">
        <v>42064</v>
      </c>
      <c r="B169" s="194">
        <f t="shared" si="41"/>
        <v>7050</v>
      </c>
      <c r="C169" s="195">
        <f t="shared" si="42"/>
        <v>4728</v>
      </c>
      <c r="D169" s="197">
        <f t="shared" ref="D169:D174" si="52">C169+B169</f>
        <v>11778</v>
      </c>
      <c r="E169" s="194">
        <f t="shared" si="43"/>
        <v>8876</v>
      </c>
      <c r="F169" s="195">
        <f t="shared" si="44"/>
        <v>15796</v>
      </c>
      <c r="G169" s="197">
        <f t="shared" si="50"/>
        <v>24672</v>
      </c>
      <c r="H169" s="194">
        <f t="shared" si="45"/>
        <v>1239</v>
      </c>
      <c r="I169" s="195">
        <f t="shared" si="46"/>
        <v>435</v>
      </c>
      <c r="J169" s="197">
        <f t="shared" si="51"/>
        <v>1674</v>
      </c>
    </row>
    <row r="170" spans="1:10" ht="14.25" x14ac:dyDescent="0.2">
      <c r="A170" s="208">
        <v>42095</v>
      </c>
      <c r="B170" s="194">
        <f t="shared" si="41"/>
        <v>6439</v>
      </c>
      <c r="C170" s="195">
        <f t="shared" si="42"/>
        <v>3860</v>
      </c>
      <c r="D170" s="197">
        <f t="shared" si="52"/>
        <v>10299</v>
      </c>
      <c r="E170" s="194">
        <f t="shared" si="43"/>
        <v>8194</v>
      </c>
      <c r="F170" s="195">
        <f t="shared" si="44"/>
        <v>9459</v>
      </c>
      <c r="G170" s="197">
        <f t="shared" si="50"/>
        <v>17653</v>
      </c>
      <c r="H170" s="194">
        <f t="shared" si="45"/>
        <v>1381</v>
      </c>
      <c r="I170" s="195">
        <f t="shared" si="46"/>
        <v>540</v>
      </c>
      <c r="J170" s="197">
        <f t="shared" si="51"/>
        <v>1921</v>
      </c>
    </row>
    <row r="171" spans="1:10" ht="14.25" x14ac:dyDescent="0.2">
      <c r="A171" s="208">
        <v>42125</v>
      </c>
      <c r="B171" s="194">
        <f t="shared" si="41"/>
        <v>5721</v>
      </c>
      <c r="C171" s="195">
        <f t="shared" si="42"/>
        <v>3895</v>
      </c>
      <c r="D171" s="197">
        <f t="shared" si="52"/>
        <v>9616</v>
      </c>
      <c r="E171" s="194">
        <f t="shared" si="43"/>
        <v>6768</v>
      </c>
      <c r="F171" s="195">
        <f t="shared" si="44"/>
        <v>8796</v>
      </c>
      <c r="G171" s="197">
        <f t="shared" ref="G171:G180" si="53">F171+E171</f>
        <v>15564</v>
      </c>
      <c r="H171" s="194">
        <f t="shared" si="45"/>
        <v>1832</v>
      </c>
      <c r="I171" s="195">
        <f t="shared" si="46"/>
        <v>642</v>
      </c>
      <c r="J171" s="197">
        <f t="shared" ref="J171:J180" si="54">I171+H171</f>
        <v>2474</v>
      </c>
    </row>
    <row r="172" spans="1:10" ht="14.25" x14ac:dyDescent="0.2">
      <c r="A172" s="208">
        <v>42156</v>
      </c>
      <c r="B172" s="194">
        <f t="shared" si="41"/>
        <v>5602</v>
      </c>
      <c r="C172" s="195">
        <f t="shared" si="42"/>
        <v>5173</v>
      </c>
      <c r="D172" s="197">
        <f t="shared" si="52"/>
        <v>10775</v>
      </c>
      <c r="E172" s="194">
        <f t="shared" si="43"/>
        <v>6421</v>
      </c>
      <c r="F172" s="195">
        <f t="shared" si="44"/>
        <v>11180</v>
      </c>
      <c r="G172" s="197">
        <f t="shared" si="53"/>
        <v>17601</v>
      </c>
      <c r="H172" s="194">
        <f t="shared" si="45"/>
        <v>1649</v>
      </c>
      <c r="I172" s="195">
        <f t="shared" si="46"/>
        <v>738</v>
      </c>
      <c r="J172" s="197">
        <f t="shared" si="54"/>
        <v>2387</v>
      </c>
    </row>
    <row r="173" spans="1:10" ht="14.25" x14ac:dyDescent="0.2">
      <c r="A173" s="208">
        <v>42186</v>
      </c>
      <c r="B173" s="194">
        <f t="shared" si="41"/>
        <v>4918</v>
      </c>
      <c r="C173" s="195">
        <f t="shared" si="42"/>
        <v>4557</v>
      </c>
      <c r="D173" s="197">
        <f t="shared" si="52"/>
        <v>9475</v>
      </c>
      <c r="E173" s="194">
        <f t="shared" si="43"/>
        <v>5378</v>
      </c>
      <c r="F173" s="195">
        <f t="shared" si="44"/>
        <v>11355</v>
      </c>
      <c r="G173" s="197">
        <f t="shared" si="53"/>
        <v>16733</v>
      </c>
      <c r="H173" s="194">
        <f t="shared" si="45"/>
        <v>2605</v>
      </c>
      <c r="I173" s="195">
        <f t="shared" si="46"/>
        <v>924</v>
      </c>
      <c r="J173" s="197">
        <f t="shared" si="54"/>
        <v>3529</v>
      </c>
    </row>
    <row r="174" spans="1:10" ht="14.25" x14ac:dyDescent="0.2">
      <c r="A174" s="208">
        <v>42217</v>
      </c>
      <c r="B174" s="194">
        <f t="shared" si="41"/>
        <v>4556</v>
      </c>
      <c r="C174" s="195">
        <f t="shared" si="42"/>
        <v>4228</v>
      </c>
      <c r="D174" s="197">
        <f t="shared" si="52"/>
        <v>8784</v>
      </c>
      <c r="E174" s="194">
        <f t="shared" si="43"/>
        <v>4201</v>
      </c>
      <c r="F174" s="195">
        <f t="shared" si="44"/>
        <v>10044</v>
      </c>
      <c r="G174" s="197">
        <f t="shared" si="53"/>
        <v>14245</v>
      </c>
      <c r="H174" s="194">
        <f t="shared" si="45"/>
        <v>3493</v>
      </c>
      <c r="I174" s="195">
        <f t="shared" si="46"/>
        <v>1019</v>
      </c>
      <c r="J174" s="197">
        <f t="shared" si="54"/>
        <v>4512</v>
      </c>
    </row>
    <row r="175" spans="1:10" ht="14.25" x14ac:dyDescent="0.2">
      <c r="A175" s="208">
        <v>42248</v>
      </c>
      <c r="B175" s="194">
        <f t="shared" si="41"/>
        <v>4569</v>
      </c>
      <c r="C175" s="195">
        <f t="shared" si="42"/>
        <v>4327</v>
      </c>
      <c r="D175" s="197">
        <f t="shared" ref="D175:D179" si="55">C175+B175</f>
        <v>8896</v>
      </c>
      <c r="E175" s="194">
        <f t="shared" si="43"/>
        <v>4368</v>
      </c>
      <c r="F175" s="195">
        <f t="shared" si="44"/>
        <v>11240</v>
      </c>
      <c r="G175" s="197">
        <f t="shared" si="53"/>
        <v>15608</v>
      </c>
      <c r="H175" s="194">
        <f t="shared" si="45"/>
        <v>4067</v>
      </c>
      <c r="I175" s="195">
        <f t="shared" si="46"/>
        <v>1091</v>
      </c>
      <c r="J175" s="197">
        <f t="shared" si="54"/>
        <v>5158</v>
      </c>
    </row>
    <row r="176" spans="1:10" ht="14.25" x14ac:dyDescent="0.2">
      <c r="A176" s="208">
        <v>42278</v>
      </c>
      <c r="B176" s="194">
        <f t="shared" si="41"/>
        <v>5086</v>
      </c>
      <c r="C176" s="195">
        <f t="shared" si="42"/>
        <v>5433</v>
      </c>
      <c r="D176" s="197">
        <f t="shared" si="55"/>
        <v>10519</v>
      </c>
      <c r="E176" s="194">
        <f t="shared" si="43"/>
        <v>4278</v>
      </c>
      <c r="F176" s="195">
        <f t="shared" si="44"/>
        <v>9637</v>
      </c>
      <c r="G176" s="197">
        <f t="shared" si="53"/>
        <v>13915</v>
      </c>
      <c r="H176" s="194">
        <f t="shared" si="45"/>
        <v>2536</v>
      </c>
      <c r="I176" s="195">
        <f t="shared" si="46"/>
        <v>1131</v>
      </c>
      <c r="J176" s="197">
        <f t="shared" si="54"/>
        <v>3667</v>
      </c>
    </row>
    <row r="177" spans="1:11" ht="14.25" x14ac:dyDescent="0.2">
      <c r="A177" s="208">
        <v>42309</v>
      </c>
      <c r="B177" s="194">
        <f t="shared" si="41"/>
        <v>4372</v>
      </c>
      <c r="C177" s="195">
        <f t="shared" si="42"/>
        <v>3954</v>
      </c>
      <c r="D177" s="197">
        <f t="shared" si="55"/>
        <v>8326</v>
      </c>
      <c r="E177" s="194">
        <f t="shared" si="43"/>
        <v>3727</v>
      </c>
      <c r="F177" s="195">
        <f t="shared" si="44"/>
        <v>11220</v>
      </c>
      <c r="G177" s="197">
        <f t="shared" si="53"/>
        <v>14947</v>
      </c>
      <c r="H177" s="194">
        <f t="shared" si="45"/>
        <v>1597</v>
      </c>
      <c r="I177" s="195">
        <f t="shared" si="46"/>
        <v>864</v>
      </c>
      <c r="J177" s="197">
        <f t="shared" si="54"/>
        <v>2461</v>
      </c>
    </row>
    <row r="178" spans="1:11" ht="15" thickBot="1" x14ac:dyDescent="0.25">
      <c r="A178" s="233">
        <v>42339</v>
      </c>
      <c r="B178" s="199">
        <f t="shared" si="41"/>
        <v>4731</v>
      </c>
      <c r="C178" s="200">
        <f t="shared" si="42"/>
        <v>5242</v>
      </c>
      <c r="D178" s="202">
        <f t="shared" si="55"/>
        <v>9973</v>
      </c>
      <c r="E178" s="199">
        <f t="shared" si="43"/>
        <v>4208</v>
      </c>
      <c r="F178" s="200">
        <f t="shared" si="44"/>
        <v>11099</v>
      </c>
      <c r="G178" s="202">
        <f t="shared" si="53"/>
        <v>15307</v>
      </c>
      <c r="H178" s="199">
        <f t="shared" si="45"/>
        <v>2235</v>
      </c>
      <c r="I178" s="200">
        <f t="shared" si="46"/>
        <v>863</v>
      </c>
      <c r="J178" s="202">
        <f t="shared" si="54"/>
        <v>3098</v>
      </c>
    </row>
    <row r="179" spans="1:11" ht="14.25" x14ac:dyDescent="0.2">
      <c r="A179" s="235">
        <v>42370</v>
      </c>
      <c r="B179" s="189">
        <f t="shared" si="41"/>
        <v>4058</v>
      </c>
      <c r="C179" s="190">
        <f t="shared" si="42"/>
        <v>3964</v>
      </c>
      <c r="D179" s="192">
        <f t="shared" si="55"/>
        <v>8022</v>
      </c>
      <c r="E179" s="189">
        <f t="shared" si="43"/>
        <v>3990</v>
      </c>
      <c r="F179" s="190">
        <f t="shared" si="44"/>
        <v>7890</v>
      </c>
      <c r="G179" s="192">
        <f t="shared" si="53"/>
        <v>11880</v>
      </c>
      <c r="H179" s="189">
        <f t="shared" si="45"/>
        <v>1790</v>
      </c>
      <c r="I179" s="190">
        <f t="shared" si="46"/>
        <v>896</v>
      </c>
      <c r="J179" s="192">
        <f t="shared" si="54"/>
        <v>2686</v>
      </c>
    </row>
    <row r="180" spans="1:11" ht="14.25" x14ac:dyDescent="0.2">
      <c r="A180" s="208">
        <v>42401</v>
      </c>
      <c r="B180" s="194">
        <f t="shared" si="41"/>
        <v>4005</v>
      </c>
      <c r="C180" s="195">
        <f t="shared" si="42"/>
        <v>4580</v>
      </c>
      <c r="D180" s="197">
        <f t="shared" ref="D180:D189" si="56">C180+B180</f>
        <v>8585</v>
      </c>
      <c r="E180" s="194">
        <f t="shared" si="43"/>
        <v>4120</v>
      </c>
      <c r="F180" s="195">
        <f t="shared" si="44"/>
        <v>8680</v>
      </c>
      <c r="G180" s="197">
        <f t="shared" si="53"/>
        <v>12800</v>
      </c>
      <c r="H180" s="194">
        <f t="shared" si="45"/>
        <v>1715</v>
      </c>
      <c r="I180" s="195">
        <f t="shared" si="46"/>
        <v>886</v>
      </c>
      <c r="J180" s="197">
        <f t="shared" si="54"/>
        <v>2601</v>
      </c>
    </row>
    <row r="181" spans="1:11" ht="14.25" x14ac:dyDescent="0.2">
      <c r="A181" s="208">
        <v>42430</v>
      </c>
      <c r="B181" s="194">
        <f t="shared" si="41"/>
        <v>4414</v>
      </c>
      <c r="C181" s="195">
        <f t="shared" si="42"/>
        <v>5749</v>
      </c>
      <c r="D181" s="197">
        <f t="shared" si="56"/>
        <v>10163</v>
      </c>
      <c r="E181" s="194">
        <f t="shared" si="43"/>
        <v>4040</v>
      </c>
      <c r="F181" s="195">
        <f t="shared" si="44"/>
        <v>8473</v>
      </c>
      <c r="G181" s="197">
        <f t="shared" ref="G181:G189" si="57">F181+E181</f>
        <v>12513</v>
      </c>
      <c r="H181" s="194">
        <f t="shared" si="45"/>
        <v>1417</v>
      </c>
      <c r="I181" s="195">
        <f t="shared" si="46"/>
        <v>1174</v>
      </c>
      <c r="J181" s="197">
        <f t="shared" ref="J181:J189" si="58">I181+H181</f>
        <v>2591</v>
      </c>
    </row>
    <row r="182" spans="1:11" ht="14.25" x14ac:dyDescent="0.2">
      <c r="A182" s="208">
        <v>42461</v>
      </c>
      <c r="B182" s="194">
        <f t="shared" si="41"/>
        <v>4040</v>
      </c>
      <c r="C182" s="195">
        <f t="shared" si="42"/>
        <v>6285</v>
      </c>
      <c r="D182" s="197">
        <f t="shared" si="56"/>
        <v>10325</v>
      </c>
      <c r="E182" s="194">
        <f t="shared" si="43"/>
        <v>3736</v>
      </c>
      <c r="F182" s="195">
        <f t="shared" si="44"/>
        <v>8259</v>
      </c>
      <c r="G182" s="197">
        <f t="shared" si="57"/>
        <v>11995</v>
      </c>
      <c r="H182" s="194">
        <f t="shared" si="45"/>
        <v>1558</v>
      </c>
      <c r="I182" s="195">
        <f t="shared" si="46"/>
        <v>1051</v>
      </c>
      <c r="J182" s="197">
        <f t="shared" si="58"/>
        <v>2609</v>
      </c>
    </row>
    <row r="183" spans="1:11" ht="14.25" x14ac:dyDescent="0.2">
      <c r="A183" s="208">
        <v>42491</v>
      </c>
      <c r="B183" s="194">
        <f t="shared" ref="B183:B214" si="59">H93</f>
        <v>4077</v>
      </c>
      <c r="C183" s="195">
        <f t="shared" ref="C183:C214" si="60">F93</f>
        <v>5845</v>
      </c>
      <c r="D183" s="197">
        <f t="shared" si="56"/>
        <v>9922</v>
      </c>
      <c r="E183" s="194">
        <f t="shared" ref="E183:E214" si="61">I93</f>
        <v>4039</v>
      </c>
      <c r="F183" s="195">
        <f t="shared" ref="F183:F214" si="62">C93</f>
        <v>7828</v>
      </c>
      <c r="G183" s="197">
        <f t="shared" si="57"/>
        <v>11867</v>
      </c>
      <c r="H183" s="194">
        <f t="shared" ref="H183:H214" si="63">B93</f>
        <v>1253</v>
      </c>
      <c r="I183" s="195">
        <f t="shared" ref="I183:I214" si="64">E93</f>
        <v>1069</v>
      </c>
      <c r="J183" s="197">
        <f t="shared" si="58"/>
        <v>2322</v>
      </c>
    </row>
    <row r="184" spans="1:11" ht="14.25" x14ac:dyDescent="0.2">
      <c r="A184" s="208">
        <v>42522</v>
      </c>
      <c r="B184" s="194">
        <f t="shared" si="59"/>
        <v>5030</v>
      </c>
      <c r="C184" s="195">
        <f t="shared" si="60"/>
        <v>7722</v>
      </c>
      <c r="D184" s="197">
        <f t="shared" si="56"/>
        <v>12752</v>
      </c>
      <c r="E184" s="194">
        <f t="shared" si="61"/>
        <v>4343</v>
      </c>
      <c r="F184" s="195">
        <f t="shared" si="62"/>
        <v>8562</v>
      </c>
      <c r="G184" s="197">
        <f t="shared" si="57"/>
        <v>12905</v>
      </c>
      <c r="H184" s="194">
        <f t="shared" si="63"/>
        <v>1430</v>
      </c>
      <c r="I184" s="195">
        <f t="shared" si="64"/>
        <v>1349</v>
      </c>
      <c r="J184" s="197">
        <f t="shared" si="58"/>
        <v>2779</v>
      </c>
    </row>
    <row r="185" spans="1:11" ht="14.25" x14ac:dyDescent="0.2">
      <c r="A185" s="208">
        <v>42552</v>
      </c>
      <c r="B185" s="194">
        <f t="shared" si="59"/>
        <v>5396</v>
      </c>
      <c r="C185" s="195">
        <f t="shared" si="60"/>
        <v>8034</v>
      </c>
      <c r="D185" s="197">
        <f t="shared" si="56"/>
        <v>13430</v>
      </c>
      <c r="E185" s="194">
        <f t="shared" si="61"/>
        <v>4455</v>
      </c>
      <c r="F185" s="195">
        <f t="shared" si="62"/>
        <v>9633</v>
      </c>
      <c r="G185" s="197">
        <f t="shared" si="57"/>
        <v>14088</v>
      </c>
      <c r="H185" s="194">
        <f t="shared" si="63"/>
        <v>1459</v>
      </c>
      <c r="I185" s="195">
        <f t="shared" si="64"/>
        <v>1338</v>
      </c>
      <c r="J185" s="197">
        <f t="shared" si="58"/>
        <v>2797</v>
      </c>
    </row>
    <row r="186" spans="1:11" ht="14.25" x14ac:dyDescent="0.2">
      <c r="A186" s="208">
        <v>42583</v>
      </c>
      <c r="B186" s="194">
        <v>6212</v>
      </c>
      <c r="C186" s="195">
        <v>11034</v>
      </c>
      <c r="D186" s="197">
        <f t="shared" si="56"/>
        <v>17246</v>
      </c>
      <c r="E186" s="194">
        <v>5625</v>
      </c>
      <c r="F186" s="195">
        <v>9936</v>
      </c>
      <c r="G186" s="197">
        <f t="shared" si="57"/>
        <v>15561</v>
      </c>
      <c r="H186" s="194">
        <v>2853</v>
      </c>
      <c r="I186" s="195">
        <v>1893</v>
      </c>
      <c r="J186" s="197">
        <f t="shared" si="58"/>
        <v>4746</v>
      </c>
    </row>
    <row r="187" spans="1:11" ht="14.25" x14ac:dyDescent="0.2">
      <c r="A187" s="208">
        <v>42614</v>
      </c>
      <c r="B187" s="194">
        <v>5567</v>
      </c>
      <c r="C187" s="195">
        <v>12042</v>
      </c>
      <c r="D187" s="197">
        <f t="shared" si="56"/>
        <v>17609</v>
      </c>
      <c r="E187" s="194">
        <v>7104</v>
      </c>
      <c r="F187" s="195">
        <v>16825</v>
      </c>
      <c r="G187" s="197">
        <f t="shared" si="57"/>
        <v>23929</v>
      </c>
      <c r="H187" s="194">
        <v>3996</v>
      </c>
      <c r="I187" s="195">
        <v>2489</v>
      </c>
      <c r="J187" s="197">
        <f t="shared" si="58"/>
        <v>6485</v>
      </c>
    </row>
    <row r="188" spans="1:11" ht="14.25" x14ac:dyDescent="0.2">
      <c r="A188" s="208">
        <v>42644</v>
      </c>
      <c r="B188" s="194">
        <v>6037</v>
      </c>
      <c r="C188" s="195">
        <v>19835</v>
      </c>
      <c r="D188" s="197">
        <f t="shared" si="56"/>
        <v>25872</v>
      </c>
      <c r="E188" s="194">
        <v>5433</v>
      </c>
      <c r="F188" s="195">
        <v>14307</v>
      </c>
      <c r="G188" s="197">
        <f t="shared" si="57"/>
        <v>19740</v>
      </c>
      <c r="H188" s="194">
        <v>2275</v>
      </c>
      <c r="I188" s="195">
        <v>4377</v>
      </c>
      <c r="J188" s="197">
        <f t="shared" si="58"/>
        <v>6652</v>
      </c>
    </row>
    <row r="189" spans="1:11" ht="15" thickBot="1" x14ac:dyDescent="0.25">
      <c r="A189" s="208">
        <v>42675</v>
      </c>
      <c r="B189" s="194">
        <v>6065</v>
      </c>
      <c r="C189" s="195">
        <v>13771</v>
      </c>
      <c r="D189" s="197">
        <f t="shared" si="56"/>
        <v>19836</v>
      </c>
      <c r="E189" s="194">
        <v>5699</v>
      </c>
      <c r="F189" s="195">
        <v>21281</v>
      </c>
      <c r="G189" s="197">
        <f t="shared" si="57"/>
        <v>26980</v>
      </c>
      <c r="H189" s="194">
        <v>3896</v>
      </c>
      <c r="I189" s="195">
        <v>1890</v>
      </c>
      <c r="J189" s="197">
        <f t="shared" si="58"/>
        <v>5786</v>
      </c>
    </row>
    <row r="190" spans="1:11" ht="15.75" thickBot="1" x14ac:dyDescent="0.25">
      <c r="A190" s="244" t="s">
        <v>0</v>
      </c>
      <c r="B190" s="245">
        <f>SUM(B104:B189)</f>
        <v>167690</v>
      </c>
      <c r="C190" s="245">
        <f t="shared" ref="C190:J190" si="65">SUM(C104:C189)</f>
        <v>675687</v>
      </c>
      <c r="D190" s="245">
        <f t="shared" si="65"/>
        <v>843377</v>
      </c>
      <c r="E190" s="245">
        <f t="shared" si="65"/>
        <v>172776</v>
      </c>
      <c r="F190" s="245">
        <f t="shared" si="65"/>
        <v>855291</v>
      </c>
      <c r="G190" s="245">
        <f t="shared" si="65"/>
        <v>1028067</v>
      </c>
      <c r="H190" s="245">
        <f t="shared" si="65"/>
        <v>64508</v>
      </c>
      <c r="I190" s="245">
        <f t="shared" si="65"/>
        <v>43554</v>
      </c>
      <c r="J190" s="262">
        <f t="shared" si="65"/>
        <v>108062</v>
      </c>
    </row>
    <row r="191" spans="1:11" ht="20.100000000000001" customHeight="1" thickBo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1" ht="20.100000000000001" customHeight="1" thickBot="1" x14ac:dyDescent="0.25">
      <c r="A192" s="272"/>
      <c r="B192" s="274" t="str">
        <f>B102</f>
        <v>CONECEL S.A.</v>
      </c>
      <c r="C192" s="275"/>
      <c r="D192" s="275"/>
      <c r="E192" s="274" t="str">
        <f>E102</f>
        <v>OTECEL S.A.</v>
      </c>
      <c r="F192" s="275"/>
      <c r="G192" s="276"/>
      <c r="H192" s="265" t="str">
        <f>H102</f>
        <v>CNT EP. (Alegro)</v>
      </c>
      <c r="I192" s="265"/>
      <c r="J192" s="265"/>
      <c r="K192" s="6"/>
    </row>
    <row r="193" spans="1:11" ht="20.100000000000001" customHeight="1" thickBot="1" x14ac:dyDescent="0.25">
      <c r="A193" s="273"/>
      <c r="B193" s="122" t="s">
        <v>1</v>
      </c>
      <c r="C193" s="122" t="s">
        <v>2</v>
      </c>
      <c r="D193" s="123" t="s">
        <v>3</v>
      </c>
      <c r="E193" s="122" t="s">
        <v>1</v>
      </c>
      <c r="F193" s="122" t="s">
        <v>2</v>
      </c>
      <c r="G193" s="122" t="s">
        <v>3</v>
      </c>
      <c r="H193" s="124" t="s">
        <v>1</v>
      </c>
      <c r="I193" s="122" t="s">
        <v>2</v>
      </c>
      <c r="J193" s="122" t="s">
        <v>3</v>
      </c>
      <c r="K193" s="6"/>
    </row>
    <row r="194" spans="1:11" s="4" customFormat="1" ht="20.100000000000001" customHeight="1" thickBot="1" x14ac:dyDescent="0.3">
      <c r="A194" s="110">
        <v>40087</v>
      </c>
      <c r="B194" s="18">
        <f t="shared" ref="B194:B225" si="66">D14</f>
        <v>1500</v>
      </c>
      <c r="C194" s="19">
        <f t="shared" ref="C194:C225" si="67">D104</f>
        <v>3129</v>
      </c>
      <c r="D194" s="20">
        <f>B194-C194</f>
        <v>-1629</v>
      </c>
      <c r="E194" s="18">
        <f t="shared" ref="E194:E225" si="68">G14</f>
        <v>3108</v>
      </c>
      <c r="F194" s="19">
        <f t="shared" ref="F194:F225" si="69">G104</f>
        <v>1525</v>
      </c>
      <c r="G194" s="21">
        <f t="shared" ref="G194:G206" si="70">E194-F194</f>
        <v>1583</v>
      </c>
      <c r="H194" s="22">
        <f t="shared" ref="H194:H225" si="71">J14</f>
        <v>342</v>
      </c>
      <c r="I194" s="19">
        <f t="shared" ref="I194:I225" si="72">J104</f>
        <v>296</v>
      </c>
      <c r="J194" s="21">
        <f t="shared" ref="J194:J206" si="73">H194-I194</f>
        <v>46</v>
      </c>
      <c r="K194" s="39"/>
    </row>
    <row r="195" spans="1:11" s="4" customFormat="1" ht="20.100000000000001" customHeight="1" thickBot="1" x14ac:dyDescent="0.3">
      <c r="A195" s="111">
        <v>40118</v>
      </c>
      <c r="B195" s="23">
        <f t="shared" si="66"/>
        <v>4074</v>
      </c>
      <c r="C195" s="24">
        <f t="shared" si="67"/>
        <v>6307</v>
      </c>
      <c r="D195" s="25">
        <f t="shared" ref="D195:D222" si="74">B195-C195</f>
        <v>-2233</v>
      </c>
      <c r="E195" s="23">
        <f t="shared" si="68"/>
        <v>6316</v>
      </c>
      <c r="F195" s="24">
        <f t="shared" si="69"/>
        <v>4155</v>
      </c>
      <c r="G195" s="26">
        <f t="shared" si="70"/>
        <v>2161</v>
      </c>
      <c r="H195" s="27">
        <f t="shared" si="71"/>
        <v>728</v>
      </c>
      <c r="I195" s="24">
        <f t="shared" si="72"/>
        <v>656</v>
      </c>
      <c r="J195" s="26">
        <f t="shared" si="73"/>
        <v>72</v>
      </c>
      <c r="K195" s="39"/>
    </row>
    <row r="196" spans="1:11" s="4" customFormat="1" ht="20.100000000000001" customHeight="1" thickBot="1" x14ac:dyDescent="0.3">
      <c r="A196" s="112">
        <v>40148</v>
      </c>
      <c r="B196" s="45">
        <f t="shared" si="66"/>
        <v>3324</v>
      </c>
      <c r="C196" s="46">
        <f t="shared" si="67"/>
        <v>4711</v>
      </c>
      <c r="D196" s="47">
        <f t="shared" si="74"/>
        <v>-1387</v>
      </c>
      <c r="E196" s="45">
        <f t="shared" si="68"/>
        <v>4973</v>
      </c>
      <c r="F196" s="46">
        <f t="shared" si="69"/>
        <v>3299</v>
      </c>
      <c r="G196" s="48">
        <f t="shared" si="70"/>
        <v>1674</v>
      </c>
      <c r="H196" s="49">
        <f t="shared" si="71"/>
        <v>588</v>
      </c>
      <c r="I196" s="46">
        <f t="shared" si="72"/>
        <v>875</v>
      </c>
      <c r="J196" s="48">
        <f t="shared" si="73"/>
        <v>-287</v>
      </c>
      <c r="K196" s="39"/>
    </row>
    <row r="197" spans="1:11" s="4" customFormat="1" ht="20.100000000000001" customHeight="1" thickBot="1" x14ac:dyDescent="0.3">
      <c r="A197" s="110">
        <v>40179</v>
      </c>
      <c r="B197" s="18">
        <f t="shared" si="66"/>
        <v>2577</v>
      </c>
      <c r="C197" s="19">
        <f t="shared" si="67"/>
        <v>3574</v>
      </c>
      <c r="D197" s="20">
        <f t="shared" si="74"/>
        <v>-997</v>
      </c>
      <c r="E197" s="18">
        <f t="shared" si="68"/>
        <v>3622</v>
      </c>
      <c r="F197" s="19">
        <f t="shared" si="69"/>
        <v>2464</v>
      </c>
      <c r="G197" s="21">
        <f t="shared" si="70"/>
        <v>1158</v>
      </c>
      <c r="H197" s="22">
        <f t="shared" si="71"/>
        <v>601</v>
      </c>
      <c r="I197" s="19">
        <f t="shared" si="72"/>
        <v>762</v>
      </c>
      <c r="J197" s="21">
        <f t="shared" si="73"/>
        <v>-161</v>
      </c>
      <c r="K197" s="39"/>
    </row>
    <row r="198" spans="1:11" s="4" customFormat="1" ht="20.100000000000001" customHeight="1" thickBot="1" x14ac:dyDescent="0.3">
      <c r="A198" s="111">
        <v>40210</v>
      </c>
      <c r="B198" s="23">
        <f t="shared" si="66"/>
        <v>3005</v>
      </c>
      <c r="C198" s="24">
        <f t="shared" si="67"/>
        <v>2886</v>
      </c>
      <c r="D198" s="25">
        <f t="shared" si="74"/>
        <v>119</v>
      </c>
      <c r="E198" s="23">
        <f t="shared" si="68"/>
        <v>3125</v>
      </c>
      <c r="F198" s="24">
        <f t="shared" si="69"/>
        <v>2826</v>
      </c>
      <c r="G198" s="26">
        <f t="shared" si="70"/>
        <v>299</v>
      </c>
      <c r="H198" s="27">
        <f t="shared" si="71"/>
        <v>271</v>
      </c>
      <c r="I198" s="24">
        <f t="shared" si="72"/>
        <v>689</v>
      </c>
      <c r="J198" s="26">
        <f t="shared" si="73"/>
        <v>-418</v>
      </c>
      <c r="K198" s="39"/>
    </row>
    <row r="199" spans="1:11" s="4" customFormat="1" ht="20.100000000000001" customHeight="1" thickBot="1" x14ac:dyDescent="0.3">
      <c r="A199" s="111">
        <v>40238</v>
      </c>
      <c r="B199" s="23">
        <f t="shared" si="66"/>
        <v>4663</v>
      </c>
      <c r="C199" s="24">
        <f t="shared" si="67"/>
        <v>3516</v>
      </c>
      <c r="D199" s="25">
        <f t="shared" si="74"/>
        <v>1147</v>
      </c>
      <c r="E199" s="23">
        <f t="shared" si="68"/>
        <v>3702</v>
      </c>
      <c r="F199" s="24">
        <f t="shared" si="69"/>
        <v>4532</v>
      </c>
      <c r="G199" s="26">
        <f t="shared" si="70"/>
        <v>-830</v>
      </c>
      <c r="H199" s="27">
        <f t="shared" si="71"/>
        <v>209</v>
      </c>
      <c r="I199" s="24">
        <f t="shared" si="72"/>
        <v>526</v>
      </c>
      <c r="J199" s="26">
        <f t="shared" si="73"/>
        <v>-317</v>
      </c>
      <c r="K199" s="39"/>
    </row>
    <row r="200" spans="1:11" s="4" customFormat="1" ht="20.100000000000001" customHeight="1" thickBot="1" x14ac:dyDescent="0.3">
      <c r="A200" s="111">
        <v>40269</v>
      </c>
      <c r="B200" s="23">
        <f t="shared" si="66"/>
        <v>2717</v>
      </c>
      <c r="C200" s="24">
        <f t="shared" si="67"/>
        <v>2055</v>
      </c>
      <c r="D200" s="25">
        <f t="shared" si="74"/>
        <v>662</v>
      </c>
      <c r="E200" s="23">
        <f t="shared" si="68"/>
        <v>2251</v>
      </c>
      <c r="F200" s="24">
        <f t="shared" si="69"/>
        <v>2733</v>
      </c>
      <c r="G200" s="26">
        <f t="shared" si="70"/>
        <v>-482</v>
      </c>
      <c r="H200" s="27">
        <f t="shared" si="71"/>
        <v>337</v>
      </c>
      <c r="I200" s="24">
        <f t="shared" si="72"/>
        <v>517</v>
      </c>
      <c r="J200" s="26">
        <f t="shared" si="73"/>
        <v>-180</v>
      </c>
      <c r="K200" s="39"/>
    </row>
    <row r="201" spans="1:11" s="4" customFormat="1" ht="20.100000000000001" customHeight="1" thickBot="1" x14ac:dyDescent="0.3">
      <c r="A201" s="111">
        <v>40299</v>
      </c>
      <c r="B201" s="23">
        <f t="shared" si="66"/>
        <v>4425</v>
      </c>
      <c r="C201" s="24">
        <f t="shared" si="67"/>
        <v>2246</v>
      </c>
      <c r="D201" s="25">
        <f t="shared" si="74"/>
        <v>2179</v>
      </c>
      <c r="E201" s="23">
        <f t="shared" si="68"/>
        <v>2360</v>
      </c>
      <c r="F201" s="24">
        <f t="shared" si="69"/>
        <v>3887</v>
      </c>
      <c r="G201" s="26">
        <f t="shared" si="70"/>
        <v>-1527</v>
      </c>
      <c r="H201" s="27">
        <f t="shared" si="71"/>
        <v>243</v>
      </c>
      <c r="I201" s="24">
        <f t="shared" si="72"/>
        <v>895</v>
      </c>
      <c r="J201" s="26">
        <f t="shared" si="73"/>
        <v>-652</v>
      </c>
      <c r="K201" s="39"/>
    </row>
    <row r="202" spans="1:11" s="4" customFormat="1" ht="20.100000000000001" customHeight="1" thickBot="1" x14ac:dyDescent="0.3">
      <c r="A202" s="114">
        <v>40330</v>
      </c>
      <c r="B202" s="28">
        <f t="shared" si="66"/>
        <v>3735</v>
      </c>
      <c r="C202" s="29">
        <f t="shared" si="67"/>
        <v>2606</v>
      </c>
      <c r="D202" s="30">
        <f t="shared" si="74"/>
        <v>1129</v>
      </c>
      <c r="E202" s="28">
        <f t="shared" si="68"/>
        <v>2677</v>
      </c>
      <c r="F202" s="29">
        <f t="shared" si="69"/>
        <v>3571</v>
      </c>
      <c r="G202" s="31">
        <f t="shared" si="70"/>
        <v>-894</v>
      </c>
      <c r="H202" s="27">
        <f t="shared" si="71"/>
        <v>236</v>
      </c>
      <c r="I202" s="24">
        <f t="shared" si="72"/>
        <v>471</v>
      </c>
      <c r="J202" s="26">
        <f t="shared" si="73"/>
        <v>-235</v>
      </c>
      <c r="K202" s="39"/>
    </row>
    <row r="203" spans="1:11" s="4" customFormat="1" ht="20.100000000000001" customHeight="1" thickBot="1" x14ac:dyDescent="0.3">
      <c r="A203" s="114">
        <v>40360</v>
      </c>
      <c r="B203" s="28">
        <f t="shared" si="66"/>
        <v>3613</v>
      </c>
      <c r="C203" s="29">
        <f t="shared" si="67"/>
        <v>2607</v>
      </c>
      <c r="D203" s="30">
        <f t="shared" si="74"/>
        <v>1006</v>
      </c>
      <c r="E203" s="28">
        <f t="shared" si="68"/>
        <v>2685</v>
      </c>
      <c r="F203" s="29">
        <f t="shared" si="69"/>
        <v>3470</v>
      </c>
      <c r="G203" s="31">
        <f t="shared" si="70"/>
        <v>-785</v>
      </c>
      <c r="H203" s="27">
        <f t="shared" si="71"/>
        <v>244</v>
      </c>
      <c r="I203" s="24">
        <f t="shared" si="72"/>
        <v>465</v>
      </c>
      <c r="J203" s="26">
        <f t="shared" si="73"/>
        <v>-221</v>
      </c>
      <c r="K203" s="39"/>
    </row>
    <row r="204" spans="1:11" s="4" customFormat="1" ht="20.100000000000001" customHeight="1" thickBot="1" x14ac:dyDescent="0.3">
      <c r="A204" s="114">
        <v>40391</v>
      </c>
      <c r="B204" s="28">
        <f t="shared" si="66"/>
        <v>2466</v>
      </c>
      <c r="C204" s="29">
        <f t="shared" si="67"/>
        <v>1765</v>
      </c>
      <c r="D204" s="30">
        <f t="shared" si="74"/>
        <v>701</v>
      </c>
      <c r="E204" s="28">
        <f t="shared" si="68"/>
        <v>1822</v>
      </c>
      <c r="F204" s="29">
        <f t="shared" si="69"/>
        <v>2335</v>
      </c>
      <c r="G204" s="31">
        <f t="shared" si="70"/>
        <v>-513</v>
      </c>
      <c r="H204" s="32">
        <f t="shared" si="71"/>
        <v>187</v>
      </c>
      <c r="I204" s="29">
        <f t="shared" si="72"/>
        <v>375</v>
      </c>
      <c r="J204" s="26">
        <f t="shared" si="73"/>
        <v>-188</v>
      </c>
      <c r="K204" s="39"/>
    </row>
    <row r="205" spans="1:11" s="4" customFormat="1" ht="20.100000000000001" customHeight="1" thickBot="1" x14ac:dyDescent="0.3">
      <c r="A205" s="114">
        <v>40422</v>
      </c>
      <c r="B205" s="28">
        <f t="shared" si="66"/>
        <v>2923</v>
      </c>
      <c r="C205" s="29">
        <f t="shared" si="67"/>
        <v>1685</v>
      </c>
      <c r="D205" s="30">
        <f t="shared" si="74"/>
        <v>1238</v>
      </c>
      <c r="E205" s="28">
        <f t="shared" si="68"/>
        <v>1779</v>
      </c>
      <c r="F205" s="29">
        <f t="shared" si="69"/>
        <v>2794</v>
      </c>
      <c r="G205" s="31">
        <f t="shared" si="70"/>
        <v>-1015</v>
      </c>
      <c r="H205" s="32">
        <f t="shared" si="71"/>
        <v>158</v>
      </c>
      <c r="I205" s="29">
        <f t="shared" si="72"/>
        <v>381</v>
      </c>
      <c r="J205" s="26">
        <f t="shared" si="73"/>
        <v>-223</v>
      </c>
      <c r="K205" s="39"/>
    </row>
    <row r="206" spans="1:11" s="4" customFormat="1" ht="20.100000000000001" customHeight="1" thickBot="1" x14ac:dyDescent="0.3">
      <c r="A206" s="114">
        <v>40452</v>
      </c>
      <c r="B206" s="28">
        <f t="shared" si="66"/>
        <v>3282</v>
      </c>
      <c r="C206" s="29">
        <f t="shared" si="67"/>
        <v>1960</v>
      </c>
      <c r="D206" s="30">
        <f t="shared" si="74"/>
        <v>1322</v>
      </c>
      <c r="E206" s="28">
        <f t="shared" si="68"/>
        <v>2138</v>
      </c>
      <c r="F206" s="29">
        <f t="shared" si="69"/>
        <v>3132</v>
      </c>
      <c r="G206" s="31">
        <f t="shared" si="70"/>
        <v>-994</v>
      </c>
      <c r="H206" s="32">
        <f t="shared" si="71"/>
        <v>108</v>
      </c>
      <c r="I206" s="29">
        <f t="shared" si="72"/>
        <v>436</v>
      </c>
      <c r="J206" s="26">
        <f t="shared" si="73"/>
        <v>-328</v>
      </c>
      <c r="K206" s="39"/>
    </row>
    <row r="207" spans="1:11" s="4" customFormat="1" ht="20.100000000000001" customHeight="1" thickBot="1" x14ac:dyDescent="0.3">
      <c r="A207" s="114">
        <v>40483</v>
      </c>
      <c r="B207" s="28">
        <f t="shared" si="66"/>
        <v>1940</v>
      </c>
      <c r="C207" s="29">
        <f t="shared" si="67"/>
        <v>1187</v>
      </c>
      <c r="D207" s="30">
        <f t="shared" si="74"/>
        <v>753</v>
      </c>
      <c r="E207" s="28">
        <f t="shared" si="68"/>
        <v>1307</v>
      </c>
      <c r="F207" s="29">
        <f t="shared" si="69"/>
        <v>1760</v>
      </c>
      <c r="G207" s="31">
        <f t="shared" ref="G207:G222" si="75">E207-F207</f>
        <v>-453</v>
      </c>
      <c r="H207" s="32">
        <f t="shared" si="71"/>
        <v>101</v>
      </c>
      <c r="I207" s="29">
        <f t="shared" si="72"/>
        <v>401</v>
      </c>
      <c r="J207" s="31">
        <f t="shared" ref="J207:J222" si="76">H207-I207</f>
        <v>-300</v>
      </c>
      <c r="K207" s="39"/>
    </row>
    <row r="208" spans="1:11" s="4" customFormat="1" ht="20.100000000000001" customHeight="1" thickBot="1" x14ac:dyDescent="0.3">
      <c r="A208" s="112">
        <v>40513</v>
      </c>
      <c r="B208" s="45">
        <f t="shared" si="66"/>
        <v>1939</v>
      </c>
      <c r="C208" s="46">
        <f t="shared" si="67"/>
        <v>1813</v>
      </c>
      <c r="D208" s="47">
        <f t="shared" si="74"/>
        <v>126</v>
      </c>
      <c r="E208" s="45">
        <f t="shared" si="68"/>
        <v>2045</v>
      </c>
      <c r="F208" s="46">
        <f t="shared" si="69"/>
        <v>1834</v>
      </c>
      <c r="G208" s="48">
        <f t="shared" si="75"/>
        <v>211</v>
      </c>
      <c r="H208" s="49">
        <f t="shared" si="71"/>
        <v>140</v>
      </c>
      <c r="I208" s="46">
        <f t="shared" si="72"/>
        <v>477</v>
      </c>
      <c r="J208" s="48">
        <f t="shared" si="76"/>
        <v>-337</v>
      </c>
      <c r="K208" s="39"/>
    </row>
    <row r="209" spans="1:11" s="4" customFormat="1" ht="20.100000000000001" customHeight="1" thickBot="1" x14ac:dyDescent="0.3">
      <c r="A209" s="119">
        <v>40544</v>
      </c>
      <c r="B209" s="50">
        <f t="shared" si="66"/>
        <v>1886</v>
      </c>
      <c r="C209" s="51">
        <f t="shared" si="67"/>
        <v>1771</v>
      </c>
      <c r="D209" s="52">
        <f t="shared" si="74"/>
        <v>115</v>
      </c>
      <c r="E209" s="50">
        <f t="shared" si="68"/>
        <v>1873</v>
      </c>
      <c r="F209" s="51">
        <f t="shared" si="69"/>
        <v>1807</v>
      </c>
      <c r="G209" s="53">
        <f t="shared" si="75"/>
        <v>66</v>
      </c>
      <c r="H209" s="54">
        <f t="shared" si="71"/>
        <v>183</v>
      </c>
      <c r="I209" s="51">
        <f t="shared" si="72"/>
        <v>364</v>
      </c>
      <c r="J209" s="53">
        <f t="shared" si="76"/>
        <v>-181</v>
      </c>
      <c r="K209" s="39"/>
    </row>
    <row r="210" spans="1:11" s="4" customFormat="1" ht="20.100000000000001" customHeight="1" thickBot="1" x14ac:dyDescent="0.3">
      <c r="A210" s="114">
        <v>40575</v>
      </c>
      <c r="B210" s="28">
        <f t="shared" si="66"/>
        <v>3283</v>
      </c>
      <c r="C210" s="29">
        <f t="shared" si="67"/>
        <v>1165</v>
      </c>
      <c r="D210" s="30">
        <f t="shared" si="74"/>
        <v>2118</v>
      </c>
      <c r="E210" s="28">
        <f t="shared" si="68"/>
        <v>1214</v>
      </c>
      <c r="F210" s="29">
        <f t="shared" si="69"/>
        <v>3210</v>
      </c>
      <c r="G210" s="31">
        <f t="shared" si="75"/>
        <v>-1996</v>
      </c>
      <c r="H210" s="32">
        <f t="shared" si="71"/>
        <v>149</v>
      </c>
      <c r="I210" s="29">
        <f t="shared" si="72"/>
        <v>271</v>
      </c>
      <c r="J210" s="31">
        <f t="shared" si="76"/>
        <v>-122</v>
      </c>
      <c r="K210" s="39"/>
    </row>
    <row r="211" spans="1:11" s="4" customFormat="1" ht="20.100000000000001" customHeight="1" thickBot="1" x14ac:dyDescent="0.3">
      <c r="A211" s="114">
        <v>40603</v>
      </c>
      <c r="B211" s="28">
        <f t="shared" si="66"/>
        <v>2964</v>
      </c>
      <c r="C211" s="29">
        <f t="shared" si="67"/>
        <v>2372</v>
      </c>
      <c r="D211" s="30">
        <f t="shared" si="74"/>
        <v>592</v>
      </c>
      <c r="E211" s="28">
        <f t="shared" si="68"/>
        <v>2312</v>
      </c>
      <c r="F211" s="29">
        <f t="shared" si="69"/>
        <v>2769</v>
      </c>
      <c r="G211" s="31">
        <f t="shared" si="75"/>
        <v>-457</v>
      </c>
      <c r="H211" s="32">
        <f t="shared" si="71"/>
        <v>325</v>
      </c>
      <c r="I211" s="29">
        <f t="shared" si="72"/>
        <v>460</v>
      </c>
      <c r="J211" s="31">
        <f t="shared" si="76"/>
        <v>-135</v>
      </c>
      <c r="K211" s="39"/>
    </row>
    <row r="212" spans="1:11" s="4" customFormat="1" ht="20.100000000000001" customHeight="1" thickBot="1" x14ac:dyDescent="0.3">
      <c r="A212" s="114">
        <v>40634</v>
      </c>
      <c r="B212" s="28">
        <f t="shared" si="66"/>
        <v>2249</v>
      </c>
      <c r="C212" s="29">
        <f t="shared" si="67"/>
        <v>1851</v>
      </c>
      <c r="D212" s="30">
        <f t="shared" si="74"/>
        <v>398</v>
      </c>
      <c r="E212" s="28">
        <f t="shared" si="68"/>
        <v>1910</v>
      </c>
      <c r="F212" s="29">
        <f t="shared" si="69"/>
        <v>2189</v>
      </c>
      <c r="G212" s="31">
        <f t="shared" si="75"/>
        <v>-279</v>
      </c>
      <c r="H212" s="32">
        <f t="shared" si="71"/>
        <v>230</v>
      </c>
      <c r="I212" s="29">
        <f t="shared" si="72"/>
        <v>349</v>
      </c>
      <c r="J212" s="31">
        <f t="shared" si="76"/>
        <v>-119</v>
      </c>
      <c r="K212" s="39"/>
    </row>
    <row r="213" spans="1:11" s="4" customFormat="1" ht="20.100000000000001" customHeight="1" thickBot="1" x14ac:dyDescent="0.3">
      <c r="A213" s="114">
        <v>40664</v>
      </c>
      <c r="B213" s="28">
        <f t="shared" si="66"/>
        <v>2896</v>
      </c>
      <c r="C213" s="29">
        <f t="shared" si="67"/>
        <v>2082</v>
      </c>
      <c r="D213" s="30">
        <f t="shared" si="74"/>
        <v>814</v>
      </c>
      <c r="E213" s="28">
        <f t="shared" si="68"/>
        <v>2122</v>
      </c>
      <c r="F213" s="29">
        <f t="shared" si="69"/>
        <v>2856</v>
      </c>
      <c r="G213" s="31">
        <f t="shared" si="75"/>
        <v>-734</v>
      </c>
      <c r="H213" s="32">
        <f t="shared" si="71"/>
        <v>214</v>
      </c>
      <c r="I213" s="29">
        <f t="shared" si="72"/>
        <v>294</v>
      </c>
      <c r="J213" s="31">
        <f t="shared" si="76"/>
        <v>-80</v>
      </c>
      <c r="K213" s="39"/>
    </row>
    <row r="214" spans="1:11" s="4" customFormat="1" ht="20.100000000000001" customHeight="1" thickBot="1" x14ac:dyDescent="0.3">
      <c r="A214" s="114">
        <v>40695</v>
      </c>
      <c r="B214" s="28">
        <f t="shared" si="66"/>
        <v>4430</v>
      </c>
      <c r="C214" s="29">
        <f t="shared" si="67"/>
        <v>2202</v>
      </c>
      <c r="D214" s="30">
        <f t="shared" si="74"/>
        <v>2228</v>
      </c>
      <c r="E214" s="28">
        <f t="shared" si="68"/>
        <v>2181</v>
      </c>
      <c r="F214" s="29">
        <f t="shared" si="69"/>
        <v>4371</v>
      </c>
      <c r="G214" s="31">
        <f t="shared" si="75"/>
        <v>-2190</v>
      </c>
      <c r="H214" s="32">
        <f t="shared" si="71"/>
        <v>221</v>
      </c>
      <c r="I214" s="29">
        <f t="shared" si="72"/>
        <v>259</v>
      </c>
      <c r="J214" s="31">
        <f t="shared" si="76"/>
        <v>-38</v>
      </c>
      <c r="K214" s="39"/>
    </row>
    <row r="215" spans="1:11" s="4" customFormat="1" ht="20.100000000000001" customHeight="1" thickBot="1" x14ac:dyDescent="0.3">
      <c r="A215" s="114">
        <v>40725</v>
      </c>
      <c r="B215" s="28">
        <f t="shared" si="66"/>
        <v>4488</v>
      </c>
      <c r="C215" s="29">
        <f t="shared" si="67"/>
        <v>2926</v>
      </c>
      <c r="D215" s="30">
        <f t="shared" si="74"/>
        <v>1562</v>
      </c>
      <c r="E215" s="28">
        <f t="shared" si="68"/>
        <v>2967</v>
      </c>
      <c r="F215" s="29">
        <f t="shared" si="69"/>
        <v>4402</v>
      </c>
      <c r="G215" s="31">
        <f t="shared" si="75"/>
        <v>-1435</v>
      </c>
      <c r="H215" s="32">
        <f t="shared" si="71"/>
        <v>194</v>
      </c>
      <c r="I215" s="29">
        <f t="shared" si="72"/>
        <v>321</v>
      </c>
      <c r="J215" s="31">
        <f t="shared" si="76"/>
        <v>-127</v>
      </c>
      <c r="K215" s="39"/>
    </row>
    <row r="216" spans="1:11" s="4" customFormat="1" ht="20.100000000000001" customHeight="1" thickBot="1" x14ac:dyDescent="0.3">
      <c r="A216" s="114">
        <v>40756</v>
      </c>
      <c r="B216" s="28">
        <f t="shared" si="66"/>
        <v>3734</v>
      </c>
      <c r="C216" s="29">
        <f t="shared" si="67"/>
        <v>2284</v>
      </c>
      <c r="D216" s="30">
        <f t="shared" si="74"/>
        <v>1450</v>
      </c>
      <c r="E216" s="28">
        <f t="shared" si="68"/>
        <v>2203</v>
      </c>
      <c r="F216" s="29">
        <f t="shared" si="69"/>
        <v>3591</v>
      </c>
      <c r="G216" s="31">
        <f t="shared" si="75"/>
        <v>-1388</v>
      </c>
      <c r="H216" s="32">
        <f t="shared" si="71"/>
        <v>233</v>
      </c>
      <c r="I216" s="29">
        <f t="shared" si="72"/>
        <v>295</v>
      </c>
      <c r="J216" s="31">
        <f t="shared" si="76"/>
        <v>-62</v>
      </c>
      <c r="K216" s="39"/>
    </row>
    <row r="217" spans="1:11" s="4" customFormat="1" ht="20.100000000000001" customHeight="1" thickBot="1" x14ac:dyDescent="0.3">
      <c r="A217" s="114">
        <v>40787</v>
      </c>
      <c r="B217" s="28">
        <f t="shared" si="66"/>
        <v>3796</v>
      </c>
      <c r="C217" s="29">
        <f t="shared" si="67"/>
        <v>2108</v>
      </c>
      <c r="D217" s="30">
        <f t="shared" si="74"/>
        <v>1688</v>
      </c>
      <c r="E217" s="28">
        <f t="shared" si="68"/>
        <v>2043</v>
      </c>
      <c r="F217" s="29">
        <f t="shared" si="69"/>
        <v>3610</v>
      </c>
      <c r="G217" s="31">
        <f t="shared" si="75"/>
        <v>-1567</v>
      </c>
      <c r="H217" s="32">
        <f t="shared" si="71"/>
        <v>360</v>
      </c>
      <c r="I217" s="29">
        <f t="shared" si="72"/>
        <v>481</v>
      </c>
      <c r="J217" s="31">
        <f t="shared" si="76"/>
        <v>-121</v>
      </c>
      <c r="K217" s="39"/>
    </row>
    <row r="218" spans="1:11" s="4" customFormat="1" ht="20.100000000000001" customHeight="1" thickBot="1" x14ac:dyDescent="0.3">
      <c r="A218" s="114">
        <v>40817</v>
      </c>
      <c r="B218" s="28">
        <f t="shared" si="66"/>
        <v>3565</v>
      </c>
      <c r="C218" s="29">
        <f t="shared" si="67"/>
        <v>1978</v>
      </c>
      <c r="D218" s="30">
        <f t="shared" si="74"/>
        <v>1587</v>
      </c>
      <c r="E218" s="28">
        <f t="shared" si="68"/>
        <v>1970</v>
      </c>
      <c r="F218" s="29">
        <f t="shared" si="69"/>
        <v>3400</v>
      </c>
      <c r="G218" s="31">
        <f t="shared" si="75"/>
        <v>-1430</v>
      </c>
      <c r="H218" s="32">
        <f t="shared" si="71"/>
        <v>191</v>
      </c>
      <c r="I218" s="29">
        <f t="shared" si="72"/>
        <v>348</v>
      </c>
      <c r="J218" s="31">
        <f t="shared" si="76"/>
        <v>-157</v>
      </c>
      <c r="K218" s="39"/>
    </row>
    <row r="219" spans="1:11" s="4" customFormat="1" ht="20.100000000000001" customHeight="1" thickBot="1" x14ac:dyDescent="0.3">
      <c r="A219" s="114">
        <v>40848</v>
      </c>
      <c r="B219" s="28">
        <f t="shared" si="66"/>
        <v>3482</v>
      </c>
      <c r="C219" s="29">
        <f t="shared" si="67"/>
        <v>1590</v>
      </c>
      <c r="D219" s="30">
        <f t="shared" si="74"/>
        <v>1892</v>
      </c>
      <c r="E219" s="28">
        <f t="shared" si="68"/>
        <v>1510</v>
      </c>
      <c r="F219" s="29">
        <f t="shared" si="69"/>
        <v>3343</v>
      </c>
      <c r="G219" s="31">
        <f t="shared" si="75"/>
        <v>-1833</v>
      </c>
      <c r="H219" s="32">
        <f t="shared" si="71"/>
        <v>232</v>
      </c>
      <c r="I219" s="29">
        <f t="shared" si="72"/>
        <v>291</v>
      </c>
      <c r="J219" s="31">
        <f t="shared" si="76"/>
        <v>-59</v>
      </c>
      <c r="K219" s="39"/>
    </row>
    <row r="220" spans="1:11" s="4" customFormat="1" ht="20.100000000000001" customHeight="1" thickBot="1" x14ac:dyDescent="0.3">
      <c r="A220" s="112">
        <v>40878</v>
      </c>
      <c r="B220" s="45">
        <f t="shared" si="66"/>
        <v>4796</v>
      </c>
      <c r="C220" s="46">
        <f t="shared" si="67"/>
        <v>2343</v>
      </c>
      <c r="D220" s="47">
        <f t="shared" si="74"/>
        <v>2453</v>
      </c>
      <c r="E220" s="45">
        <f t="shared" si="68"/>
        <v>2484</v>
      </c>
      <c r="F220" s="46">
        <f t="shared" si="69"/>
        <v>4688</v>
      </c>
      <c r="G220" s="48">
        <f t="shared" si="75"/>
        <v>-2204</v>
      </c>
      <c r="H220" s="49">
        <f t="shared" si="71"/>
        <v>228</v>
      </c>
      <c r="I220" s="46">
        <f t="shared" si="72"/>
        <v>477</v>
      </c>
      <c r="J220" s="48">
        <f t="shared" si="76"/>
        <v>-249</v>
      </c>
      <c r="K220" s="39"/>
    </row>
    <row r="221" spans="1:11" s="4" customFormat="1" ht="20.100000000000001" customHeight="1" thickBot="1" x14ac:dyDescent="0.3">
      <c r="A221" s="119">
        <v>40909</v>
      </c>
      <c r="B221" s="50">
        <f t="shared" si="66"/>
        <v>4741</v>
      </c>
      <c r="C221" s="51">
        <f t="shared" si="67"/>
        <v>1870</v>
      </c>
      <c r="D221" s="52">
        <f t="shared" si="74"/>
        <v>2871</v>
      </c>
      <c r="E221" s="50">
        <f t="shared" si="68"/>
        <v>1747</v>
      </c>
      <c r="F221" s="51">
        <f t="shared" si="69"/>
        <v>4440</v>
      </c>
      <c r="G221" s="53">
        <f t="shared" si="75"/>
        <v>-2693</v>
      </c>
      <c r="H221" s="54">
        <f t="shared" si="71"/>
        <v>292</v>
      </c>
      <c r="I221" s="51">
        <f t="shared" si="72"/>
        <v>470</v>
      </c>
      <c r="J221" s="53">
        <f t="shared" si="76"/>
        <v>-178</v>
      </c>
      <c r="K221" s="39"/>
    </row>
    <row r="222" spans="1:11" s="4" customFormat="1" ht="20.100000000000001" customHeight="1" thickBot="1" x14ac:dyDescent="0.3">
      <c r="A222" s="114">
        <v>40940</v>
      </c>
      <c r="B222" s="28">
        <f t="shared" si="66"/>
        <v>4956</v>
      </c>
      <c r="C222" s="29">
        <f t="shared" si="67"/>
        <v>2043</v>
      </c>
      <c r="D222" s="30">
        <f t="shared" si="74"/>
        <v>2913</v>
      </c>
      <c r="E222" s="28">
        <f t="shared" si="68"/>
        <v>1782</v>
      </c>
      <c r="F222" s="29">
        <f t="shared" si="69"/>
        <v>4757</v>
      </c>
      <c r="G222" s="31">
        <f t="shared" si="75"/>
        <v>-2975</v>
      </c>
      <c r="H222" s="32">
        <f t="shared" si="71"/>
        <v>510</v>
      </c>
      <c r="I222" s="29">
        <f t="shared" si="72"/>
        <v>448</v>
      </c>
      <c r="J222" s="31">
        <f t="shared" si="76"/>
        <v>62</v>
      </c>
      <c r="K222" s="39"/>
    </row>
    <row r="223" spans="1:11" s="4" customFormat="1" ht="20.100000000000001" customHeight="1" thickBot="1" x14ac:dyDescent="0.3">
      <c r="A223" s="114">
        <v>40969</v>
      </c>
      <c r="B223" s="28">
        <f t="shared" si="66"/>
        <v>3817</v>
      </c>
      <c r="C223" s="29">
        <f t="shared" si="67"/>
        <v>2252</v>
      </c>
      <c r="D223" s="30">
        <f>B223-C223</f>
        <v>1565</v>
      </c>
      <c r="E223" s="28">
        <f t="shared" si="68"/>
        <v>2023</v>
      </c>
      <c r="F223" s="29">
        <f t="shared" si="69"/>
        <v>3718</v>
      </c>
      <c r="G223" s="31">
        <f>E223-F223</f>
        <v>-1695</v>
      </c>
      <c r="H223" s="32">
        <f t="shared" si="71"/>
        <v>543</v>
      </c>
      <c r="I223" s="29">
        <f t="shared" si="72"/>
        <v>413</v>
      </c>
      <c r="J223" s="31">
        <f>H223-I223</f>
        <v>130</v>
      </c>
      <c r="K223" s="39"/>
    </row>
    <row r="224" spans="1:11" s="4" customFormat="1" ht="20.100000000000001" customHeight="1" thickBot="1" x14ac:dyDescent="0.3">
      <c r="A224" s="114">
        <v>41000</v>
      </c>
      <c r="B224" s="28">
        <f t="shared" si="66"/>
        <v>3736</v>
      </c>
      <c r="C224" s="29">
        <f t="shared" si="67"/>
        <v>1808</v>
      </c>
      <c r="D224" s="30">
        <f>B224-C224</f>
        <v>1928</v>
      </c>
      <c r="E224" s="28">
        <f t="shared" si="68"/>
        <v>1708</v>
      </c>
      <c r="F224" s="29">
        <f t="shared" si="69"/>
        <v>3647</v>
      </c>
      <c r="G224" s="31">
        <f>E224-F224</f>
        <v>-1939</v>
      </c>
      <c r="H224" s="32">
        <f t="shared" si="71"/>
        <v>405</v>
      </c>
      <c r="I224" s="29">
        <f t="shared" si="72"/>
        <v>394</v>
      </c>
      <c r="J224" s="31">
        <f>H224-I224</f>
        <v>11</v>
      </c>
      <c r="K224" s="39"/>
    </row>
    <row r="225" spans="1:11" s="4" customFormat="1" ht="20.100000000000001" customHeight="1" thickBot="1" x14ac:dyDescent="0.3">
      <c r="A225" s="114">
        <v>41030</v>
      </c>
      <c r="B225" s="28">
        <f t="shared" si="66"/>
        <v>3396</v>
      </c>
      <c r="C225" s="29">
        <f t="shared" si="67"/>
        <v>1977</v>
      </c>
      <c r="D225" s="30">
        <f>B225-C225</f>
        <v>1419</v>
      </c>
      <c r="E225" s="28">
        <f t="shared" si="68"/>
        <v>1823</v>
      </c>
      <c r="F225" s="29">
        <f t="shared" si="69"/>
        <v>3360</v>
      </c>
      <c r="G225" s="31">
        <f>E225-F225</f>
        <v>-1537</v>
      </c>
      <c r="H225" s="32">
        <f t="shared" si="71"/>
        <v>424</v>
      </c>
      <c r="I225" s="29">
        <f t="shared" si="72"/>
        <v>306</v>
      </c>
      <c r="J225" s="31">
        <f>H225-I225</f>
        <v>118</v>
      </c>
      <c r="K225" s="39"/>
    </row>
    <row r="226" spans="1:11" s="4" customFormat="1" ht="20.100000000000001" customHeight="1" thickBot="1" x14ac:dyDescent="0.3">
      <c r="A226" s="114">
        <v>41061</v>
      </c>
      <c r="B226" s="28">
        <f t="shared" ref="B226:B257" si="77">D46</f>
        <v>5165</v>
      </c>
      <c r="C226" s="29">
        <f t="shared" ref="C226:C257" si="78">D136</f>
        <v>2967</v>
      </c>
      <c r="D226" s="30">
        <f>B226-C226</f>
        <v>2198</v>
      </c>
      <c r="E226" s="28">
        <f t="shared" ref="E226:E257" si="79">G46</f>
        <v>2729</v>
      </c>
      <c r="F226" s="29">
        <f t="shared" ref="F226:F257" si="80">G136</f>
        <v>4927</v>
      </c>
      <c r="G226" s="31">
        <f>E226-F226</f>
        <v>-2198</v>
      </c>
      <c r="H226" s="32">
        <f t="shared" ref="H226:H257" si="81">J46</f>
        <v>498</v>
      </c>
      <c r="I226" s="29">
        <f t="shared" ref="I226:I257" si="82">J136</f>
        <v>498</v>
      </c>
      <c r="J226" s="31">
        <f>H226-I226</f>
        <v>0</v>
      </c>
      <c r="K226" s="39"/>
    </row>
    <row r="227" spans="1:11" s="4" customFormat="1" ht="20.100000000000001" customHeight="1" thickBot="1" x14ac:dyDescent="0.3">
      <c r="A227" s="114">
        <v>41091</v>
      </c>
      <c r="B227" s="28">
        <f t="shared" si="77"/>
        <v>7334</v>
      </c>
      <c r="C227" s="29">
        <f t="shared" si="78"/>
        <v>3443</v>
      </c>
      <c r="D227" s="30">
        <f>B227-C227</f>
        <v>3891</v>
      </c>
      <c r="E227" s="28">
        <f t="shared" si="79"/>
        <v>3264</v>
      </c>
      <c r="F227" s="29">
        <f t="shared" si="80"/>
        <v>7338</v>
      </c>
      <c r="G227" s="31">
        <f>E227-F227</f>
        <v>-4074</v>
      </c>
      <c r="H227" s="32">
        <f t="shared" si="81"/>
        <v>644</v>
      </c>
      <c r="I227" s="29">
        <f t="shared" si="82"/>
        <v>461</v>
      </c>
      <c r="J227" s="31">
        <f>H227-I227</f>
        <v>183</v>
      </c>
      <c r="K227" s="39"/>
    </row>
    <row r="228" spans="1:11" s="4" customFormat="1" ht="20.100000000000001" customHeight="1" thickBot="1" x14ac:dyDescent="0.3">
      <c r="A228" s="114">
        <v>41122</v>
      </c>
      <c r="B228" s="28">
        <f t="shared" si="77"/>
        <v>8690</v>
      </c>
      <c r="C228" s="29">
        <f t="shared" si="78"/>
        <v>2719</v>
      </c>
      <c r="D228" s="30">
        <f t="shared" ref="D228:D233" si="83">B228-C228</f>
        <v>5971</v>
      </c>
      <c r="E228" s="28">
        <f t="shared" si="79"/>
        <v>2663</v>
      </c>
      <c r="F228" s="29">
        <f t="shared" si="80"/>
        <v>8844</v>
      </c>
      <c r="G228" s="31">
        <f t="shared" ref="G228:G233" si="84">E228-F228</f>
        <v>-6181</v>
      </c>
      <c r="H228" s="32">
        <f t="shared" si="81"/>
        <v>745</v>
      </c>
      <c r="I228" s="29">
        <f t="shared" si="82"/>
        <v>535</v>
      </c>
      <c r="J228" s="31">
        <f t="shared" ref="J228:J233" si="85">H228-I228</f>
        <v>210</v>
      </c>
      <c r="K228" s="39"/>
    </row>
    <row r="229" spans="1:11" s="4" customFormat="1" ht="20.100000000000001" customHeight="1" thickBot="1" x14ac:dyDescent="0.3">
      <c r="A229" s="111">
        <v>41153</v>
      </c>
      <c r="B229" s="23">
        <f t="shared" si="77"/>
        <v>7519</v>
      </c>
      <c r="C229" s="24">
        <f t="shared" si="78"/>
        <v>4523</v>
      </c>
      <c r="D229" s="25">
        <f t="shared" si="83"/>
        <v>2996</v>
      </c>
      <c r="E229" s="23">
        <f t="shared" si="79"/>
        <v>4311</v>
      </c>
      <c r="F229" s="24">
        <f t="shared" si="80"/>
        <v>7687</v>
      </c>
      <c r="G229" s="26">
        <f t="shared" si="84"/>
        <v>-3376</v>
      </c>
      <c r="H229" s="27">
        <f t="shared" si="81"/>
        <v>662</v>
      </c>
      <c r="I229" s="24">
        <f t="shared" si="82"/>
        <v>282</v>
      </c>
      <c r="J229" s="26">
        <f t="shared" si="85"/>
        <v>380</v>
      </c>
      <c r="K229" s="39"/>
    </row>
    <row r="230" spans="1:11" s="4" customFormat="1" ht="20.100000000000001" customHeight="1" thickBot="1" x14ac:dyDescent="0.3">
      <c r="A230" s="111">
        <v>41183</v>
      </c>
      <c r="B230" s="23">
        <f t="shared" si="77"/>
        <v>6531</v>
      </c>
      <c r="C230" s="24">
        <f t="shared" si="78"/>
        <v>11207</v>
      </c>
      <c r="D230" s="25">
        <f t="shared" si="83"/>
        <v>-4676</v>
      </c>
      <c r="E230" s="23">
        <f t="shared" si="79"/>
        <v>11028</v>
      </c>
      <c r="F230" s="24">
        <f t="shared" si="80"/>
        <v>6636</v>
      </c>
      <c r="G230" s="26">
        <f t="shared" si="84"/>
        <v>4392</v>
      </c>
      <c r="H230" s="27">
        <f t="shared" si="81"/>
        <v>642</v>
      </c>
      <c r="I230" s="24">
        <f t="shared" si="82"/>
        <v>358</v>
      </c>
      <c r="J230" s="26">
        <f t="shared" si="85"/>
        <v>284</v>
      </c>
      <c r="K230" s="39"/>
    </row>
    <row r="231" spans="1:11" s="4" customFormat="1" ht="20.100000000000001" customHeight="1" thickBot="1" x14ac:dyDescent="0.3">
      <c r="A231" s="111">
        <v>41214</v>
      </c>
      <c r="B231" s="23">
        <f t="shared" si="77"/>
        <v>11289</v>
      </c>
      <c r="C231" s="24">
        <f t="shared" si="78"/>
        <v>14009</v>
      </c>
      <c r="D231" s="25">
        <f t="shared" si="83"/>
        <v>-2720</v>
      </c>
      <c r="E231" s="23">
        <f t="shared" si="79"/>
        <v>14032</v>
      </c>
      <c r="F231" s="24">
        <f t="shared" si="80"/>
        <v>11339</v>
      </c>
      <c r="G231" s="26">
        <f t="shared" si="84"/>
        <v>2693</v>
      </c>
      <c r="H231" s="27">
        <f t="shared" si="81"/>
        <v>702</v>
      </c>
      <c r="I231" s="24">
        <f t="shared" si="82"/>
        <v>675</v>
      </c>
      <c r="J231" s="26">
        <f t="shared" si="85"/>
        <v>27</v>
      </c>
      <c r="K231" s="39"/>
    </row>
    <row r="232" spans="1:11" s="4" customFormat="1" ht="20.100000000000001" customHeight="1" thickBot="1" x14ac:dyDescent="0.3">
      <c r="A232" s="120">
        <v>41244</v>
      </c>
      <c r="B232" s="45">
        <f t="shared" si="77"/>
        <v>8067</v>
      </c>
      <c r="C232" s="46">
        <f t="shared" si="78"/>
        <v>12158</v>
      </c>
      <c r="D232" s="47">
        <f t="shared" si="83"/>
        <v>-4091</v>
      </c>
      <c r="E232" s="45">
        <f t="shared" si="79"/>
        <v>11894</v>
      </c>
      <c r="F232" s="46">
        <f t="shared" si="80"/>
        <v>8149</v>
      </c>
      <c r="G232" s="48">
        <f t="shared" si="84"/>
        <v>3745</v>
      </c>
      <c r="H232" s="49">
        <f t="shared" si="81"/>
        <v>557</v>
      </c>
      <c r="I232" s="46">
        <f t="shared" si="82"/>
        <v>211</v>
      </c>
      <c r="J232" s="48">
        <f t="shared" si="85"/>
        <v>346</v>
      </c>
      <c r="K232" s="39"/>
    </row>
    <row r="233" spans="1:11" s="4" customFormat="1" ht="20.100000000000001" customHeight="1" thickBot="1" x14ac:dyDescent="0.3">
      <c r="A233" s="110">
        <v>41275</v>
      </c>
      <c r="B233" s="18">
        <f t="shared" si="77"/>
        <v>13429</v>
      </c>
      <c r="C233" s="19">
        <f t="shared" si="78"/>
        <v>14868</v>
      </c>
      <c r="D233" s="20">
        <f t="shared" si="83"/>
        <v>-1439</v>
      </c>
      <c r="E233" s="18">
        <f t="shared" si="79"/>
        <v>14544</v>
      </c>
      <c r="F233" s="19">
        <f t="shared" si="80"/>
        <v>13599</v>
      </c>
      <c r="G233" s="21">
        <f t="shared" si="84"/>
        <v>945</v>
      </c>
      <c r="H233" s="22">
        <f t="shared" si="81"/>
        <v>956</v>
      </c>
      <c r="I233" s="19">
        <f t="shared" si="82"/>
        <v>462</v>
      </c>
      <c r="J233" s="21">
        <f t="shared" si="85"/>
        <v>494</v>
      </c>
      <c r="K233" s="39"/>
    </row>
    <row r="234" spans="1:11" s="4" customFormat="1" ht="20.100000000000001" customHeight="1" thickBot="1" x14ac:dyDescent="0.3">
      <c r="A234" s="115">
        <v>41306</v>
      </c>
      <c r="B234" s="33">
        <f t="shared" si="77"/>
        <v>14891</v>
      </c>
      <c r="C234" s="34">
        <f t="shared" si="78"/>
        <v>10596</v>
      </c>
      <c r="D234" s="35">
        <f>B234-C234</f>
        <v>4295</v>
      </c>
      <c r="E234" s="33">
        <f t="shared" si="79"/>
        <v>10351</v>
      </c>
      <c r="F234" s="34">
        <f t="shared" si="80"/>
        <v>14963</v>
      </c>
      <c r="G234" s="36">
        <f>E234-F234</f>
        <v>-4612</v>
      </c>
      <c r="H234" s="37">
        <f t="shared" si="81"/>
        <v>659</v>
      </c>
      <c r="I234" s="34">
        <f t="shared" si="82"/>
        <v>342</v>
      </c>
      <c r="J234" s="36">
        <f>H234-I234</f>
        <v>317</v>
      </c>
      <c r="K234" s="39"/>
    </row>
    <row r="235" spans="1:11" s="4" customFormat="1" ht="20.100000000000001" customHeight="1" thickBot="1" x14ac:dyDescent="0.3">
      <c r="A235" s="111">
        <v>41334</v>
      </c>
      <c r="B235" s="23">
        <f t="shared" si="77"/>
        <v>16123</v>
      </c>
      <c r="C235" s="24">
        <f t="shared" si="78"/>
        <v>13914</v>
      </c>
      <c r="D235" s="25">
        <f>B235-C235</f>
        <v>2209</v>
      </c>
      <c r="E235" s="23">
        <f t="shared" si="79"/>
        <v>13596</v>
      </c>
      <c r="F235" s="24">
        <f t="shared" si="80"/>
        <v>16218</v>
      </c>
      <c r="G235" s="26">
        <f>E235-F235</f>
        <v>-2622</v>
      </c>
      <c r="H235" s="27">
        <f t="shared" si="81"/>
        <v>805</v>
      </c>
      <c r="I235" s="24">
        <f t="shared" si="82"/>
        <v>392</v>
      </c>
      <c r="J235" s="26">
        <f>H235-I235</f>
        <v>413</v>
      </c>
      <c r="K235" s="39"/>
    </row>
    <row r="236" spans="1:11" s="4" customFormat="1" ht="20.100000000000001" customHeight="1" thickBot="1" x14ac:dyDescent="0.3">
      <c r="A236" s="111">
        <v>41365</v>
      </c>
      <c r="B236" s="23">
        <f t="shared" si="77"/>
        <v>24539</v>
      </c>
      <c r="C236" s="24">
        <f t="shared" si="78"/>
        <v>17764</v>
      </c>
      <c r="D236" s="25">
        <f>B236-C236</f>
        <v>6775</v>
      </c>
      <c r="E236" s="23">
        <f t="shared" si="79"/>
        <v>17243</v>
      </c>
      <c r="F236" s="24">
        <f t="shared" si="80"/>
        <v>24808</v>
      </c>
      <c r="G236" s="26">
        <f>E236-F236</f>
        <v>-7565</v>
      </c>
      <c r="H236" s="27">
        <f t="shared" si="81"/>
        <v>1229</v>
      </c>
      <c r="I236" s="24">
        <f t="shared" si="82"/>
        <v>439</v>
      </c>
      <c r="J236" s="26">
        <f>H236-I236</f>
        <v>790</v>
      </c>
      <c r="K236" s="39"/>
    </row>
    <row r="237" spans="1:11" s="4" customFormat="1" ht="20.100000000000001" customHeight="1" thickBot="1" x14ac:dyDescent="0.3">
      <c r="A237" s="111">
        <v>41395</v>
      </c>
      <c r="B237" s="23">
        <f t="shared" si="77"/>
        <v>25469</v>
      </c>
      <c r="C237" s="24">
        <f t="shared" si="78"/>
        <v>19649</v>
      </c>
      <c r="D237" s="25">
        <f>B237-C237</f>
        <v>5820</v>
      </c>
      <c r="E237" s="23">
        <f t="shared" si="79"/>
        <v>18918</v>
      </c>
      <c r="F237" s="24">
        <f t="shared" si="80"/>
        <v>25589</v>
      </c>
      <c r="G237" s="26">
        <f>E237-F237</f>
        <v>-6671</v>
      </c>
      <c r="H237" s="27">
        <f t="shared" si="81"/>
        <v>1479</v>
      </c>
      <c r="I237" s="24">
        <f t="shared" si="82"/>
        <v>628</v>
      </c>
      <c r="J237" s="26">
        <f>H237-I237</f>
        <v>851</v>
      </c>
      <c r="K237" s="39"/>
    </row>
    <row r="238" spans="1:11" s="4" customFormat="1" ht="20.100000000000001" customHeight="1" thickBot="1" x14ac:dyDescent="0.3">
      <c r="A238" s="111">
        <v>41426</v>
      </c>
      <c r="B238" s="23">
        <f t="shared" si="77"/>
        <v>21702</v>
      </c>
      <c r="C238" s="24">
        <f t="shared" si="78"/>
        <v>26612</v>
      </c>
      <c r="D238" s="25">
        <f>B238-C238</f>
        <v>-4910</v>
      </c>
      <c r="E238" s="23">
        <f t="shared" si="79"/>
        <v>25801</v>
      </c>
      <c r="F238" s="24">
        <f t="shared" si="80"/>
        <v>22040</v>
      </c>
      <c r="G238" s="26">
        <f>E238-F238</f>
        <v>3761</v>
      </c>
      <c r="H238" s="27">
        <f t="shared" si="81"/>
        <v>1719</v>
      </c>
      <c r="I238" s="24">
        <f t="shared" si="82"/>
        <v>570</v>
      </c>
      <c r="J238" s="26">
        <f>H238-I238</f>
        <v>1149</v>
      </c>
      <c r="K238" s="39"/>
    </row>
    <row r="239" spans="1:11" s="4" customFormat="1" ht="20.100000000000001" customHeight="1" thickBot="1" x14ac:dyDescent="0.3">
      <c r="A239" s="111">
        <v>41456</v>
      </c>
      <c r="B239" s="23">
        <f t="shared" si="77"/>
        <v>33918</v>
      </c>
      <c r="C239" s="24">
        <f t="shared" si="78"/>
        <v>33903</v>
      </c>
      <c r="D239" s="25">
        <f t="shared" ref="D239:D244" si="86">B239-C239</f>
        <v>15</v>
      </c>
      <c r="E239" s="23">
        <f t="shared" si="79"/>
        <v>32914</v>
      </c>
      <c r="F239" s="24">
        <f t="shared" si="80"/>
        <v>34550</v>
      </c>
      <c r="G239" s="26">
        <f t="shared" ref="G239:G244" si="87">E239-F239</f>
        <v>-1636</v>
      </c>
      <c r="H239" s="27">
        <f t="shared" si="81"/>
        <v>2118</v>
      </c>
      <c r="I239" s="24">
        <f t="shared" si="82"/>
        <v>497</v>
      </c>
      <c r="J239" s="26">
        <f t="shared" ref="J239:J244" si="88">H239-I239</f>
        <v>1621</v>
      </c>
      <c r="K239" s="39"/>
    </row>
    <row r="240" spans="1:11" s="4" customFormat="1" ht="20.100000000000001" customHeight="1" thickBot="1" x14ac:dyDescent="0.3">
      <c r="A240" s="111">
        <v>41487</v>
      </c>
      <c r="B240" s="23">
        <f t="shared" si="77"/>
        <v>36932</v>
      </c>
      <c r="C240" s="24">
        <f t="shared" si="78"/>
        <v>32003</v>
      </c>
      <c r="D240" s="25">
        <f t="shared" si="86"/>
        <v>4929</v>
      </c>
      <c r="E240" s="23">
        <f t="shared" si="79"/>
        <v>31012</v>
      </c>
      <c r="F240" s="24">
        <f t="shared" si="80"/>
        <v>37533</v>
      </c>
      <c r="G240" s="26">
        <f t="shared" si="87"/>
        <v>-6521</v>
      </c>
      <c r="H240" s="27">
        <f t="shared" si="81"/>
        <v>2200</v>
      </c>
      <c r="I240" s="24">
        <f t="shared" si="82"/>
        <v>608</v>
      </c>
      <c r="J240" s="26">
        <f t="shared" si="88"/>
        <v>1592</v>
      </c>
      <c r="K240" s="39"/>
    </row>
    <row r="241" spans="1:11" s="4" customFormat="1" ht="20.100000000000001" customHeight="1" thickBot="1" x14ac:dyDescent="0.3">
      <c r="A241" s="111">
        <v>41518</v>
      </c>
      <c r="B241" s="23">
        <f t="shared" si="77"/>
        <v>32825</v>
      </c>
      <c r="C241" s="24">
        <f t="shared" si="78"/>
        <v>30885</v>
      </c>
      <c r="D241" s="25">
        <f t="shared" si="86"/>
        <v>1940</v>
      </c>
      <c r="E241" s="23">
        <f t="shared" si="79"/>
        <v>30030</v>
      </c>
      <c r="F241" s="24">
        <f t="shared" si="80"/>
        <v>33242</v>
      </c>
      <c r="G241" s="26">
        <f t="shared" si="87"/>
        <v>-3212</v>
      </c>
      <c r="H241" s="27">
        <f t="shared" si="81"/>
        <v>1786</v>
      </c>
      <c r="I241" s="24">
        <f t="shared" si="82"/>
        <v>514</v>
      </c>
      <c r="J241" s="26">
        <f t="shared" si="88"/>
        <v>1272</v>
      </c>
      <c r="K241" s="39"/>
    </row>
    <row r="242" spans="1:11" s="4" customFormat="1" ht="20.100000000000001" customHeight="1" thickBot="1" x14ac:dyDescent="0.3">
      <c r="A242" s="111">
        <v>41548</v>
      </c>
      <c r="B242" s="23">
        <f t="shared" si="77"/>
        <v>34788</v>
      </c>
      <c r="C242" s="24">
        <f t="shared" si="78"/>
        <v>29044</v>
      </c>
      <c r="D242" s="25">
        <f t="shared" si="86"/>
        <v>5744</v>
      </c>
      <c r="E242" s="23">
        <f t="shared" si="79"/>
        <v>28365</v>
      </c>
      <c r="F242" s="24">
        <f t="shared" si="80"/>
        <v>35134</v>
      </c>
      <c r="G242" s="26">
        <f t="shared" si="87"/>
        <v>-6769</v>
      </c>
      <c r="H242" s="27">
        <f t="shared" si="81"/>
        <v>1598</v>
      </c>
      <c r="I242" s="24">
        <f t="shared" si="82"/>
        <v>573</v>
      </c>
      <c r="J242" s="26">
        <f t="shared" si="88"/>
        <v>1025</v>
      </c>
      <c r="K242" s="39"/>
    </row>
    <row r="243" spans="1:11" s="4" customFormat="1" ht="20.100000000000001" customHeight="1" thickBot="1" x14ac:dyDescent="0.3">
      <c r="A243" s="111">
        <v>41579</v>
      </c>
      <c r="B243" s="23">
        <f t="shared" si="77"/>
        <v>25524</v>
      </c>
      <c r="C243" s="24">
        <f t="shared" si="78"/>
        <v>16702</v>
      </c>
      <c r="D243" s="25">
        <f t="shared" si="86"/>
        <v>8822</v>
      </c>
      <c r="E243" s="23">
        <f t="shared" si="79"/>
        <v>15906</v>
      </c>
      <c r="F243" s="24">
        <f t="shared" si="80"/>
        <v>25888</v>
      </c>
      <c r="G243" s="26">
        <f t="shared" si="87"/>
        <v>-9982</v>
      </c>
      <c r="H243" s="27">
        <f t="shared" si="81"/>
        <v>1710</v>
      </c>
      <c r="I243" s="24">
        <f t="shared" si="82"/>
        <v>550</v>
      </c>
      <c r="J243" s="26">
        <f t="shared" si="88"/>
        <v>1160</v>
      </c>
      <c r="K243" s="39"/>
    </row>
    <row r="244" spans="1:11" s="4" customFormat="1" ht="20.100000000000001" customHeight="1" thickBot="1" x14ac:dyDescent="0.3">
      <c r="A244" s="112">
        <v>41609</v>
      </c>
      <c r="B244" s="45">
        <f t="shared" si="77"/>
        <v>7893</v>
      </c>
      <c r="C244" s="46">
        <f t="shared" si="78"/>
        <v>12960</v>
      </c>
      <c r="D244" s="47">
        <f t="shared" si="86"/>
        <v>-5067</v>
      </c>
      <c r="E244" s="45">
        <f t="shared" si="79"/>
        <v>12323</v>
      </c>
      <c r="F244" s="46">
        <f t="shared" si="80"/>
        <v>8295</v>
      </c>
      <c r="G244" s="48">
        <f t="shared" si="87"/>
        <v>4028</v>
      </c>
      <c r="H244" s="49">
        <f t="shared" si="81"/>
        <v>1449</v>
      </c>
      <c r="I244" s="46">
        <f t="shared" si="82"/>
        <v>410</v>
      </c>
      <c r="J244" s="48">
        <f t="shared" si="88"/>
        <v>1039</v>
      </c>
      <c r="K244" s="39"/>
    </row>
    <row r="245" spans="1:11" s="4" customFormat="1" ht="20.100000000000001" customHeight="1" thickBot="1" x14ac:dyDescent="0.3">
      <c r="A245" s="118">
        <v>41640</v>
      </c>
      <c r="B245" s="18">
        <f t="shared" si="77"/>
        <v>4561</v>
      </c>
      <c r="C245" s="19">
        <f t="shared" si="78"/>
        <v>13671</v>
      </c>
      <c r="D245" s="20">
        <f>B245-C245</f>
        <v>-9110</v>
      </c>
      <c r="E245" s="18">
        <f t="shared" si="79"/>
        <v>13074</v>
      </c>
      <c r="F245" s="19">
        <f t="shared" si="80"/>
        <v>5241</v>
      </c>
      <c r="G245" s="21">
        <f>E245-F245</f>
        <v>7833</v>
      </c>
      <c r="H245" s="22">
        <f t="shared" si="81"/>
        <v>1862</v>
      </c>
      <c r="I245" s="19">
        <f t="shared" si="82"/>
        <v>585</v>
      </c>
      <c r="J245" s="21">
        <f>H245-I245</f>
        <v>1277</v>
      </c>
      <c r="K245" s="39"/>
    </row>
    <row r="246" spans="1:11" s="4" customFormat="1" ht="20.100000000000001" customHeight="1" thickBot="1" x14ac:dyDescent="0.3">
      <c r="A246" s="113">
        <v>41671</v>
      </c>
      <c r="B246" s="23">
        <f t="shared" si="77"/>
        <v>9359</v>
      </c>
      <c r="C246" s="24">
        <f t="shared" si="78"/>
        <v>13958</v>
      </c>
      <c r="D246" s="25">
        <f>B246-C246</f>
        <v>-4599</v>
      </c>
      <c r="E246" s="23">
        <f t="shared" si="79"/>
        <v>13270</v>
      </c>
      <c r="F246" s="24">
        <f t="shared" si="80"/>
        <v>9881</v>
      </c>
      <c r="G246" s="26">
        <f>E246-F246</f>
        <v>3389</v>
      </c>
      <c r="H246" s="27">
        <f t="shared" si="81"/>
        <v>1662</v>
      </c>
      <c r="I246" s="24">
        <f t="shared" si="82"/>
        <v>452</v>
      </c>
      <c r="J246" s="26">
        <f>H246-I246</f>
        <v>1210</v>
      </c>
      <c r="K246" s="39"/>
    </row>
    <row r="247" spans="1:11" s="4" customFormat="1" ht="20.100000000000001" customHeight="1" thickBot="1" x14ac:dyDescent="0.3">
      <c r="A247" s="113">
        <v>41699</v>
      </c>
      <c r="B247" s="23">
        <f t="shared" si="77"/>
        <v>9813</v>
      </c>
      <c r="C247" s="24">
        <f t="shared" si="78"/>
        <v>14961</v>
      </c>
      <c r="D247" s="25">
        <f>B247-C247</f>
        <v>-5148</v>
      </c>
      <c r="E247" s="23">
        <f t="shared" si="79"/>
        <v>14439</v>
      </c>
      <c r="F247" s="24">
        <f t="shared" si="80"/>
        <v>10236</v>
      </c>
      <c r="G247" s="26">
        <f>E247-F247</f>
        <v>4203</v>
      </c>
      <c r="H247" s="27">
        <f t="shared" si="81"/>
        <v>1469</v>
      </c>
      <c r="I247" s="24">
        <f t="shared" si="82"/>
        <v>524</v>
      </c>
      <c r="J247" s="26">
        <f>H247-I247</f>
        <v>945</v>
      </c>
      <c r="K247" s="39"/>
    </row>
    <row r="248" spans="1:11" s="4" customFormat="1" ht="20.100000000000001" customHeight="1" thickBot="1" x14ac:dyDescent="0.3">
      <c r="A248" s="113">
        <v>41730</v>
      </c>
      <c r="B248" s="23">
        <f t="shared" si="77"/>
        <v>9470</v>
      </c>
      <c r="C248" s="24">
        <f t="shared" si="78"/>
        <v>16077</v>
      </c>
      <c r="D248" s="25">
        <f>B248-C248</f>
        <v>-6607</v>
      </c>
      <c r="E248" s="23">
        <f t="shared" si="79"/>
        <v>15680</v>
      </c>
      <c r="F248" s="24">
        <f t="shared" si="80"/>
        <v>9709</v>
      </c>
      <c r="G248" s="26">
        <f>E248-F248</f>
        <v>5971</v>
      </c>
      <c r="H248" s="27">
        <f t="shared" si="81"/>
        <v>1525</v>
      </c>
      <c r="I248" s="24">
        <f t="shared" si="82"/>
        <v>889</v>
      </c>
      <c r="J248" s="26">
        <f>H248-I248</f>
        <v>636</v>
      </c>
      <c r="K248" s="39"/>
    </row>
    <row r="249" spans="1:11" s="4" customFormat="1" ht="20.100000000000001" customHeight="1" thickBot="1" x14ac:dyDescent="0.3">
      <c r="A249" s="113">
        <v>41760</v>
      </c>
      <c r="B249" s="23">
        <f t="shared" si="77"/>
        <v>14746</v>
      </c>
      <c r="C249" s="24">
        <f t="shared" si="78"/>
        <v>15685</v>
      </c>
      <c r="D249" s="25">
        <f>B249-C249</f>
        <v>-939</v>
      </c>
      <c r="E249" s="23">
        <f t="shared" si="79"/>
        <v>14975</v>
      </c>
      <c r="F249" s="24">
        <f t="shared" si="80"/>
        <v>15326</v>
      </c>
      <c r="G249" s="26">
        <f>E249-F249</f>
        <v>-351</v>
      </c>
      <c r="H249" s="27">
        <f t="shared" si="81"/>
        <v>1787</v>
      </c>
      <c r="I249" s="24">
        <f t="shared" si="82"/>
        <v>497</v>
      </c>
      <c r="J249" s="26">
        <f>H249-I249</f>
        <v>1290</v>
      </c>
      <c r="K249" s="39"/>
    </row>
    <row r="250" spans="1:11" s="4" customFormat="1" ht="20.100000000000001" customHeight="1" thickBot="1" x14ac:dyDescent="0.3">
      <c r="A250" s="113">
        <v>41791</v>
      </c>
      <c r="B250" s="23">
        <f t="shared" si="77"/>
        <v>12420</v>
      </c>
      <c r="C250" s="24">
        <f t="shared" si="78"/>
        <v>6649</v>
      </c>
      <c r="D250" s="25">
        <f t="shared" ref="D250:D255" si="89">B250-C250</f>
        <v>5771</v>
      </c>
      <c r="E250" s="23">
        <f t="shared" si="79"/>
        <v>5982</v>
      </c>
      <c r="F250" s="24">
        <f t="shared" si="80"/>
        <v>13165</v>
      </c>
      <c r="G250" s="26">
        <f t="shared" ref="G250:G255" si="90">E250-F250</f>
        <v>-7183</v>
      </c>
      <c r="H250" s="27">
        <f t="shared" si="81"/>
        <v>1924</v>
      </c>
      <c r="I250" s="24">
        <f t="shared" si="82"/>
        <v>512</v>
      </c>
      <c r="J250" s="26">
        <f t="shared" ref="J250:J255" si="91">H250-I250</f>
        <v>1412</v>
      </c>
      <c r="K250" s="39"/>
    </row>
    <row r="251" spans="1:11" s="4" customFormat="1" ht="20.100000000000001" customHeight="1" thickBot="1" x14ac:dyDescent="0.3">
      <c r="A251" s="113">
        <v>41821</v>
      </c>
      <c r="B251" s="23">
        <f t="shared" si="77"/>
        <v>14057</v>
      </c>
      <c r="C251" s="24">
        <f t="shared" si="78"/>
        <v>14252</v>
      </c>
      <c r="D251" s="25">
        <f t="shared" si="89"/>
        <v>-195</v>
      </c>
      <c r="E251" s="23">
        <f t="shared" si="79"/>
        <v>13540</v>
      </c>
      <c r="F251" s="24">
        <f t="shared" si="80"/>
        <v>15638</v>
      </c>
      <c r="G251" s="26">
        <f t="shared" si="90"/>
        <v>-2098</v>
      </c>
      <c r="H251" s="27">
        <f t="shared" si="81"/>
        <v>3237</v>
      </c>
      <c r="I251" s="24">
        <f t="shared" si="82"/>
        <v>944</v>
      </c>
      <c r="J251" s="26">
        <f t="shared" si="91"/>
        <v>2293</v>
      </c>
      <c r="K251" s="39"/>
    </row>
    <row r="252" spans="1:11" s="4" customFormat="1" ht="20.100000000000001" customHeight="1" thickBot="1" x14ac:dyDescent="0.3">
      <c r="A252" s="113">
        <v>41852</v>
      </c>
      <c r="B252" s="23">
        <f t="shared" si="77"/>
        <v>15246</v>
      </c>
      <c r="C252" s="24">
        <f t="shared" si="78"/>
        <v>16063</v>
      </c>
      <c r="D252" s="25">
        <f t="shared" si="89"/>
        <v>-817</v>
      </c>
      <c r="E252" s="23">
        <f t="shared" si="79"/>
        <v>14619</v>
      </c>
      <c r="F252" s="24">
        <f t="shared" si="80"/>
        <v>17024</v>
      </c>
      <c r="G252" s="26">
        <f t="shared" si="90"/>
        <v>-2405</v>
      </c>
      <c r="H252" s="27">
        <f t="shared" si="81"/>
        <v>3944</v>
      </c>
      <c r="I252" s="24">
        <f t="shared" si="82"/>
        <v>722</v>
      </c>
      <c r="J252" s="26">
        <f t="shared" si="91"/>
        <v>3222</v>
      </c>
      <c r="K252" s="39"/>
    </row>
    <row r="253" spans="1:11" s="4" customFormat="1" ht="20.100000000000001" customHeight="1" thickBot="1" x14ac:dyDescent="0.3">
      <c r="A253" s="113">
        <v>41883</v>
      </c>
      <c r="B253" s="23">
        <f t="shared" si="77"/>
        <v>16312</v>
      </c>
      <c r="C253" s="24">
        <f t="shared" si="78"/>
        <v>21247</v>
      </c>
      <c r="D253" s="25">
        <f t="shared" si="89"/>
        <v>-4935</v>
      </c>
      <c r="E253" s="23">
        <f t="shared" si="79"/>
        <v>17975</v>
      </c>
      <c r="F253" s="24">
        <f t="shared" si="80"/>
        <v>20657</v>
      </c>
      <c r="G253" s="26">
        <f t="shared" si="90"/>
        <v>-2682</v>
      </c>
      <c r="H253" s="27">
        <f t="shared" si="81"/>
        <v>8215</v>
      </c>
      <c r="I253" s="24">
        <f t="shared" si="82"/>
        <v>598</v>
      </c>
      <c r="J253" s="26">
        <f t="shared" si="91"/>
        <v>7617</v>
      </c>
      <c r="K253" s="39"/>
    </row>
    <row r="254" spans="1:11" s="4" customFormat="1" ht="20.100000000000001" customHeight="1" thickBot="1" x14ac:dyDescent="0.3">
      <c r="A254" s="113">
        <v>41913</v>
      </c>
      <c r="B254" s="23">
        <f t="shared" si="77"/>
        <v>20464</v>
      </c>
      <c r="C254" s="24">
        <f t="shared" si="78"/>
        <v>21537</v>
      </c>
      <c r="D254" s="25">
        <f t="shared" si="89"/>
        <v>-1073</v>
      </c>
      <c r="E254" s="23">
        <f t="shared" si="79"/>
        <v>16455</v>
      </c>
      <c r="F254" s="24">
        <f t="shared" si="80"/>
        <v>27557</v>
      </c>
      <c r="G254" s="26">
        <f t="shared" si="90"/>
        <v>-11102</v>
      </c>
      <c r="H254" s="27">
        <f t="shared" si="81"/>
        <v>13124</v>
      </c>
      <c r="I254" s="24">
        <f t="shared" si="82"/>
        <v>949</v>
      </c>
      <c r="J254" s="26">
        <f t="shared" si="91"/>
        <v>12175</v>
      </c>
      <c r="K254" s="39"/>
    </row>
    <row r="255" spans="1:11" s="4" customFormat="1" ht="20.100000000000001" customHeight="1" thickBot="1" x14ac:dyDescent="0.3">
      <c r="A255" s="113">
        <v>41944</v>
      </c>
      <c r="B255" s="23">
        <f t="shared" si="77"/>
        <v>15471</v>
      </c>
      <c r="C255" s="24">
        <f t="shared" si="78"/>
        <v>19772</v>
      </c>
      <c r="D255" s="25">
        <f t="shared" si="89"/>
        <v>-4301</v>
      </c>
      <c r="E255" s="23">
        <f t="shared" si="79"/>
        <v>14997</v>
      </c>
      <c r="F255" s="24">
        <f t="shared" si="80"/>
        <v>21882</v>
      </c>
      <c r="G255" s="26">
        <f t="shared" si="90"/>
        <v>-6885</v>
      </c>
      <c r="H255" s="27">
        <f t="shared" si="81"/>
        <v>12331</v>
      </c>
      <c r="I255" s="24">
        <f t="shared" si="82"/>
        <v>1145</v>
      </c>
      <c r="J255" s="26">
        <f t="shared" si="91"/>
        <v>11186</v>
      </c>
      <c r="K255" s="39"/>
    </row>
    <row r="256" spans="1:11" s="4" customFormat="1" ht="20.100000000000001" customHeight="1" thickBot="1" x14ac:dyDescent="0.3">
      <c r="A256" s="117">
        <v>41974</v>
      </c>
      <c r="B256" s="45">
        <f t="shared" si="77"/>
        <v>18039</v>
      </c>
      <c r="C256" s="46">
        <f t="shared" si="78"/>
        <v>12591</v>
      </c>
      <c r="D256" s="47">
        <f>B256-C256</f>
        <v>5448</v>
      </c>
      <c r="E256" s="45">
        <f t="shared" si="79"/>
        <v>6853</v>
      </c>
      <c r="F256" s="46">
        <f t="shared" si="80"/>
        <v>25304</v>
      </c>
      <c r="G256" s="48">
        <f>E256-F256</f>
        <v>-18451</v>
      </c>
      <c r="H256" s="49">
        <f t="shared" si="81"/>
        <v>14231</v>
      </c>
      <c r="I256" s="46">
        <f t="shared" si="82"/>
        <v>1228</v>
      </c>
      <c r="J256" s="48">
        <f>H256-I256</f>
        <v>13003</v>
      </c>
      <c r="K256" s="39"/>
    </row>
    <row r="257" spans="1:11" s="4" customFormat="1" ht="20.100000000000001" customHeight="1" thickBot="1" x14ac:dyDescent="0.3">
      <c r="A257" s="121">
        <v>42005</v>
      </c>
      <c r="B257" s="40">
        <f t="shared" si="77"/>
        <v>19330</v>
      </c>
      <c r="C257" s="41">
        <f t="shared" si="78"/>
        <v>9543</v>
      </c>
      <c r="D257" s="42">
        <f>B257-C257</f>
        <v>9787</v>
      </c>
      <c r="E257" s="40">
        <f t="shared" si="79"/>
        <v>4077</v>
      </c>
      <c r="F257" s="41">
        <f t="shared" si="80"/>
        <v>26324</v>
      </c>
      <c r="G257" s="43">
        <f>E257-F257</f>
        <v>-22247</v>
      </c>
      <c r="H257" s="44">
        <f t="shared" si="81"/>
        <v>14196</v>
      </c>
      <c r="I257" s="41">
        <f t="shared" si="82"/>
        <v>1736</v>
      </c>
      <c r="J257" s="43">
        <f>H257-I257</f>
        <v>12460</v>
      </c>
      <c r="K257" s="39"/>
    </row>
    <row r="258" spans="1:11" s="4" customFormat="1" ht="20.100000000000001" customHeight="1" thickBot="1" x14ac:dyDescent="0.3">
      <c r="A258" s="121">
        <v>42036</v>
      </c>
      <c r="B258" s="40">
        <f t="shared" ref="B258:B289" si="92">D78</f>
        <v>11709</v>
      </c>
      <c r="C258" s="41">
        <f t="shared" ref="C258:C289" si="93">D168</f>
        <v>8573</v>
      </c>
      <c r="D258" s="42">
        <f>B258-C258</f>
        <v>3136</v>
      </c>
      <c r="E258" s="40">
        <f t="shared" ref="E258:E289" si="94">G78</f>
        <v>3682</v>
      </c>
      <c r="F258" s="41">
        <f t="shared" ref="F258:F289" si="95">G168</f>
        <v>18366</v>
      </c>
      <c r="G258" s="43">
        <f>E258-F258</f>
        <v>-14684</v>
      </c>
      <c r="H258" s="44">
        <f t="shared" ref="H258:H289" si="96">J78</f>
        <v>12426</v>
      </c>
      <c r="I258" s="41">
        <f t="shared" ref="I258:I289" si="97">J168</f>
        <v>878</v>
      </c>
      <c r="J258" s="43">
        <f>H258-I258</f>
        <v>11548</v>
      </c>
      <c r="K258" s="39"/>
    </row>
    <row r="259" spans="1:11" s="4" customFormat="1" ht="20.100000000000001" customHeight="1" thickBot="1" x14ac:dyDescent="0.3">
      <c r="A259" s="121">
        <v>42064</v>
      </c>
      <c r="B259" s="40">
        <f t="shared" si="92"/>
        <v>17035</v>
      </c>
      <c r="C259" s="41">
        <f t="shared" si="93"/>
        <v>11778</v>
      </c>
      <c r="D259" s="42">
        <f>B259-C259</f>
        <v>5257</v>
      </c>
      <c r="E259" s="40">
        <f t="shared" si="94"/>
        <v>5163</v>
      </c>
      <c r="F259" s="41">
        <f t="shared" si="95"/>
        <v>24672</v>
      </c>
      <c r="G259" s="43">
        <f>E259-F259</f>
        <v>-19509</v>
      </c>
      <c r="H259" s="44">
        <f t="shared" si="96"/>
        <v>15926</v>
      </c>
      <c r="I259" s="41">
        <f t="shared" si="97"/>
        <v>1674</v>
      </c>
      <c r="J259" s="43">
        <f>H259-I259</f>
        <v>14252</v>
      </c>
      <c r="K259" s="39"/>
    </row>
    <row r="260" spans="1:11" s="4" customFormat="1" ht="20.100000000000001" customHeight="1" thickBot="1" x14ac:dyDescent="0.3">
      <c r="A260" s="121">
        <v>42095</v>
      </c>
      <c r="B260" s="40">
        <f t="shared" si="92"/>
        <v>10840</v>
      </c>
      <c r="C260" s="41">
        <f t="shared" si="93"/>
        <v>10299</v>
      </c>
      <c r="D260" s="42">
        <f>B260-C260</f>
        <v>541</v>
      </c>
      <c r="E260" s="40">
        <f t="shared" si="94"/>
        <v>4400</v>
      </c>
      <c r="F260" s="41">
        <f t="shared" si="95"/>
        <v>17653</v>
      </c>
      <c r="G260" s="43">
        <f>E260-F260</f>
        <v>-13253</v>
      </c>
      <c r="H260" s="44">
        <f t="shared" si="96"/>
        <v>14633</v>
      </c>
      <c r="I260" s="41">
        <f t="shared" si="97"/>
        <v>1921</v>
      </c>
      <c r="J260" s="43">
        <f>H260-I260</f>
        <v>12712</v>
      </c>
      <c r="K260" s="39"/>
    </row>
    <row r="261" spans="1:11" s="4" customFormat="1" ht="20.100000000000001" customHeight="1" thickBot="1" x14ac:dyDescent="0.3">
      <c r="A261" s="121">
        <v>42125</v>
      </c>
      <c r="B261" s="40">
        <f t="shared" si="92"/>
        <v>10628</v>
      </c>
      <c r="C261" s="41">
        <f t="shared" si="93"/>
        <v>9616</v>
      </c>
      <c r="D261" s="42">
        <f t="shared" ref="D261:D266" si="98">B261-C261</f>
        <v>1012</v>
      </c>
      <c r="E261" s="40">
        <f t="shared" si="94"/>
        <v>4537</v>
      </c>
      <c r="F261" s="41">
        <f t="shared" si="95"/>
        <v>15564</v>
      </c>
      <c r="G261" s="43">
        <f t="shared" ref="G261:G266" si="99">E261-F261</f>
        <v>-11027</v>
      </c>
      <c r="H261" s="44">
        <f t="shared" si="96"/>
        <v>12489</v>
      </c>
      <c r="I261" s="41">
        <f t="shared" si="97"/>
        <v>2474</v>
      </c>
      <c r="J261" s="43">
        <f t="shared" ref="J261:J266" si="100">H261-I261</f>
        <v>10015</v>
      </c>
      <c r="K261" s="39"/>
    </row>
    <row r="262" spans="1:11" s="4" customFormat="1" ht="20.100000000000001" customHeight="1" thickBot="1" x14ac:dyDescent="0.3">
      <c r="A262" s="121">
        <v>42156</v>
      </c>
      <c r="B262" s="40">
        <f t="shared" si="92"/>
        <v>12829</v>
      </c>
      <c r="C262" s="41">
        <f t="shared" si="93"/>
        <v>10775</v>
      </c>
      <c r="D262" s="42">
        <f t="shared" si="98"/>
        <v>2054</v>
      </c>
      <c r="E262" s="40">
        <f t="shared" si="94"/>
        <v>5911</v>
      </c>
      <c r="F262" s="41">
        <f t="shared" si="95"/>
        <v>17601</v>
      </c>
      <c r="G262" s="43">
        <f t="shared" si="99"/>
        <v>-11690</v>
      </c>
      <c r="H262" s="44">
        <f t="shared" si="96"/>
        <v>12023</v>
      </c>
      <c r="I262" s="41">
        <f t="shared" si="97"/>
        <v>2387</v>
      </c>
      <c r="J262" s="43">
        <f t="shared" si="100"/>
        <v>9636</v>
      </c>
      <c r="K262" s="39"/>
    </row>
    <row r="263" spans="1:11" s="4" customFormat="1" ht="20.100000000000001" customHeight="1" thickBot="1" x14ac:dyDescent="0.3">
      <c r="A263" s="121">
        <v>42186</v>
      </c>
      <c r="B263" s="40">
        <f t="shared" si="92"/>
        <v>13960</v>
      </c>
      <c r="C263" s="41">
        <f t="shared" si="93"/>
        <v>9475</v>
      </c>
      <c r="D263" s="42">
        <f t="shared" si="98"/>
        <v>4485</v>
      </c>
      <c r="E263" s="40">
        <f t="shared" si="94"/>
        <v>5481</v>
      </c>
      <c r="F263" s="41">
        <f t="shared" si="95"/>
        <v>16733</v>
      </c>
      <c r="G263" s="43">
        <f t="shared" si="99"/>
        <v>-11252</v>
      </c>
      <c r="H263" s="44">
        <f t="shared" si="96"/>
        <v>10296</v>
      </c>
      <c r="I263" s="41">
        <f t="shared" si="97"/>
        <v>3529</v>
      </c>
      <c r="J263" s="43">
        <f t="shared" si="100"/>
        <v>6767</v>
      </c>
      <c r="K263" s="39"/>
    </row>
    <row r="264" spans="1:11" s="4" customFormat="1" ht="20.100000000000001" customHeight="1" thickBot="1" x14ac:dyDescent="0.3">
      <c r="A264" s="121">
        <v>42217</v>
      </c>
      <c r="B264" s="40">
        <f t="shared" si="92"/>
        <v>13537</v>
      </c>
      <c r="C264" s="41">
        <f t="shared" si="93"/>
        <v>8784</v>
      </c>
      <c r="D264" s="42">
        <f t="shared" si="98"/>
        <v>4753</v>
      </c>
      <c r="E264" s="40">
        <f t="shared" si="94"/>
        <v>5247</v>
      </c>
      <c r="F264" s="41">
        <f t="shared" si="95"/>
        <v>14245</v>
      </c>
      <c r="G264" s="43">
        <f t="shared" si="99"/>
        <v>-8998</v>
      </c>
      <c r="H264" s="44">
        <f t="shared" si="96"/>
        <v>8757</v>
      </c>
      <c r="I264" s="41">
        <f t="shared" si="97"/>
        <v>4512</v>
      </c>
      <c r="J264" s="43">
        <f t="shared" si="100"/>
        <v>4245</v>
      </c>
      <c r="K264" s="39"/>
    </row>
    <row r="265" spans="1:11" s="4" customFormat="1" ht="20.100000000000001" customHeight="1" thickBot="1" x14ac:dyDescent="0.3">
      <c r="A265" s="121">
        <v>42248</v>
      </c>
      <c r="B265" s="40">
        <f t="shared" si="92"/>
        <v>15307</v>
      </c>
      <c r="C265" s="41">
        <f t="shared" si="93"/>
        <v>8896</v>
      </c>
      <c r="D265" s="42">
        <f t="shared" si="98"/>
        <v>6411</v>
      </c>
      <c r="E265" s="40">
        <f t="shared" si="94"/>
        <v>5418</v>
      </c>
      <c r="F265" s="41">
        <f t="shared" si="95"/>
        <v>15608</v>
      </c>
      <c r="G265" s="43">
        <f t="shared" si="99"/>
        <v>-10190</v>
      </c>
      <c r="H265" s="44">
        <f t="shared" si="96"/>
        <v>8937</v>
      </c>
      <c r="I265" s="41">
        <f t="shared" si="97"/>
        <v>5158</v>
      </c>
      <c r="J265" s="43">
        <f t="shared" si="100"/>
        <v>3779</v>
      </c>
      <c r="K265" s="39"/>
    </row>
    <row r="266" spans="1:11" s="4" customFormat="1" ht="20.100000000000001" customHeight="1" thickBot="1" x14ac:dyDescent="0.3">
      <c r="A266" s="121">
        <v>42278</v>
      </c>
      <c r="B266" s="40">
        <f t="shared" si="92"/>
        <v>12173</v>
      </c>
      <c r="C266" s="41">
        <f t="shared" si="93"/>
        <v>10519</v>
      </c>
      <c r="D266" s="42">
        <f t="shared" si="98"/>
        <v>1654</v>
      </c>
      <c r="E266" s="40">
        <f t="shared" si="94"/>
        <v>6564</v>
      </c>
      <c r="F266" s="41">
        <f t="shared" si="95"/>
        <v>13915</v>
      </c>
      <c r="G266" s="43">
        <f t="shared" si="99"/>
        <v>-7351</v>
      </c>
      <c r="H266" s="44">
        <f t="shared" si="96"/>
        <v>9364</v>
      </c>
      <c r="I266" s="41">
        <f t="shared" si="97"/>
        <v>3667</v>
      </c>
      <c r="J266" s="43">
        <f t="shared" si="100"/>
        <v>5697</v>
      </c>
      <c r="K266" s="39"/>
    </row>
    <row r="267" spans="1:11" s="4" customFormat="1" ht="20.100000000000001" customHeight="1" thickBot="1" x14ac:dyDescent="0.3">
      <c r="A267" s="121">
        <v>42309</v>
      </c>
      <c r="B267" s="40">
        <f t="shared" si="92"/>
        <v>12817</v>
      </c>
      <c r="C267" s="41">
        <f t="shared" si="93"/>
        <v>8326</v>
      </c>
      <c r="D267" s="42">
        <f t="shared" ref="D267:D280" si="101">B267-C267</f>
        <v>4491</v>
      </c>
      <c r="E267" s="40">
        <f t="shared" si="94"/>
        <v>4818</v>
      </c>
      <c r="F267" s="41">
        <f t="shared" si="95"/>
        <v>14947</v>
      </c>
      <c r="G267" s="43">
        <f t="shared" ref="G267:G280" si="102">E267-F267</f>
        <v>-10129</v>
      </c>
      <c r="H267" s="44">
        <f t="shared" si="96"/>
        <v>8099</v>
      </c>
      <c r="I267" s="41">
        <f t="shared" si="97"/>
        <v>2461</v>
      </c>
      <c r="J267" s="43">
        <f t="shared" ref="J267:J280" si="103">H267-I267</f>
        <v>5638</v>
      </c>
      <c r="K267" s="39"/>
    </row>
    <row r="268" spans="1:11" s="4" customFormat="1" ht="20.100000000000001" customHeight="1" thickBot="1" x14ac:dyDescent="0.3">
      <c r="A268" s="117">
        <v>42339</v>
      </c>
      <c r="B268" s="45">
        <f t="shared" si="92"/>
        <v>13334</v>
      </c>
      <c r="C268" s="46">
        <f t="shared" si="93"/>
        <v>9973</v>
      </c>
      <c r="D268" s="47">
        <f t="shared" si="101"/>
        <v>3361</v>
      </c>
      <c r="E268" s="45">
        <f t="shared" si="94"/>
        <v>6105</v>
      </c>
      <c r="F268" s="46">
        <f t="shared" si="95"/>
        <v>15307</v>
      </c>
      <c r="G268" s="48">
        <f t="shared" si="102"/>
        <v>-9202</v>
      </c>
      <c r="H268" s="49">
        <f t="shared" si="96"/>
        <v>8939</v>
      </c>
      <c r="I268" s="46">
        <f t="shared" si="97"/>
        <v>3098</v>
      </c>
      <c r="J268" s="48">
        <f t="shared" si="103"/>
        <v>5841</v>
      </c>
      <c r="K268" s="39"/>
    </row>
    <row r="269" spans="1:11" s="4" customFormat="1" ht="20.100000000000001" customHeight="1" thickBot="1" x14ac:dyDescent="0.3">
      <c r="A269" s="115">
        <v>42370</v>
      </c>
      <c r="B269" s="33">
        <f t="shared" si="92"/>
        <v>9680</v>
      </c>
      <c r="C269" s="34">
        <f t="shared" si="93"/>
        <v>8022</v>
      </c>
      <c r="D269" s="35">
        <f t="shared" si="101"/>
        <v>1658</v>
      </c>
      <c r="E269" s="33">
        <f t="shared" si="94"/>
        <v>4860</v>
      </c>
      <c r="F269" s="34">
        <f t="shared" si="95"/>
        <v>11880</v>
      </c>
      <c r="G269" s="36">
        <f t="shared" si="102"/>
        <v>-7020</v>
      </c>
      <c r="H269" s="37">
        <f t="shared" si="96"/>
        <v>8048</v>
      </c>
      <c r="I269" s="34">
        <f t="shared" si="97"/>
        <v>2686</v>
      </c>
      <c r="J269" s="36">
        <f t="shared" si="103"/>
        <v>5362</v>
      </c>
      <c r="K269" s="39"/>
    </row>
    <row r="270" spans="1:11" s="4" customFormat="1" ht="20.100000000000001" customHeight="1" thickBot="1" x14ac:dyDescent="0.3">
      <c r="A270" s="111">
        <v>42401</v>
      </c>
      <c r="B270" s="23">
        <f t="shared" si="92"/>
        <v>10395</v>
      </c>
      <c r="C270" s="24">
        <f t="shared" si="93"/>
        <v>8585</v>
      </c>
      <c r="D270" s="25">
        <f t="shared" si="101"/>
        <v>1810</v>
      </c>
      <c r="E270" s="23">
        <f t="shared" si="94"/>
        <v>5466</v>
      </c>
      <c r="F270" s="24">
        <f t="shared" si="95"/>
        <v>12800</v>
      </c>
      <c r="G270" s="26">
        <f t="shared" si="102"/>
        <v>-7334</v>
      </c>
      <c r="H270" s="27">
        <f t="shared" si="96"/>
        <v>8125</v>
      </c>
      <c r="I270" s="24">
        <f t="shared" si="97"/>
        <v>2601</v>
      </c>
      <c r="J270" s="26">
        <f t="shared" si="103"/>
        <v>5524</v>
      </c>
      <c r="K270" s="39"/>
    </row>
    <row r="271" spans="1:11" s="4" customFormat="1" ht="20.100000000000001" customHeight="1" thickBot="1" x14ac:dyDescent="0.3">
      <c r="A271" s="111">
        <v>42430</v>
      </c>
      <c r="B271" s="23">
        <f t="shared" si="92"/>
        <v>9890</v>
      </c>
      <c r="C271" s="24">
        <f t="shared" si="93"/>
        <v>10163</v>
      </c>
      <c r="D271" s="25">
        <f t="shared" si="101"/>
        <v>-273</v>
      </c>
      <c r="E271" s="23">
        <f t="shared" si="94"/>
        <v>6923</v>
      </c>
      <c r="F271" s="24">
        <f t="shared" si="95"/>
        <v>12513</v>
      </c>
      <c r="G271" s="26">
        <f t="shared" si="102"/>
        <v>-5590</v>
      </c>
      <c r="H271" s="27">
        <f t="shared" si="96"/>
        <v>8454</v>
      </c>
      <c r="I271" s="24">
        <f t="shared" si="97"/>
        <v>2591</v>
      </c>
      <c r="J271" s="26">
        <f t="shared" si="103"/>
        <v>5863</v>
      </c>
      <c r="K271" s="39"/>
    </row>
    <row r="272" spans="1:11" s="4" customFormat="1" ht="20.100000000000001" customHeight="1" thickBot="1" x14ac:dyDescent="0.3">
      <c r="A272" s="114">
        <v>42461</v>
      </c>
      <c r="B272" s="28">
        <f t="shared" si="92"/>
        <v>9817</v>
      </c>
      <c r="C272" s="29">
        <f t="shared" si="93"/>
        <v>10325</v>
      </c>
      <c r="D272" s="30">
        <f t="shared" ref="D272:D277" si="104">B272-C272</f>
        <v>-508</v>
      </c>
      <c r="E272" s="28">
        <f t="shared" si="94"/>
        <v>7336</v>
      </c>
      <c r="F272" s="29">
        <f t="shared" si="95"/>
        <v>11995</v>
      </c>
      <c r="G272" s="31">
        <f t="shared" ref="G272:G277" si="105">E272-F272</f>
        <v>-4659</v>
      </c>
      <c r="H272" s="32">
        <f t="shared" si="96"/>
        <v>7776</v>
      </c>
      <c r="I272" s="29">
        <f t="shared" si="97"/>
        <v>2609</v>
      </c>
      <c r="J272" s="31">
        <f t="shared" ref="J272:J277" si="106">H272-I272</f>
        <v>5167</v>
      </c>
      <c r="K272" s="39"/>
    </row>
    <row r="273" spans="1:18" s="4" customFormat="1" ht="20.100000000000001" customHeight="1" thickBot="1" x14ac:dyDescent="0.3">
      <c r="A273" s="111">
        <v>42491</v>
      </c>
      <c r="B273" s="23">
        <f t="shared" si="92"/>
        <v>9081</v>
      </c>
      <c r="C273" s="24">
        <f t="shared" si="93"/>
        <v>9922</v>
      </c>
      <c r="D273" s="25">
        <f t="shared" si="104"/>
        <v>-841</v>
      </c>
      <c r="E273" s="23">
        <f t="shared" si="94"/>
        <v>6914</v>
      </c>
      <c r="F273" s="24">
        <f t="shared" si="95"/>
        <v>11867</v>
      </c>
      <c r="G273" s="26">
        <f t="shared" si="105"/>
        <v>-4953</v>
      </c>
      <c r="H273" s="27">
        <f t="shared" si="96"/>
        <v>8116</v>
      </c>
      <c r="I273" s="24">
        <f t="shared" si="97"/>
        <v>2322</v>
      </c>
      <c r="J273" s="26">
        <f t="shared" si="106"/>
        <v>5794</v>
      </c>
      <c r="K273" s="39"/>
    </row>
    <row r="274" spans="1:18" s="4" customFormat="1" ht="20.100000000000001" customHeight="1" thickBot="1" x14ac:dyDescent="0.3">
      <c r="A274" s="111">
        <v>42522</v>
      </c>
      <c r="B274" s="23">
        <f t="shared" si="92"/>
        <v>9992</v>
      </c>
      <c r="C274" s="24">
        <f t="shared" si="93"/>
        <v>12752</v>
      </c>
      <c r="D274" s="25">
        <f t="shared" si="104"/>
        <v>-2760</v>
      </c>
      <c r="E274" s="23">
        <f t="shared" si="94"/>
        <v>9071</v>
      </c>
      <c r="F274" s="24">
        <f t="shared" si="95"/>
        <v>12905</v>
      </c>
      <c r="G274" s="26">
        <f t="shared" si="105"/>
        <v>-3834</v>
      </c>
      <c r="H274" s="27">
        <f t="shared" si="96"/>
        <v>9373</v>
      </c>
      <c r="I274" s="24">
        <f t="shared" si="97"/>
        <v>2779</v>
      </c>
      <c r="J274" s="26">
        <f t="shared" si="106"/>
        <v>6594</v>
      </c>
      <c r="K274" s="39"/>
    </row>
    <row r="275" spans="1:18" s="4" customFormat="1" ht="20.100000000000001" customHeight="1" thickBot="1" x14ac:dyDescent="0.3">
      <c r="A275" s="111">
        <v>42552</v>
      </c>
      <c r="B275" s="23">
        <f t="shared" si="92"/>
        <v>11092</v>
      </c>
      <c r="C275" s="24">
        <f t="shared" si="93"/>
        <v>13430</v>
      </c>
      <c r="D275" s="25">
        <f t="shared" si="104"/>
        <v>-2338</v>
      </c>
      <c r="E275" s="23">
        <f t="shared" si="94"/>
        <v>9372</v>
      </c>
      <c r="F275" s="24">
        <f t="shared" si="95"/>
        <v>14088</v>
      </c>
      <c r="G275" s="26">
        <f t="shared" si="105"/>
        <v>-4716</v>
      </c>
      <c r="H275" s="27">
        <f t="shared" si="96"/>
        <v>9851</v>
      </c>
      <c r="I275" s="24">
        <f t="shared" si="97"/>
        <v>2797</v>
      </c>
      <c r="J275" s="26">
        <f t="shared" si="106"/>
        <v>7054</v>
      </c>
      <c r="K275" s="39"/>
    </row>
    <row r="276" spans="1:18" s="4" customFormat="1" ht="20.100000000000001" customHeight="1" thickBot="1" x14ac:dyDescent="0.3">
      <c r="A276" s="113">
        <v>42583</v>
      </c>
      <c r="B276" s="23">
        <f t="shared" si="92"/>
        <v>12789</v>
      </c>
      <c r="C276" s="24">
        <f t="shared" si="93"/>
        <v>17246</v>
      </c>
      <c r="D276" s="25">
        <f t="shared" si="104"/>
        <v>-4457</v>
      </c>
      <c r="E276" s="23">
        <f t="shared" si="94"/>
        <v>12927</v>
      </c>
      <c r="F276" s="24">
        <f t="shared" si="95"/>
        <v>15561</v>
      </c>
      <c r="G276" s="26">
        <f t="shared" si="105"/>
        <v>-2634</v>
      </c>
      <c r="H276" s="27">
        <f t="shared" si="96"/>
        <v>11837</v>
      </c>
      <c r="I276" s="24">
        <f t="shared" si="97"/>
        <v>4746</v>
      </c>
      <c r="J276" s="26">
        <f t="shared" si="106"/>
        <v>7091</v>
      </c>
      <c r="K276" s="39"/>
    </row>
    <row r="277" spans="1:18" s="4" customFormat="1" ht="20.100000000000001" customHeight="1" thickBot="1" x14ac:dyDescent="0.3">
      <c r="A277" s="113">
        <v>42614</v>
      </c>
      <c r="B277" s="23">
        <f t="shared" si="92"/>
        <v>20821</v>
      </c>
      <c r="C277" s="24">
        <f t="shared" si="93"/>
        <v>17609</v>
      </c>
      <c r="D277" s="25">
        <f t="shared" si="104"/>
        <v>3212</v>
      </c>
      <c r="E277" s="23">
        <f t="shared" si="94"/>
        <v>14531</v>
      </c>
      <c r="F277" s="24">
        <f t="shared" si="95"/>
        <v>23929</v>
      </c>
      <c r="G277" s="26">
        <f t="shared" si="105"/>
        <v>-9398</v>
      </c>
      <c r="H277" s="27">
        <f t="shared" si="96"/>
        <v>12671</v>
      </c>
      <c r="I277" s="24">
        <f t="shared" si="97"/>
        <v>6485</v>
      </c>
      <c r="J277" s="26">
        <f t="shared" si="106"/>
        <v>6186</v>
      </c>
      <c r="K277" s="39"/>
    </row>
    <row r="278" spans="1:18" s="4" customFormat="1" ht="20.100000000000001" customHeight="1" thickBot="1" x14ac:dyDescent="0.3">
      <c r="A278" s="113">
        <v>42644</v>
      </c>
      <c r="B278" s="23">
        <f t="shared" si="92"/>
        <v>16582</v>
      </c>
      <c r="C278" s="24">
        <f t="shared" si="93"/>
        <v>25872</v>
      </c>
      <c r="D278" s="25">
        <f t="shared" ref="D278" si="107">B278-C278</f>
        <v>-9290</v>
      </c>
      <c r="E278" s="23">
        <f t="shared" si="94"/>
        <v>24212</v>
      </c>
      <c r="F278" s="24">
        <f t="shared" si="95"/>
        <v>19740</v>
      </c>
      <c r="G278" s="26">
        <f t="shared" ref="G278" si="108">E278-F278</f>
        <v>4472</v>
      </c>
      <c r="H278" s="27">
        <f t="shared" si="96"/>
        <v>11470</v>
      </c>
      <c r="I278" s="24">
        <f t="shared" si="97"/>
        <v>6652</v>
      </c>
      <c r="J278" s="26">
        <f t="shared" ref="J278" si="109">H278-I278</f>
        <v>4818</v>
      </c>
      <c r="K278" s="39"/>
    </row>
    <row r="279" spans="1:18" s="4" customFormat="1" ht="20.100000000000001" customHeight="1" thickBot="1" x14ac:dyDescent="0.3">
      <c r="A279" s="113">
        <v>42675</v>
      </c>
      <c r="B279" s="23">
        <f t="shared" si="92"/>
        <v>25177</v>
      </c>
      <c r="C279" s="24">
        <f t="shared" si="93"/>
        <v>19836</v>
      </c>
      <c r="D279" s="25">
        <f t="shared" ref="D279" si="110">B279-C279</f>
        <v>5341</v>
      </c>
      <c r="E279" s="23">
        <f t="shared" si="94"/>
        <v>15661</v>
      </c>
      <c r="F279" s="24">
        <f t="shared" si="95"/>
        <v>26980</v>
      </c>
      <c r="G279" s="26">
        <f t="shared" ref="G279" si="111">E279-F279</f>
        <v>-11319</v>
      </c>
      <c r="H279" s="27">
        <f t="shared" si="96"/>
        <v>11764</v>
      </c>
      <c r="I279" s="24">
        <f t="shared" si="97"/>
        <v>5786</v>
      </c>
      <c r="J279" s="26">
        <f t="shared" ref="J279" si="112">H279-I279</f>
        <v>5978</v>
      </c>
      <c r="K279" s="39"/>
    </row>
    <row r="280" spans="1:18" s="4" customFormat="1" ht="20.100000000000001" customHeight="1" thickBot="1" x14ac:dyDescent="0.3">
      <c r="A280" s="116" t="s">
        <v>0</v>
      </c>
      <c r="B280" s="125">
        <f t="shared" ref="B280" si="113">D100</f>
        <v>919799</v>
      </c>
      <c r="C280" s="126">
        <f t="shared" ref="C280" si="114">D190</f>
        <v>843377</v>
      </c>
      <c r="D280" s="127">
        <f t="shared" si="101"/>
        <v>76422</v>
      </c>
      <c r="E280" s="125">
        <f t="shared" ref="E280" si="115">G100</f>
        <v>719241</v>
      </c>
      <c r="F280" s="126">
        <f t="shared" ref="F280" si="116">G190</f>
        <v>1028067</v>
      </c>
      <c r="G280" s="128">
        <f t="shared" si="102"/>
        <v>-308826</v>
      </c>
      <c r="H280" s="129">
        <f t="shared" ref="H280" si="117">J100</f>
        <v>340466</v>
      </c>
      <c r="I280" s="126">
        <f t="shared" ref="I280" si="118">J190</f>
        <v>108062</v>
      </c>
      <c r="J280" s="128">
        <f t="shared" si="103"/>
        <v>232404</v>
      </c>
      <c r="K280" s="39"/>
    </row>
    <row r="281" spans="1:18" ht="20.100000000000001" customHeight="1" thickBot="1" x14ac:dyDescent="0.25">
      <c r="A281" s="2"/>
      <c r="B281" s="175"/>
      <c r="C281" s="246"/>
      <c r="D281" s="2"/>
      <c r="E281" s="2"/>
      <c r="F281" s="2"/>
      <c r="G281" s="175"/>
      <c r="H281" s="2"/>
      <c r="I281" s="2"/>
      <c r="J281" s="175"/>
      <c r="K281" s="5"/>
    </row>
    <row r="282" spans="1:18" ht="20.100000000000001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20.100000000000001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20.100000000000001" customHeight="1" x14ac:dyDescent="0.2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20.100000000000001" customHeight="1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0.100000000000001" customHeight="1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0.100000000000001" customHeight="1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20.100000000000001" customHeight="1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20.100000000000001" customHeight="1" x14ac:dyDescent="0.2">
      <c r="A289" s="4"/>
      <c r="B289" s="4"/>
      <c r="C289" s="4"/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20.100000000000001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20.100000000000001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20.100000000000001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20.100000000000001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20.100000000000001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20.100000000000001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20.100000000000001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20.100000000000001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20.100000000000001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20.100000000000001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20.100000000000001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20.100000000000001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20.100000000000001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20.100000000000001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20.100000000000001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20.100000000000001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20.100000000000001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20.100000000000001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20.100000000000001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20.100000000000001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20.100000000000001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20.100000000000001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20.100000000000001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20.100000000000001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20.100000000000001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20.100000000000001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20.100000000000001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20.100000000000001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20.100000000000001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20.100000000000001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20.100000000000001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20.100000000000001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20.100000000000001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20.100000000000001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20.100000000000001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20.100000000000001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20.100000000000001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0.100000000000001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0.100000000000001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20.100000000000001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20.100000000000001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20.100000000000001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20.100000000000001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0.100000000000001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20.100000000000001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20.100000000000001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20.100000000000001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20.100000000000001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20.100000000000001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20.100000000000001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20.100000000000001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20.100000000000001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20.100000000000001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20.100000000000001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20.100000000000001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20.100000000000001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20.100000000000001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20.100000000000001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20.100000000000001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20.100000000000001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20.100000000000001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20.100000000000001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20.100000000000001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20.100000000000001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20.100000000000001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20.100000000000001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20.100000000000001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20.100000000000001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20.100000000000001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20.100000000000001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20.100000000000001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20.100000000000001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20.100000000000001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20.100000000000001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20.100000000000001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20.100000000000001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20.100000000000001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20.100000000000001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20.100000000000001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20.100000000000001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20.100000000000001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20.100000000000001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20.100000000000001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20.100000000000001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20.100000000000001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20.100000000000001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20.100000000000001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20.100000000000001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20.100000000000001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20.100000000000001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20.100000000000001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20.100000000000001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20.100000000000001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20.100000000000001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20.100000000000001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20.100000000000001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20.100000000000001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100000000000001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100000000000001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100000000000001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20.100000000000001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</sheetData>
  <mergeCells count="13">
    <mergeCell ref="A8:E8"/>
    <mergeCell ref="A192:A193"/>
    <mergeCell ref="B192:D192"/>
    <mergeCell ref="E192:G192"/>
    <mergeCell ref="A12:A13"/>
    <mergeCell ref="A102:A103"/>
    <mergeCell ref="H192:J192"/>
    <mergeCell ref="B12:D12"/>
    <mergeCell ref="E12:G12"/>
    <mergeCell ref="H12:J12"/>
    <mergeCell ref="B102:D102"/>
    <mergeCell ref="E102:G102"/>
    <mergeCell ref="H102:J102"/>
  </mergeCells>
  <phoneticPr fontId="2" type="noConversion"/>
  <hyperlinks>
    <hyperlink ref="I7" location="Indice!A1" display="Volver al Indice"/>
  </hyperlinks>
  <pageMargins left="0" right="0" top="0.39370078740157483" bottom="0.59055118110236227" header="0" footer="0"/>
  <pageSetup paperSize="9" scale="95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41"/>
  <sheetViews>
    <sheetView workbookViewId="0"/>
  </sheetViews>
  <sheetFormatPr baseColWidth="10" defaultRowHeight="12.75" x14ac:dyDescent="0.2"/>
  <cols>
    <col min="1" max="1" width="26.140625" customWidth="1"/>
    <col min="2" max="3" width="20.7109375" customWidth="1"/>
    <col min="4" max="4" width="23.28515625" customWidth="1"/>
    <col min="5" max="5" width="20.7109375" customWidth="1"/>
    <col min="6" max="76" width="11.42578125" style="7"/>
  </cols>
  <sheetData>
    <row r="1" spans="1:8" s="7" customFormat="1" ht="20.100000000000001" customHeight="1" x14ac:dyDescent="0.2">
      <c r="A1" s="136"/>
      <c r="B1" s="137"/>
      <c r="C1" s="137"/>
      <c r="D1" s="137"/>
      <c r="E1" s="138"/>
      <c r="F1" s="139"/>
      <c r="G1" s="139"/>
      <c r="H1" s="140"/>
    </row>
    <row r="2" spans="1:8" s="7" customFormat="1" ht="20.100000000000001" customHeight="1" x14ac:dyDescent="0.25">
      <c r="A2" s="278" t="s">
        <v>37</v>
      </c>
      <c r="B2" s="279"/>
      <c r="C2" s="279"/>
      <c r="D2" s="279"/>
      <c r="E2" s="279"/>
      <c r="F2" s="279"/>
      <c r="G2" s="65"/>
      <c r="H2" s="66"/>
    </row>
    <row r="3" spans="1:8" s="7" customFormat="1" ht="20.100000000000001" customHeight="1" x14ac:dyDescent="0.2">
      <c r="A3" s="102"/>
      <c r="B3" s="141"/>
      <c r="C3" s="141"/>
      <c r="D3" s="141"/>
      <c r="E3" s="141"/>
      <c r="F3" s="65"/>
      <c r="G3" s="65"/>
      <c r="H3" s="66"/>
    </row>
    <row r="4" spans="1:8" s="7" customFormat="1" ht="20.100000000000001" customHeight="1" x14ac:dyDescent="0.2">
      <c r="A4" s="102" t="s">
        <v>38</v>
      </c>
      <c r="B4" s="141"/>
      <c r="C4" s="141"/>
      <c r="D4" s="141"/>
      <c r="E4" s="141"/>
      <c r="F4" s="65"/>
      <c r="G4" s="65"/>
      <c r="H4" s="66"/>
    </row>
    <row r="5" spans="1:8" s="7" customFormat="1" ht="20.100000000000001" customHeight="1" thickBot="1" x14ac:dyDescent="0.25">
      <c r="A5" s="142"/>
      <c r="B5" s="141"/>
      <c r="C5" s="141"/>
      <c r="D5" s="141"/>
      <c r="E5" s="141"/>
      <c r="F5" s="65"/>
      <c r="G5" s="65"/>
      <c r="H5" s="66"/>
    </row>
    <row r="6" spans="1:8" s="7" customFormat="1" ht="20.100000000000001" customHeight="1" x14ac:dyDescent="0.2">
      <c r="A6" s="280" t="s">
        <v>28</v>
      </c>
      <c r="B6" s="281"/>
      <c r="C6" s="281"/>
      <c r="D6" s="281"/>
      <c r="E6" s="78"/>
      <c r="F6" s="78"/>
      <c r="G6" s="78"/>
      <c r="H6" s="79"/>
    </row>
    <row r="7" spans="1:8" s="7" customFormat="1" ht="20.100000000000001" customHeight="1" x14ac:dyDescent="0.2">
      <c r="A7" s="143" t="str">
        <f>Indice!B7</f>
        <v>Fecha de publicación: Diciembre de 2016</v>
      </c>
      <c r="B7" s="70"/>
      <c r="C7" s="70"/>
      <c r="D7" s="70"/>
      <c r="E7" s="71"/>
      <c r="F7" s="71"/>
      <c r="G7" s="71"/>
      <c r="H7" s="72"/>
    </row>
    <row r="8" spans="1:8" s="7" customFormat="1" ht="20.100000000000001" customHeight="1" thickBot="1" x14ac:dyDescent="0.25">
      <c r="A8" s="154" t="str">
        <f>Indice!B8</f>
        <v>Fecha de corte: Noviembre 2016</v>
      </c>
      <c r="B8" s="155"/>
      <c r="C8" s="155"/>
      <c r="D8" s="155"/>
      <c r="E8" s="81"/>
      <c r="F8" s="81"/>
      <c r="G8" s="81"/>
      <c r="H8" s="82"/>
    </row>
    <row r="9" spans="1:8" s="7" customFormat="1" ht="20.100000000000001" customHeight="1" thickBot="1" x14ac:dyDescent="0.25">
      <c r="A9" s="106"/>
      <c r="B9" s="156"/>
      <c r="C9" s="157" t="s">
        <v>24</v>
      </c>
      <c r="D9" s="156"/>
      <c r="E9" s="156"/>
      <c r="F9" s="158"/>
      <c r="G9" s="158"/>
      <c r="H9" s="159"/>
    </row>
    <row r="10" spans="1:8" s="7" customFormat="1" ht="20.100000000000001" customHeight="1" x14ac:dyDescent="0.2">
      <c r="A10" s="282"/>
      <c r="B10" s="283"/>
      <c r="C10" s="283"/>
      <c r="D10" s="283"/>
      <c r="E10" s="283"/>
      <c r="F10" s="283"/>
      <c r="G10" s="283"/>
      <c r="H10" s="284"/>
    </row>
    <row r="11" spans="1:8" s="7" customFormat="1" ht="20.100000000000001" customHeight="1" thickBot="1" x14ac:dyDescent="0.25">
      <c r="A11" s="285"/>
      <c r="B11" s="286"/>
      <c r="C11" s="286"/>
      <c r="D11" s="286"/>
      <c r="E11" s="286"/>
      <c r="F11" s="286"/>
      <c r="G11" s="286"/>
      <c r="H11" s="287"/>
    </row>
    <row r="12" spans="1:8" ht="20.100000000000001" customHeight="1" x14ac:dyDescent="0.2">
      <c r="A12" s="290"/>
      <c r="B12" s="292" t="s">
        <v>6</v>
      </c>
      <c r="C12" s="293" t="s">
        <v>7</v>
      </c>
      <c r="D12" s="292" t="s">
        <v>8</v>
      </c>
      <c r="E12" s="288" t="s">
        <v>5</v>
      </c>
      <c r="F12" s="56"/>
      <c r="G12" s="56"/>
      <c r="H12" s="144"/>
    </row>
    <row r="13" spans="1:8" ht="20.100000000000001" customHeight="1" thickBot="1" x14ac:dyDescent="0.25">
      <c r="A13" s="291"/>
      <c r="B13" s="289"/>
      <c r="C13" s="294"/>
      <c r="D13" s="289"/>
      <c r="E13" s="289"/>
      <c r="F13" s="56"/>
      <c r="G13" s="56"/>
      <c r="H13" s="144"/>
    </row>
    <row r="14" spans="1:8" ht="20.100000000000001" customHeight="1" x14ac:dyDescent="0.2">
      <c r="A14" s="145" t="str">
        <f>B12</f>
        <v>CONECEL S.A.</v>
      </c>
      <c r="B14" s="247"/>
      <c r="C14" s="146">
        <f>'1. INFORMACION HISTORICA'!F190</f>
        <v>855291</v>
      </c>
      <c r="D14" s="147">
        <f>'1. INFORMACION HISTORICA'!H190</f>
        <v>64508</v>
      </c>
      <c r="E14" s="135">
        <f>SUM(B14:D14)</f>
        <v>919799</v>
      </c>
      <c r="F14" s="56"/>
      <c r="G14" s="56"/>
      <c r="H14" s="144"/>
    </row>
    <row r="15" spans="1:8" ht="20.100000000000001" customHeight="1" x14ac:dyDescent="0.25">
      <c r="A15" s="130" t="str">
        <f>C12</f>
        <v>OTECEL S.A.</v>
      </c>
      <c r="B15" s="10">
        <f>'1. INFORMACION HISTORICA'!C190</f>
        <v>675687</v>
      </c>
      <c r="C15" s="248"/>
      <c r="D15" s="10">
        <f>'1. INFORMACION HISTORICA'!I190</f>
        <v>43554</v>
      </c>
      <c r="E15" s="135">
        <f>SUM(B15:D15)</f>
        <v>719241</v>
      </c>
      <c r="F15" s="56"/>
      <c r="G15" s="56"/>
      <c r="H15" s="144"/>
    </row>
    <row r="16" spans="1:8" ht="20.100000000000001" customHeight="1" thickBot="1" x14ac:dyDescent="0.25">
      <c r="A16" s="131" t="str">
        <f>D12</f>
        <v>CNT EP.(Alegro)</v>
      </c>
      <c r="B16" s="11">
        <f>'1. INFORMACION HISTORICA'!B190</f>
        <v>167690</v>
      </c>
      <c r="C16" s="12">
        <f>'1. INFORMACION HISTORICA'!E190</f>
        <v>172776</v>
      </c>
      <c r="D16" s="249"/>
      <c r="E16" s="250">
        <f>SUM(B16:D16)</f>
        <v>340466</v>
      </c>
      <c r="F16" s="56"/>
      <c r="G16" s="56"/>
      <c r="H16" s="144"/>
    </row>
    <row r="17" spans="1:8" ht="27" customHeight="1" thickBot="1" x14ac:dyDescent="0.25">
      <c r="A17" s="132" t="s">
        <v>4</v>
      </c>
      <c r="B17" s="133">
        <f>SUM(B14:B16)</f>
        <v>843377</v>
      </c>
      <c r="C17" s="134">
        <f>SUM(C14:C16)</f>
        <v>1028067</v>
      </c>
      <c r="D17" s="133">
        <f>SUM(D14:D16)</f>
        <v>108062</v>
      </c>
      <c r="F17" s="56"/>
      <c r="G17" s="56"/>
      <c r="H17" s="148"/>
    </row>
    <row r="18" spans="1:8" s="7" customFormat="1" ht="20.100000000000001" customHeight="1" thickBot="1" x14ac:dyDescent="0.25">
      <c r="A18" s="132" t="s">
        <v>12</v>
      </c>
      <c r="B18" s="252">
        <f>+E14-B17</f>
        <v>76422</v>
      </c>
      <c r="C18" s="252">
        <f>+E15-C17</f>
        <v>-308826</v>
      </c>
      <c r="D18" s="252">
        <f>+E16-D17</f>
        <v>232404</v>
      </c>
      <c r="E18" s="56"/>
      <c r="F18" s="56"/>
      <c r="G18" s="56"/>
      <c r="H18" s="144"/>
    </row>
    <row r="19" spans="1:8" s="7" customFormat="1" ht="20.100000000000001" customHeight="1" thickBot="1" x14ac:dyDescent="0.25">
      <c r="B19" s="251"/>
      <c r="C19" s="251"/>
      <c r="D19" s="251"/>
      <c r="E19" s="56"/>
      <c r="F19" s="56"/>
      <c r="G19" s="56"/>
      <c r="H19" s="144"/>
    </row>
    <row r="20" spans="1:8" s="7" customFormat="1" ht="20.100000000000001" customHeight="1" x14ac:dyDescent="0.2">
      <c r="A20" s="253"/>
      <c r="B20" s="254"/>
      <c r="C20" s="254"/>
      <c r="D20" s="254"/>
      <c r="E20" s="255"/>
      <c r="F20" s="255"/>
      <c r="G20" s="255"/>
      <c r="H20" s="256"/>
    </row>
    <row r="21" spans="1:8" s="7" customFormat="1" ht="20.100000000000001" customHeight="1" x14ac:dyDescent="0.2">
      <c r="A21" s="149"/>
      <c r="B21" s="251"/>
      <c r="C21" s="251"/>
      <c r="D21" s="251"/>
      <c r="E21" s="56"/>
      <c r="F21" s="56"/>
      <c r="G21" s="56"/>
      <c r="H21" s="144"/>
    </row>
    <row r="22" spans="1:8" s="7" customFormat="1" ht="20.100000000000001" customHeight="1" x14ac:dyDescent="0.2">
      <c r="A22" s="149"/>
      <c r="B22" s="251"/>
      <c r="C22" s="251"/>
      <c r="D22" s="251"/>
      <c r="E22" s="56"/>
      <c r="F22" s="56"/>
      <c r="G22" s="56"/>
      <c r="H22" s="144"/>
    </row>
    <row r="23" spans="1:8" s="7" customFormat="1" ht="20.100000000000001" customHeight="1" x14ac:dyDescent="0.2">
      <c r="A23" s="149"/>
      <c r="B23" s="251"/>
      <c r="C23" s="251"/>
      <c r="D23" s="251"/>
      <c r="E23" s="56"/>
      <c r="F23" s="56"/>
      <c r="G23" s="56"/>
      <c r="H23" s="144"/>
    </row>
    <row r="24" spans="1:8" s="7" customFormat="1" ht="20.100000000000001" customHeight="1" x14ac:dyDescent="0.2">
      <c r="A24" s="149"/>
      <c r="B24" s="251"/>
      <c r="C24" s="251"/>
      <c r="D24" s="251"/>
      <c r="E24" s="56"/>
      <c r="F24" s="56"/>
      <c r="G24" s="56"/>
      <c r="H24" s="144"/>
    </row>
    <row r="25" spans="1:8" s="7" customFormat="1" ht="20.100000000000001" customHeight="1" x14ac:dyDescent="0.2">
      <c r="A25" s="149"/>
      <c r="B25" s="150"/>
      <c r="C25" s="150"/>
      <c r="D25" s="150"/>
      <c r="E25" s="150"/>
      <c r="F25" s="56"/>
      <c r="G25" s="56"/>
      <c r="H25" s="144"/>
    </row>
    <row r="26" spans="1:8" s="7" customFormat="1" ht="20.100000000000001" customHeight="1" x14ac:dyDescent="0.2">
      <c r="A26" s="149"/>
      <c r="B26" s="56"/>
      <c r="C26" s="56"/>
      <c r="D26" s="56"/>
      <c r="E26" s="56"/>
      <c r="F26" s="56"/>
      <c r="G26" s="56"/>
      <c r="H26" s="144"/>
    </row>
    <row r="27" spans="1:8" s="7" customFormat="1" ht="20.100000000000001" customHeight="1" x14ac:dyDescent="0.2">
      <c r="A27" s="149"/>
      <c r="B27" s="56"/>
      <c r="C27" s="56"/>
      <c r="D27" s="56"/>
      <c r="E27" s="56"/>
      <c r="F27" s="56"/>
      <c r="G27" s="56"/>
      <c r="H27" s="144"/>
    </row>
    <row r="28" spans="1:8" s="7" customFormat="1" ht="20.100000000000001" customHeight="1" x14ac:dyDescent="0.2">
      <c r="A28" s="149"/>
      <c r="B28" s="56"/>
      <c r="C28" s="56"/>
      <c r="D28" s="56"/>
      <c r="E28" s="56"/>
      <c r="F28" s="56"/>
      <c r="G28" s="56"/>
      <c r="H28" s="144"/>
    </row>
    <row r="29" spans="1:8" s="7" customFormat="1" ht="20.100000000000001" customHeight="1" x14ac:dyDescent="0.2">
      <c r="A29" s="149"/>
      <c r="B29" s="56"/>
      <c r="C29" s="56"/>
      <c r="D29" s="56"/>
      <c r="E29" s="56"/>
      <c r="F29" s="56"/>
      <c r="G29" s="56"/>
      <c r="H29" s="144"/>
    </row>
    <row r="30" spans="1:8" s="7" customFormat="1" ht="20.100000000000001" customHeight="1" x14ac:dyDescent="0.2">
      <c r="A30" s="149"/>
      <c r="B30" s="56"/>
      <c r="C30" s="56"/>
      <c r="D30" s="56"/>
      <c r="E30" s="56"/>
      <c r="F30" s="56"/>
      <c r="G30" s="56"/>
      <c r="H30" s="144"/>
    </row>
    <row r="31" spans="1:8" s="7" customFormat="1" ht="20.100000000000001" customHeight="1" x14ac:dyDescent="0.2">
      <c r="A31" s="149"/>
      <c r="B31" s="56"/>
      <c r="C31" s="56"/>
      <c r="D31" s="56"/>
      <c r="E31" s="56"/>
      <c r="F31" s="56"/>
      <c r="G31" s="56"/>
      <c r="H31" s="144"/>
    </row>
    <row r="32" spans="1:8" s="7" customFormat="1" ht="20.100000000000001" customHeight="1" x14ac:dyDescent="0.2">
      <c r="A32" s="149"/>
      <c r="B32" s="56"/>
      <c r="C32" s="56"/>
      <c r="D32" s="56"/>
      <c r="E32" s="56"/>
      <c r="F32" s="56"/>
      <c r="G32" s="56"/>
      <c r="H32" s="144"/>
    </row>
    <row r="33" spans="1:8" s="7" customFormat="1" ht="20.100000000000001" customHeight="1" x14ac:dyDescent="0.2">
      <c r="A33" s="149"/>
      <c r="B33" s="56"/>
      <c r="C33" s="56"/>
      <c r="D33" s="56"/>
      <c r="E33" s="56"/>
      <c r="F33" s="56"/>
      <c r="G33" s="56"/>
      <c r="H33" s="144"/>
    </row>
    <row r="34" spans="1:8" s="7" customFormat="1" ht="20.100000000000001" customHeight="1" x14ac:dyDescent="0.2">
      <c r="A34" s="149"/>
      <c r="B34" s="56"/>
      <c r="C34" s="56"/>
      <c r="D34" s="56"/>
      <c r="E34" s="56"/>
      <c r="F34" s="56"/>
      <c r="G34" s="56"/>
      <c r="H34" s="144"/>
    </row>
    <row r="35" spans="1:8" s="7" customFormat="1" ht="20.100000000000001" customHeight="1" x14ac:dyDescent="0.2">
      <c r="A35" s="149"/>
      <c r="B35" s="56"/>
      <c r="C35" s="56"/>
      <c r="D35" s="56"/>
      <c r="E35" s="56"/>
      <c r="F35" s="56"/>
      <c r="G35" s="56"/>
      <c r="H35" s="144"/>
    </row>
    <row r="36" spans="1:8" s="7" customFormat="1" ht="20.100000000000001" customHeight="1" x14ac:dyDescent="0.2">
      <c r="A36" s="149"/>
      <c r="B36" s="56"/>
      <c r="C36" s="56"/>
      <c r="D36" s="56"/>
      <c r="E36" s="56"/>
      <c r="F36" s="56"/>
      <c r="G36" s="56"/>
      <c r="H36" s="144"/>
    </row>
    <row r="37" spans="1:8" s="7" customFormat="1" ht="20.100000000000001" customHeight="1" x14ac:dyDescent="0.2">
      <c r="A37" s="149"/>
      <c r="B37" s="56"/>
      <c r="C37" s="56"/>
      <c r="D37" s="56"/>
      <c r="E37" s="56"/>
      <c r="F37" s="56"/>
      <c r="G37" s="56"/>
      <c r="H37" s="144"/>
    </row>
    <row r="38" spans="1:8" s="7" customFormat="1" ht="20.100000000000001" customHeight="1" x14ac:dyDescent="0.2">
      <c r="A38" s="149"/>
      <c r="B38" s="56"/>
      <c r="C38" s="56"/>
      <c r="D38" s="56"/>
      <c r="E38" s="56"/>
      <c r="F38" s="56"/>
      <c r="G38" s="56"/>
      <c r="H38" s="144"/>
    </row>
    <row r="39" spans="1:8" s="7" customFormat="1" ht="20.100000000000001" customHeight="1" x14ac:dyDescent="0.2">
      <c r="A39" s="149"/>
      <c r="B39" s="56"/>
      <c r="C39" s="56"/>
      <c r="D39" s="56"/>
      <c r="E39" s="56"/>
      <c r="F39" s="56"/>
      <c r="G39" s="56"/>
      <c r="H39" s="144"/>
    </row>
    <row r="40" spans="1:8" s="7" customFormat="1" ht="20.100000000000001" customHeight="1" thickBot="1" x14ac:dyDescent="0.25">
      <c r="A40" s="151"/>
      <c r="B40" s="152"/>
      <c r="C40" s="152"/>
      <c r="D40" s="152"/>
      <c r="E40" s="152"/>
      <c r="F40" s="152"/>
      <c r="G40" s="152"/>
      <c r="H40" s="153"/>
    </row>
    <row r="41" spans="1:8" s="7" customFormat="1" ht="20.100000000000001" customHeight="1" x14ac:dyDescent="0.2"/>
    <row r="42" spans="1:8" s="7" customFormat="1" ht="20.100000000000001" customHeight="1" x14ac:dyDescent="0.2"/>
    <row r="43" spans="1:8" s="7" customFormat="1" ht="20.100000000000001" customHeight="1" x14ac:dyDescent="0.2"/>
    <row r="44" spans="1:8" s="7" customFormat="1" ht="20.100000000000001" customHeight="1" x14ac:dyDescent="0.2"/>
    <row r="45" spans="1:8" s="7" customFormat="1" ht="20.100000000000001" customHeight="1" x14ac:dyDescent="0.2"/>
    <row r="46" spans="1:8" s="7" customFormat="1" ht="20.100000000000001" customHeight="1" x14ac:dyDescent="0.2"/>
    <row r="47" spans="1:8" s="7" customFormat="1" ht="20.100000000000001" customHeight="1" x14ac:dyDescent="0.2"/>
    <row r="48" spans="1:8" s="7" customFormat="1" ht="20.100000000000001" customHeight="1" x14ac:dyDescent="0.2"/>
    <row r="49" s="7" customFormat="1" ht="20.100000000000001" customHeight="1" x14ac:dyDescent="0.2"/>
    <row r="50" s="7" customFormat="1" ht="20.100000000000001" customHeight="1" x14ac:dyDescent="0.2"/>
    <row r="51" s="7" customFormat="1" ht="20.100000000000001" customHeight="1" x14ac:dyDescent="0.2"/>
    <row r="52" s="7" customFormat="1" ht="20.100000000000001" customHeight="1" x14ac:dyDescent="0.2"/>
    <row r="53" s="7" customFormat="1" ht="20.100000000000001" customHeight="1" x14ac:dyDescent="0.2"/>
    <row r="54" s="7" customFormat="1" ht="20.100000000000001" customHeight="1" x14ac:dyDescent="0.2"/>
    <row r="55" s="7" customFormat="1" ht="20.100000000000001" customHeight="1" x14ac:dyDescent="0.2"/>
    <row r="56" s="7" customFormat="1" ht="20.100000000000001" customHeight="1" x14ac:dyDescent="0.2"/>
    <row r="57" s="7" customFormat="1" ht="20.100000000000001" customHeight="1" x14ac:dyDescent="0.2"/>
    <row r="58" s="7" customFormat="1" ht="20.100000000000001" customHeight="1" x14ac:dyDescent="0.2"/>
    <row r="59" s="7" customFormat="1" ht="20.100000000000001" customHeight="1" x14ac:dyDescent="0.2"/>
    <row r="60" s="7" customFormat="1" ht="20.100000000000001" customHeight="1" x14ac:dyDescent="0.2"/>
    <row r="61" s="7" customFormat="1" ht="20.100000000000001" customHeight="1" x14ac:dyDescent="0.2"/>
    <row r="62" s="7" customFormat="1" ht="20.100000000000001" customHeight="1" x14ac:dyDescent="0.2"/>
    <row r="63" s="7" customFormat="1" ht="20.100000000000001" customHeight="1" x14ac:dyDescent="0.2"/>
    <row r="64" s="7" customFormat="1" ht="20.100000000000001" customHeight="1" x14ac:dyDescent="0.2"/>
    <row r="65" s="7" customFormat="1" ht="20.100000000000001" customHeight="1" x14ac:dyDescent="0.2"/>
    <row r="66" s="7" customFormat="1" ht="20.100000000000001" customHeight="1" x14ac:dyDescent="0.2"/>
    <row r="67" s="7" customFormat="1" ht="20.100000000000001" customHeight="1" x14ac:dyDescent="0.2"/>
    <row r="68" s="7" customFormat="1" ht="20.100000000000001" customHeight="1" x14ac:dyDescent="0.2"/>
    <row r="69" s="7" customFormat="1" ht="20.100000000000001" customHeight="1" x14ac:dyDescent="0.2"/>
    <row r="70" s="7" customFormat="1" ht="20.100000000000001" customHeight="1" x14ac:dyDescent="0.2"/>
    <row r="71" s="7" customFormat="1" ht="20.100000000000001" customHeight="1" x14ac:dyDescent="0.2"/>
    <row r="72" s="7" customFormat="1" ht="20.100000000000001" customHeight="1" x14ac:dyDescent="0.2"/>
    <row r="73" s="7" customFormat="1" ht="20.100000000000001" customHeight="1" x14ac:dyDescent="0.2"/>
    <row r="74" s="7" customFormat="1" ht="20.100000000000001" customHeight="1" x14ac:dyDescent="0.2"/>
    <row r="75" s="7" customFormat="1" ht="20.100000000000001" customHeight="1" x14ac:dyDescent="0.2"/>
    <row r="76" s="7" customFormat="1" ht="20.100000000000001" customHeight="1" x14ac:dyDescent="0.2"/>
    <row r="77" s="7" customFormat="1" ht="20.100000000000001" customHeight="1" x14ac:dyDescent="0.2"/>
    <row r="78" s="7" customFormat="1" ht="20.100000000000001" customHeight="1" x14ac:dyDescent="0.2"/>
    <row r="79" s="7" customFormat="1" ht="20.100000000000001" customHeight="1" x14ac:dyDescent="0.2"/>
    <row r="80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  <row r="168" s="7" customFormat="1" ht="20.100000000000001" customHeight="1" x14ac:dyDescent="0.2"/>
    <row r="169" s="7" customFormat="1" ht="20.100000000000001" customHeight="1" x14ac:dyDescent="0.2"/>
    <row r="170" s="7" customFormat="1" ht="20.100000000000001" customHeight="1" x14ac:dyDescent="0.2"/>
    <row r="171" s="7" customFormat="1" ht="20.100000000000001" customHeight="1" x14ac:dyDescent="0.2"/>
    <row r="172" s="7" customFormat="1" ht="20.100000000000001" customHeight="1" x14ac:dyDescent="0.2"/>
    <row r="173" s="7" customFormat="1" ht="20.100000000000001" customHeight="1" x14ac:dyDescent="0.2"/>
    <row r="174" s="7" customFormat="1" ht="20.100000000000001" customHeight="1" x14ac:dyDescent="0.2"/>
    <row r="175" s="7" customFormat="1" ht="20.100000000000001" customHeight="1" x14ac:dyDescent="0.2"/>
    <row r="176" s="7" customFormat="1" ht="20.100000000000001" customHeight="1" x14ac:dyDescent="0.2"/>
    <row r="177" s="7" customFormat="1" ht="20.100000000000001" customHeight="1" x14ac:dyDescent="0.2"/>
    <row r="178" s="7" customFormat="1" ht="20.100000000000001" customHeight="1" x14ac:dyDescent="0.2"/>
    <row r="179" s="7" customFormat="1" ht="20.100000000000001" customHeight="1" x14ac:dyDescent="0.2"/>
    <row r="180" s="7" customFormat="1" ht="20.100000000000001" customHeight="1" x14ac:dyDescent="0.2"/>
    <row r="181" s="7" customFormat="1" ht="20.100000000000001" customHeight="1" x14ac:dyDescent="0.2"/>
    <row r="182" s="7" customFormat="1" ht="20.100000000000001" customHeight="1" x14ac:dyDescent="0.2"/>
    <row r="183" s="7" customFormat="1" ht="20.100000000000001" customHeight="1" x14ac:dyDescent="0.2"/>
    <row r="184" s="7" customFormat="1" ht="20.100000000000001" customHeight="1" x14ac:dyDescent="0.2"/>
    <row r="185" s="7" customFormat="1" ht="20.100000000000001" customHeight="1" x14ac:dyDescent="0.2"/>
    <row r="186" s="7" customFormat="1" ht="20.100000000000001" customHeight="1" x14ac:dyDescent="0.2"/>
    <row r="187" s="7" customFormat="1" ht="20.100000000000001" customHeight="1" x14ac:dyDescent="0.2"/>
    <row r="188" s="7" customFormat="1" ht="20.100000000000001" customHeight="1" x14ac:dyDescent="0.2"/>
    <row r="189" s="7" customFormat="1" ht="20.100000000000001" customHeight="1" x14ac:dyDescent="0.2"/>
    <row r="190" s="7" customFormat="1" ht="20.100000000000001" customHeight="1" x14ac:dyDescent="0.2"/>
    <row r="191" s="7" customFormat="1" ht="20.100000000000001" customHeight="1" x14ac:dyDescent="0.2"/>
    <row r="192" s="7" customFormat="1" ht="20.100000000000001" customHeight="1" x14ac:dyDescent="0.2"/>
    <row r="193" s="7" customFormat="1" ht="20.100000000000001" customHeight="1" x14ac:dyDescent="0.2"/>
    <row r="194" s="7" customFormat="1" ht="20.100000000000001" customHeight="1" x14ac:dyDescent="0.2"/>
    <row r="195" s="7" customFormat="1" ht="20.100000000000001" customHeight="1" x14ac:dyDescent="0.2"/>
    <row r="196" s="7" customFormat="1" ht="20.100000000000001" customHeight="1" x14ac:dyDescent="0.2"/>
    <row r="197" s="7" customFormat="1" ht="20.100000000000001" customHeight="1" x14ac:dyDescent="0.2"/>
    <row r="198" s="7" customFormat="1" ht="20.100000000000001" customHeight="1" x14ac:dyDescent="0.2"/>
    <row r="199" s="7" customFormat="1" ht="20.100000000000001" customHeight="1" x14ac:dyDescent="0.2"/>
    <row r="200" s="7" customFormat="1" ht="20.100000000000001" customHeight="1" x14ac:dyDescent="0.2"/>
    <row r="201" s="7" customFormat="1" ht="20.100000000000001" customHeight="1" x14ac:dyDescent="0.2"/>
    <row r="202" s="7" customFormat="1" ht="20.100000000000001" customHeight="1" x14ac:dyDescent="0.2"/>
    <row r="203" s="7" customFormat="1" ht="20.100000000000001" customHeight="1" x14ac:dyDescent="0.2"/>
    <row r="204" s="7" customFormat="1" ht="20.100000000000001" customHeight="1" x14ac:dyDescent="0.2"/>
    <row r="205" s="7" customFormat="1" ht="20.100000000000001" customHeight="1" x14ac:dyDescent="0.2"/>
    <row r="206" s="7" customFormat="1" ht="20.100000000000001" customHeight="1" x14ac:dyDescent="0.2"/>
    <row r="207" s="7" customFormat="1" ht="20.100000000000001" customHeight="1" x14ac:dyDescent="0.2"/>
    <row r="208" s="7" customFormat="1" ht="20.100000000000001" customHeight="1" x14ac:dyDescent="0.2"/>
    <row r="209" s="7" customFormat="1" ht="20.100000000000001" customHeight="1" x14ac:dyDescent="0.2"/>
    <row r="210" s="7" customFormat="1" ht="20.100000000000001" customHeight="1" x14ac:dyDescent="0.2"/>
    <row r="211" s="7" customFormat="1" ht="20.100000000000001" customHeight="1" x14ac:dyDescent="0.2"/>
    <row r="212" s="7" customFormat="1" ht="20.100000000000001" customHeight="1" x14ac:dyDescent="0.2"/>
    <row r="213" s="7" customFormat="1" ht="20.100000000000001" customHeight="1" x14ac:dyDescent="0.2"/>
    <row r="214" s="7" customFormat="1" ht="20.100000000000001" customHeight="1" x14ac:dyDescent="0.2"/>
    <row r="215" s="7" customFormat="1" ht="20.100000000000001" customHeight="1" x14ac:dyDescent="0.2"/>
    <row r="216" s="7" customFormat="1" ht="20.100000000000001" customHeight="1" x14ac:dyDescent="0.2"/>
    <row r="217" s="7" customFormat="1" ht="20.100000000000001" customHeight="1" x14ac:dyDescent="0.2"/>
    <row r="218" s="7" customFormat="1" ht="20.100000000000001" customHeight="1" x14ac:dyDescent="0.2"/>
    <row r="219" s="7" customFormat="1" ht="20.100000000000001" customHeight="1" x14ac:dyDescent="0.2"/>
    <row r="220" s="7" customFormat="1" ht="20.100000000000001" customHeight="1" x14ac:dyDescent="0.2"/>
    <row r="221" s="7" customFormat="1" ht="20.100000000000001" customHeight="1" x14ac:dyDescent="0.2"/>
    <row r="222" s="7" customFormat="1" ht="20.100000000000001" customHeight="1" x14ac:dyDescent="0.2"/>
    <row r="223" s="7" customFormat="1" ht="20.100000000000001" customHeight="1" x14ac:dyDescent="0.2"/>
    <row r="224" s="7" customFormat="1" ht="20.100000000000001" customHeight="1" x14ac:dyDescent="0.2"/>
    <row r="225" s="7" customFormat="1" ht="20.100000000000001" customHeight="1" x14ac:dyDescent="0.2"/>
    <row r="226" s="7" customFormat="1" ht="20.100000000000001" customHeight="1" x14ac:dyDescent="0.2"/>
    <row r="227" s="7" customFormat="1" ht="20.100000000000001" customHeight="1" x14ac:dyDescent="0.2"/>
    <row r="228" s="7" customFormat="1" ht="20.100000000000001" customHeight="1" x14ac:dyDescent="0.2"/>
    <row r="229" s="7" customFormat="1" ht="20.100000000000001" customHeigh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pans="1:5" s="7" customFormat="1" x14ac:dyDescent="0.2"/>
    <row r="626" spans="1:5" s="7" customFormat="1" x14ac:dyDescent="0.2"/>
    <row r="627" spans="1:5" s="7" customFormat="1" x14ac:dyDescent="0.2"/>
    <row r="628" spans="1:5" s="7" customFormat="1" x14ac:dyDescent="0.2"/>
    <row r="629" spans="1:5" s="7" customFormat="1" x14ac:dyDescent="0.2"/>
    <row r="630" spans="1:5" s="7" customFormat="1" x14ac:dyDescent="0.2"/>
    <row r="631" spans="1:5" x14ac:dyDescent="0.2">
      <c r="A631" s="7"/>
      <c r="B631" s="7"/>
      <c r="C631" s="7"/>
      <c r="D631" s="7"/>
      <c r="E631" s="7"/>
    </row>
    <row r="632" spans="1:5" x14ac:dyDescent="0.2">
      <c r="A632" s="7"/>
      <c r="B632" s="7"/>
      <c r="C632" s="7"/>
      <c r="D632" s="7"/>
      <c r="E632" s="7"/>
    </row>
    <row r="633" spans="1:5" x14ac:dyDescent="0.2">
      <c r="A633" s="7"/>
      <c r="B633" s="7"/>
      <c r="C633" s="7"/>
      <c r="D633" s="7"/>
      <c r="E633" s="7"/>
    </row>
    <row r="634" spans="1:5" x14ac:dyDescent="0.2">
      <c r="A634" s="7"/>
      <c r="B634" s="7"/>
      <c r="C634" s="7"/>
      <c r="D634" s="7"/>
      <c r="E634" s="7"/>
    </row>
    <row r="635" spans="1:5" x14ac:dyDescent="0.2">
      <c r="A635" s="7"/>
      <c r="B635" s="7"/>
      <c r="C635" s="7"/>
      <c r="D635" s="7"/>
      <c r="E635" s="7"/>
    </row>
    <row r="636" spans="1:5" x14ac:dyDescent="0.2">
      <c r="A636" s="7"/>
      <c r="B636" s="7"/>
      <c r="C636" s="7"/>
      <c r="D636" s="7"/>
      <c r="E636" s="7"/>
    </row>
    <row r="637" spans="1:5" x14ac:dyDescent="0.2">
      <c r="A637" s="7"/>
      <c r="B637" s="7"/>
      <c r="C637" s="7"/>
      <c r="D637" s="7"/>
      <c r="E637" s="7"/>
    </row>
    <row r="638" spans="1:5" x14ac:dyDescent="0.2">
      <c r="A638" s="7"/>
      <c r="B638" s="7"/>
      <c r="C638" s="7"/>
      <c r="D638" s="7"/>
      <c r="E638" s="7"/>
    </row>
    <row r="639" spans="1:5" x14ac:dyDescent="0.2">
      <c r="A639" s="7"/>
      <c r="B639" s="7"/>
      <c r="C639" s="7"/>
      <c r="D639" s="7"/>
      <c r="E639" s="7"/>
    </row>
    <row r="640" spans="1:5" x14ac:dyDescent="0.2">
      <c r="A640" s="7"/>
      <c r="B640" s="7"/>
      <c r="C640" s="7"/>
      <c r="D640" s="7"/>
      <c r="E640" s="7"/>
    </row>
    <row r="641" spans="1:5" x14ac:dyDescent="0.2">
      <c r="A641" s="7"/>
      <c r="B641" s="7"/>
      <c r="C641" s="7"/>
      <c r="D641" s="7"/>
      <c r="E641" s="7"/>
    </row>
  </sheetData>
  <mergeCells count="9">
    <mergeCell ref="A2:F2"/>
    <mergeCell ref="A6:D6"/>
    <mergeCell ref="A10:H10"/>
    <mergeCell ref="A11:H11"/>
    <mergeCell ref="E12:E13"/>
    <mergeCell ref="A12:A13"/>
    <mergeCell ref="B12:B13"/>
    <mergeCell ref="C12:C13"/>
    <mergeCell ref="D12:D13"/>
  </mergeCells>
  <phoneticPr fontId="7" type="noConversion"/>
  <hyperlinks>
    <hyperlink ref="C9" location="Indice!A1" display="Volver al Indice"/>
  </hyperlink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1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2.7109375" style="7" customWidth="1"/>
    <col min="2" max="2" width="35.140625" style="7" customWidth="1"/>
    <col min="3" max="3" width="31.140625" style="7" customWidth="1"/>
    <col min="4" max="4" width="31.28515625" style="7" customWidth="1"/>
    <col min="5" max="5" width="28.28515625" style="7" customWidth="1"/>
    <col min="6" max="6" width="37.42578125" style="7" customWidth="1"/>
    <col min="7" max="16384" width="11.42578125" style="7"/>
  </cols>
  <sheetData>
    <row r="1" spans="2:6" ht="20.100000000000001" customHeight="1" x14ac:dyDescent="0.2">
      <c r="B1" s="136"/>
      <c r="C1" s="137"/>
      <c r="D1" s="137"/>
      <c r="E1" s="137"/>
      <c r="F1" s="170"/>
    </row>
    <row r="2" spans="2:6" ht="20.100000000000001" customHeight="1" x14ac:dyDescent="0.25">
      <c r="B2" s="160" t="s">
        <v>40</v>
      </c>
      <c r="C2" s="161"/>
      <c r="D2" s="161"/>
      <c r="E2" s="161"/>
      <c r="F2" s="171"/>
    </row>
    <row r="3" spans="2:6" ht="20.100000000000001" customHeight="1" x14ac:dyDescent="0.2">
      <c r="B3" s="172"/>
      <c r="C3" s="141"/>
      <c r="D3" s="141"/>
      <c r="E3" s="141"/>
      <c r="F3" s="173"/>
    </row>
    <row r="4" spans="2:6" ht="20.100000000000001" customHeight="1" x14ac:dyDescent="0.2">
      <c r="B4" s="102" t="s">
        <v>41</v>
      </c>
      <c r="C4" s="141"/>
      <c r="D4" s="141"/>
      <c r="E4" s="141"/>
      <c r="F4" s="173"/>
    </row>
    <row r="5" spans="2:6" ht="20.100000000000001" customHeight="1" thickBot="1" x14ac:dyDescent="0.25">
      <c r="B5" s="103"/>
      <c r="C5" s="168"/>
      <c r="D5" s="168"/>
      <c r="E5" s="168"/>
      <c r="F5" s="174"/>
    </row>
    <row r="6" spans="2:6" s="60" customFormat="1" ht="20.100000000000001" customHeight="1" x14ac:dyDescent="0.2">
      <c r="B6" s="280" t="s">
        <v>28</v>
      </c>
      <c r="C6" s="281"/>
      <c r="D6" s="281"/>
      <c r="E6" s="281"/>
      <c r="F6" s="295"/>
    </row>
    <row r="7" spans="2:6" s="60" customFormat="1" ht="20.100000000000001" customHeight="1" x14ac:dyDescent="0.2">
      <c r="B7" s="143" t="str">
        <f>Indice!B7</f>
        <v>Fecha de publicación: Diciembre de 2016</v>
      </c>
      <c r="C7" s="70"/>
      <c r="D7" s="70"/>
      <c r="E7" s="70"/>
      <c r="F7" s="257" t="s">
        <v>24</v>
      </c>
    </row>
    <row r="8" spans="2:6" s="60" customFormat="1" ht="20.100000000000001" customHeight="1" thickBot="1" x14ac:dyDescent="0.25">
      <c r="B8" s="154" t="str">
        <f>Indice!B8</f>
        <v>Fecha de corte: Noviembre 2016</v>
      </c>
      <c r="C8" s="155"/>
      <c r="D8" s="155"/>
      <c r="E8" s="155"/>
      <c r="F8" s="162"/>
    </row>
    <row r="9" spans="2:6" ht="20.100000000000001" customHeight="1" x14ac:dyDescent="0.2">
      <c r="B9" s="60"/>
      <c r="C9" s="60"/>
      <c r="D9" s="60"/>
      <c r="E9" s="91"/>
      <c r="F9" s="60"/>
    </row>
    <row r="10" spans="2:6" ht="20.100000000000001" customHeight="1" x14ac:dyDescent="0.2">
      <c r="B10" s="8"/>
      <c r="C10" s="8"/>
      <c r="D10" s="8"/>
      <c r="E10" s="8"/>
      <c r="F10" s="8"/>
    </row>
    <row r="11" spans="2:6" ht="20.100000000000001" customHeight="1" x14ac:dyDescent="0.2">
      <c r="B11" s="59"/>
      <c r="C11" s="59"/>
      <c r="D11" s="59"/>
      <c r="E11" s="59"/>
      <c r="F11" s="59"/>
    </row>
    <row r="12" spans="2:6" ht="20.100000000000001" customHeight="1" x14ac:dyDescent="0.2">
      <c r="B12" s="163" t="s">
        <v>11</v>
      </c>
      <c r="C12" s="164" t="s">
        <v>7</v>
      </c>
      <c r="D12" s="164" t="s">
        <v>6</v>
      </c>
      <c r="E12" s="164" t="s">
        <v>13</v>
      </c>
      <c r="F12" s="164" t="s">
        <v>0</v>
      </c>
    </row>
    <row r="13" spans="2:6" ht="20.100000000000001" customHeight="1" x14ac:dyDescent="0.2">
      <c r="B13" s="169">
        <v>40087</v>
      </c>
      <c r="C13" s="9">
        <v>3108</v>
      </c>
      <c r="D13" s="9">
        <v>1500</v>
      </c>
      <c r="E13" s="9">
        <v>342</v>
      </c>
      <c r="F13" s="165">
        <f>E13+D13+C13</f>
        <v>4950</v>
      </c>
    </row>
    <row r="14" spans="2:6" ht="20.100000000000001" customHeight="1" x14ac:dyDescent="0.2">
      <c r="B14" s="169">
        <v>40118</v>
      </c>
      <c r="C14" s="9">
        <v>6316</v>
      </c>
      <c r="D14" s="9">
        <v>4074</v>
      </c>
      <c r="E14" s="9">
        <v>728</v>
      </c>
      <c r="F14" s="165">
        <f t="shared" ref="F14:F60" si="0">E14+D14+C14</f>
        <v>11118</v>
      </c>
    </row>
    <row r="15" spans="2:6" ht="20.100000000000001" customHeight="1" x14ac:dyDescent="0.2">
      <c r="B15" s="169">
        <v>40148</v>
      </c>
      <c r="C15" s="9">
        <v>4973</v>
      </c>
      <c r="D15" s="9">
        <v>3324</v>
      </c>
      <c r="E15" s="9">
        <v>588</v>
      </c>
      <c r="F15" s="165">
        <f t="shared" si="0"/>
        <v>8885</v>
      </c>
    </row>
    <row r="16" spans="2:6" ht="20.100000000000001" customHeight="1" x14ac:dyDescent="0.2">
      <c r="B16" s="169">
        <v>40179</v>
      </c>
      <c r="C16" s="9">
        <v>3622</v>
      </c>
      <c r="D16" s="9">
        <v>2577</v>
      </c>
      <c r="E16" s="9">
        <v>601</v>
      </c>
      <c r="F16" s="165">
        <f t="shared" si="0"/>
        <v>6800</v>
      </c>
    </row>
    <row r="17" spans="2:6" ht="20.100000000000001" customHeight="1" x14ac:dyDescent="0.2">
      <c r="B17" s="169">
        <v>40210</v>
      </c>
      <c r="C17" s="9">
        <v>3125</v>
      </c>
      <c r="D17" s="9">
        <v>3005</v>
      </c>
      <c r="E17" s="9">
        <v>271</v>
      </c>
      <c r="F17" s="165">
        <f t="shared" si="0"/>
        <v>6401</v>
      </c>
    </row>
    <row r="18" spans="2:6" ht="20.100000000000001" customHeight="1" x14ac:dyDescent="0.2">
      <c r="B18" s="169">
        <v>40238</v>
      </c>
      <c r="C18" s="9">
        <v>3702</v>
      </c>
      <c r="D18" s="9">
        <v>4663</v>
      </c>
      <c r="E18" s="9">
        <v>209</v>
      </c>
      <c r="F18" s="165">
        <f t="shared" si="0"/>
        <v>8574</v>
      </c>
    </row>
    <row r="19" spans="2:6" ht="20.100000000000001" customHeight="1" x14ac:dyDescent="0.2">
      <c r="B19" s="169">
        <v>40269</v>
      </c>
      <c r="C19" s="9">
        <v>2251</v>
      </c>
      <c r="D19" s="9">
        <v>2717</v>
      </c>
      <c r="E19" s="9">
        <v>337</v>
      </c>
      <c r="F19" s="165">
        <f t="shared" si="0"/>
        <v>5305</v>
      </c>
    </row>
    <row r="20" spans="2:6" ht="20.100000000000001" customHeight="1" x14ac:dyDescent="0.2">
      <c r="B20" s="169">
        <v>40299</v>
      </c>
      <c r="C20" s="9">
        <v>2360</v>
      </c>
      <c r="D20" s="9">
        <v>4425</v>
      </c>
      <c r="E20" s="9">
        <v>243</v>
      </c>
      <c r="F20" s="165">
        <f t="shared" si="0"/>
        <v>7028</v>
      </c>
    </row>
    <row r="21" spans="2:6" ht="20.100000000000001" customHeight="1" x14ac:dyDescent="0.2">
      <c r="B21" s="169">
        <v>40330</v>
      </c>
      <c r="C21" s="9">
        <v>2677</v>
      </c>
      <c r="D21" s="9">
        <v>3735</v>
      </c>
      <c r="E21" s="9">
        <v>236</v>
      </c>
      <c r="F21" s="165">
        <f t="shared" si="0"/>
        <v>6648</v>
      </c>
    </row>
    <row r="22" spans="2:6" ht="20.100000000000001" customHeight="1" x14ac:dyDescent="0.2">
      <c r="B22" s="169">
        <v>40360</v>
      </c>
      <c r="C22" s="9">
        <v>2685</v>
      </c>
      <c r="D22" s="9">
        <v>3613</v>
      </c>
      <c r="E22" s="9">
        <v>244</v>
      </c>
      <c r="F22" s="165">
        <f t="shared" si="0"/>
        <v>6542</v>
      </c>
    </row>
    <row r="23" spans="2:6" ht="20.100000000000001" customHeight="1" x14ac:dyDescent="0.2">
      <c r="B23" s="169">
        <v>40391</v>
      </c>
      <c r="C23" s="9">
        <v>1822</v>
      </c>
      <c r="D23" s="9">
        <v>2466</v>
      </c>
      <c r="E23" s="9">
        <v>187</v>
      </c>
      <c r="F23" s="165">
        <f t="shared" si="0"/>
        <v>4475</v>
      </c>
    </row>
    <row r="24" spans="2:6" ht="20.100000000000001" customHeight="1" x14ac:dyDescent="0.2">
      <c r="B24" s="169">
        <v>40422</v>
      </c>
      <c r="C24" s="9">
        <v>1779</v>
      </c>
      <c r="D24" s="9">
        <v>2923</v>
      </c>
      <c r="E24" s="9">
        <v>158</v>
      </c>
      <c r="F24" s="165">
        <f t="shared" si="0"/>
        <v>4860</v>
      </c>
    </row>
    <row r="25" spans="2:6" ht="20.100000000000001" customHeight="1" x14ac:dyDescent="0.2">
      <c r="B25" s="169">
        <v>40452</v>
      </c>
      <c r="C25" s="9">
        <v>2138</v>
      </c>
      <c r="D25" s="9">
        <v>3282</v>
      </c>
      <c r="E25" s="9">
        <v>108</v>
      </c>
      <c r="F25" s="165">
        <f t="shared" si="0"/>
        <v>5528</v>
      </c>
    </row>
    <row r="26" spans="2:6" ht="20.100000000000001" customHeight="1" x14ac:dyDescent="0.2">
      <c r="B26" s="169">
        <v>40483</v>
      </c>
      <c r="C26" s="9">
        <v>1307</v>
      </c>
      <c r="D26" s="9">
        <v>1940</v>
      </c>
      <c r="E26" s="9">
        <v>101</v>
      </c>
      <c r="F26" s="165">
        <f t="shared" si="0"/>
        <v>3348</v>
      </c>
    </row>
    <row r="27" spans="2:6" ht="20.100000000000001" customHeight="1" x14ac:dyDescent="0.2">
      <c r="B27" s="169">
        <v>40513</v>
      </c>
      <c r="C27" s="9">
        <v>2045</v>
      </c>
      <c r="D27" s="9">
        <v>1939</v>
      </c>
      <c r="E27" s="9">
        <v>140</v>
      </c>
      <c r="F27" s="165">
        <f t="shared" si="0"/>
        <v>4124</v>
      </c>
    </row>
    <row r="28" spans="2:6" ht="20.100000000000001" customHeight="1" x14ac:dyDescent="0.2">
      <c r="B28" s="169">
        <v>40544</v>
      </c>
      <c r="C28" s="9">
        <v>1873</v>
      </c>
      <c r="D28" s="9">
        <v>1886</v>
      </c>
      <c r="E28" s="9">
        <v>183</v>
      </c>
      <c r="F28" s="165">
        <f t="shared" si="0"/>
        <v>3942</v>
      </c>
    </row>
    <row r="29" spans="2:6" ht="20.100000000000001" customHeight="1" x14ac:dyDescent="0.2">
      <c r="B29" s="169">
        <v>40575</v>
      </c>
      <c r="C29" s="9">
        <v>1214</v>
      </c>
      <c r="D29" s="9">
        <v>3283</v>
      </c>
      <c r="E29" s="9">
        <v>149</v>
      </c>
      <c r="F29" s="165">
        <f t="shared" si="0"/>
        <v>4646</v>
      </c>
    </row>
    <row r="30" spans="2:6" ht="20.100000000000001" customHeight="1" x14ac:dyDescent="0.2">
      <c r="B30" s="169">
        <v>40603</v>
      </c>
      <c r="C30" s="9">
        <v>2312</v>
      </c>
      <c r="D30" s="9">
        <v>2964</v>
      </c>
      <c r="E30" s="9">
        <v>325</v>
      </c>
      <c r="F30" s="165">
        <f t="shared" si="0"/>
        <v>5601</v>
      </c>
    </row>
    <row r="31" spans="2:6" ht="20.100000000000001" customHeight="1" x14ac:dyDescent="0.2">
      <c r="B31" s="169">
        <v>40634</v>
      </c>
      <c r="C31" s="9">
        <v>1910</v>
      </c>
      <c r="D31" s="9">
        <v>2249</v>
      </c>
      <c r="E31" s="9">
        <v>230</v>
      </c>
      <c r="F31" s="165">
        <f t="shared" si="0"/>
        <v>4389</v>
      </c>
    </row>
    <row r="32" spans="2:6" ht="20.100000000000001" customHeight="1" x14ac:dyDescent="0.2">
      <c r="B32" s="169">
        <v>40664</v>
      </c>
      <c r="C32" s="9">
        <v>2122</v>
      </c>
      <c r="D32" s="9">
        <v>2896</v>
      </c>
      <c r="E32" s="9">
        <v>214</v>
      </c>
      <c r="F32" s="165">
        <f t="shared" si="0"/>
        <v>5232</v>
      </c>
    </row>
    <row r="33" spans="2:6" ht="20.100000000000001" customHeight="1" x14ac:dyDescent="0.2">
      <c r="B33" s="169">
        <v>40695</v>
      </c>
      <c r="C33" s="9">
        <v>2181</v>
      </c>
      <c r="D33" s="9">
        <v>4430</v>
      </c>
      <c r="E33" s="9">
        <v>221</v>
      </c>
      <c r="F33" s="165">
        <f t="shared" si="0"/>
        <v>6832</v>
      </c>
    </row>
    <row r="34" spans="2:6" ht="20.100000000000001" customHeight="1" x14ac:dyDescent="0.2">
      <c r="B34" s="169">
        <v>40725</v>
      </c>
      <c r="C34" s="9">
        <v>2967</v>
      </c>
      <c r="D34" s="9">
        <v>4488</v>
      </c>
      <c r="E34" s="9">
        <v>194</v>
      </c>
      <c r="F34" s="165">
        <f t="shared" si="0"/>
        <v>7649</v>
      </c>
    </row>
    <row r="35" spans="2:6" ht="20.100000000000001" customHeight="1" x14ac:dyDescent="0.2">
      <c r="B35" s="169">
        <v>40756</v>
      </c>
      <c r="C35" s="9">
        <v>2203</v>
      </c>
      <c r="D35" s="9">
        <v>3734</v>
      </c>
      <c r="E35" s="9">
        <v>233</v>
      </c>
      <c r="F35" s="165">
        <f t="shared" si="0"/>
        <v>6170</v>
      </c>
    </row>
    <row r="36" spans="2:6" ht="20.100000000000001" customHeight="1" x14ac:dyDescent="0.2">
      <c r="B36" s="169">
        <v>40787</v>
      </c>
      <c r="C36" s="9">
        <v>2043</v>
      </c>
      <c r="D36" s="9">
        <v>3796</v>
      </c>
      <c r="E36" s="9">
        <v>360</v>
      </c>
      <c r="F36" s="165">
        <f t="shared" si="0"/>
        <v>6199</v>
      </c>
    </row>
    <row r="37" spans="2:6" ht="20.100000000000001" customHeight="1" x14ac:dyDescent="0.2">
      <c r="B37" s="169">
        <v>40817</v>
      </c>
      <c r="C37" s="9">
        <v>1970</v>
      </c>
      <c r="D37" s="9">
        <v>3565</v>
      </c>
      <c r="E37" s="9">
        <v>191</v>
      </c>
      <c r="F37" s="165">
        <f t="shared" si="0"/>
        <v>5726</v>
      </c>
    </row>
    <row r="38" spans="2:6" ht="20.100000000000001" customHeight="1" x14ac:dyDescent="0.2">
      <c r="B38" s="169">
        <v>40848</v>
      </c>
      <c r="C38" s="9">
        <v>1510</v>
      </c>
      <c r="D38" s="9">
        <v>3482</v>
      </c>
      <c r="E38" s="9">
        <v>232</v>
      </c>
      <c r="F38" s="165">
        <f t="shared" si="0"/>
        <v>5224</v>
      </c>
    </row>
    <row r="39" spans="2:6" ht="20.100000000000001" customHeight="1" x14ac:dyDescent="0.2">
      <c r="B39" s="169">
        <v>40878</v>
      </c>
      <c r="C39" s="9">
        <v>2484</v>
      </c>
      <c r="D39" s="9">
        <v>4796</v>
      </c>
      <c r="E39" s="9">
        <v>228</v>
      </c>
      <c r="F39" s="165">
        <f t="shared" si="0"/>
        <v>7508</v>
      </c>
    </row>
    <row r="40" spans="2:6" ht="20.100000000000001" customHeight="1" x14ac:dyDescent="0.2">
      <c r="B40" s="169">
        <v>40909</v>
      </c>
      <c r="C40" s="9">
        <v>1747</v>
      </c>
      <c r="D40" s="9">
        <v>4741</v>
      </c>
      <c r="E40" s="9">
        <v>292</v>
      </c>
      <c r="F40" s="165">
        <f t="shared" si="0"/>
        <v>6780</v>
      </c>
    </row>
    <row r="41" spans="2:6" ht="20.100000000000001" customHeight="1" x14ac:dyDescent="0.2">
      <c r="B41" s="169">
        <v>40940</v>
      </c>
      <c r="C41" s="9">
        <v>1782</v>
      </c>
      <c r="D41" s="9">
        <v>4956</v>
      </c>
      <c r="E41" s="9">
        <v>510</v>
      </c>
      <c r="F41" s="165">
        <f t="shared" si="0"/>
        <v>7248</v>
      </c>
    </row>
    <row r="42" spans="2:6" ht="20.100000000000001" customHeight="1" x14ac:dyDescent="0.2">
      <c r="B42" s="169">
        <v>40969</v>
      </c>
      <c r="C42" s="9">
        <v>2023</v>
      </c>
      <c r="D42" s="9">
        <v>3817</v>
      </c>
      <c r="E42" s="9">
        <v>543</v>
      </c>
      <c r="F42" s="165">
        <f t="shared" si="0"/>
        <v>6383</v>
      </c>
    </row>
    <row r="43" spans="2:6" ht="20.100000000000001" customHeight="1" x14ac:dyDescent="0.2">
      <c r="B43" s="169">
        <v>41000</v>
      </c>
      <c r="C43" s="9">
        <v>1708</v>
      </c>
      <c r="D43" s="9">
        <v>3736</v>
      </c>
      <c r="E43" s="9">
        <v>405</v>
      </c>
      <c r="F43" s="165">
        <f t="shared" si="0"/>
        <v>5849</v>
      </c>
    </row>
    <row r="44" spans="2:6" ht="20.100000000000001" customHeight="1" x14ac:dyDescent="0.2">
      <c r="B44" s="169">
        <v>41030</v>
      </c>
      <c r="C44" s="9">
        <v>1823</v>
      </c>
      <c r="D44" s="9">
        <v>3396</v>
      </c>
      <c r="E44" s="9">
        <v>424</v>
      </c>
      <c r="F44" s="165">
        <f t="shared" si="0"/>
        <v>5643</v>
      </c>
    </row>
    <row r="45" spans="2:6" ht="20.100000000000001" customHeight="1" x14ac:dyDescent="0.2">
      <c r="B45" s="169">
        <v>41061</v>
      </c>
      <c r="C45" s="9">
        <v>2729</v>
      </c>
      <c r="D45" s="9">
        <v>5165</v>
      </c>
      <c r="E45" s="9">
        <v>498</v>
      </c>
      <c r="F45" s="165">
        <f t="shared" si="0"/>
        <v>8392</v>
      </c>
    </row>
    <row r="46" spans="2:6" ht="20.100000000000001" customHeight="1" x14ac:dyDescent="0.2">
      <c r="B46" s="169">
        <v>41091</v>
      </c>
      <c r="C46" s="9">
        <v>3264</v>
      </c>
      <c r="D46" s="9">
        <v>7334</v>
      </c>
      <c r="E46" s="9">
        <v>644</v>
      </c>
      <c r="F46" s="165">
        <f t="shared" si="0"/>
        <v>11242</v>
      </c>
    </row>
    <row r="47" spans="2:6" ht="20.100000000000001" customHeight="1" x14ac:dyDescent="0.2">
      <c r="B47" s="169">
        <v>41122</v>
      </c>
      <c r="C47" s="9">
        <v>2663</v>
      </c>
      <c r="D47" s="9">
        <v>8690</v>
      </c>
      <c r="E47" s="9">
        <v>745</v>
      </c>
      <c r="F47" s="165">
        <f t="shared" si="0"/>
        <v>12098</v>
      </c>
    </row>
    <row r="48" spans="2:6" ht="20.100000000000001" customHeight="1" x14ac:dyDescent="0.2">
      <c r="B48" s="169">
        <v>41153</v>
      </c>
      <c r="C48" s="9">
        <v>4311</v>
      </c>
      <c r="D48" s="9">
        <v>7519</v>
      </c>
      <c r="E48" s="9">
        <v>662</v>
      </c>
      <c r="F48" s="165">
        <f t="shared" si="0"/>
        <v>12492</v>
      </c>
    </row>
    <row r="49" spans="2:6" ht="20.100000000000001" customHeight="1" x14ac:dyDescent="0.2">
      <c r="B49" s="169">
        <v>41183</v>
      </c>
      <c r="C49" s="9">
        <v>11028</v>
      </c>
      <c r="D49" s="9">
        <v>6531</v>
      </c>
      <c r="E49" s="9">
        <v>642</v>
      </c>
      <c r="F49" s="165">
        <f t="shared" si="0"/>
        <v>18201</v>
      </c>
    </row>
    <row r="50" spans="2:6" ht="20.100000000000001" customHeight="1" x14ac:dyDescent="0.2">
      <c r="B50" s="169">
        <v>41214</v>
      </c>
      <c r="C50" s="9">
        <v>14032</v>
      </c>
      <c r="D50" s="9">
        <v>11289</v>
      </c>
      <c r="E50" s="9">
        <v>702</v>
      </c>
      <c r="F50" s="165">
        <f t="shared" si="0"/>
        <v>26023</v>
      </c>
    </row>
    <row r="51" spans="2:6" ht="20.100000000000001" customHeight="1" x14ac:dyDescent="0.2">
      <c r="B51" s="169">
        <v>41244</v>
      </c>
      <c r="C51" s="9">
        <v>11894</v>
      </c>
      <c r="D51" s="9">
        <v>8067</v>
      </c>
      <c r="E51" s="9">
        <v>557</v>
      </c>
      <c r="F51" s="165">
        <f t="shared" si="0"/>
        <v>20518</v>
      </c>
    </row>
    <row r="52" spans="2:6" ht="20.100000000000001" customHeight="1" x14ac:dyDescent="0.2">
      <c r="B52" s="169">
        <v>41275</v>
      </c>
      <c r="C52" s="9">
        <v>14544</v>
      </c>
      <c r="D52" s="9">
        <v>13429</v>
      </c>
      <c r="E52" s="9">
        <v>956</v>
      </c>
      <c r="F52" s="165">
        <f t="shared" si="0"/>
        <v>28929</v>
      </c>
    </row>
    <row r="53" spans="2:6" ht="20.100000000000001" customHeight="1" x14ac:dyDescent="0.2">
      <c r="B53" s="169">
        <v>41306</v>
      </c>
      <c r="C53" s="9">
        <v>10351</v>
      </c>
      <c r="D53" s="9">
        <v>14891</v>
      </c>
      <c r="E53" s="9">
        <v>659</v>
      </c>
      <c r="F53" s="165">
        <f t="shared" si="0"/>
        <v>25901</v>
      </c>
    </row>
    <row r="54" spans="2:6" ht="20.100000000000001" customHeight="1" x14ac:dyDescent="0.2">
      <c r="B54" s="169">
        <v>41334</v>
      </c>
      <c r="C54" s="9">
        <v>13596</v>
      </c>
      <c r="D54" s="9">
        <v>16123</v>
      </c>
      <c r="E54" s="9">
        <v>805</v>
      </c>
      <c r="F54" s="165">
        <f t="shared" si="0"/>
        <v>30524</v>
      </c>
    </row>
    <row r="55" spans="2:6" ht="20.100000000000001" customHeight="1" x14ac:dyDescent="0.2">
      <c r="B55" s="169">
        <v>41365</v>
      </c>
      <c r="C55" s="9">
        <v>17243</v>
      </c>
      <c r="D55" s="9">
        <v>24539</v>
      </c>
      <c r="E55" s="9">
        <v>1229</v>
      </c>
      <c r="F55" s="165">
        <f t="shared" si="0"/>
        <v>43011</v>
      </c>
    </row>
    <row r="56" spans="2:6" ht="20.100000000000001" customHeight="1" x14ac:dyDescent="0.2">
      <c r="B56" s="169">
        <v>41395</v>
      </c>
      <c r="C56" s="9">
        <v>18918</v>
      </c>
      <c r="D56" s="9">
        <v>25469</v>
      </c>
      <c r="E56" s="9">
        <v>1479</v>
      </c>
      <c r="F56" s="165">
        <f t="shared" si="0"/>
        <v>45866</v>
      </c>
    </row>
    <row r="57" spans="2:6" ht="20.100000000000001" customHeight="1" x14ac:dyDescent="0.2">
      <c r="B57" s="169">
        <v>41426</v>
      </c>
      <c r="C57" s="9">
        <v>25801</v>
      </c>
      <c r="D57" s="9">
        <v>21702</v>
      </c>
      <c r="E57" s="9">
        <v>1719</v>
      </c>
      <c r="F57" s="165">
        <f t="shared" si="0"/>
        <v>49222</v>
      </c>
    </row>
    <row r="58" spans="2:6" ht="20.100000000000001" customHeight="1" x14ac:dyDescent="0.2">
      <c r="B58" s="169">
        <v>41456</v>
      </c>
      <c r="C58" s="9">
        <v>32914</v>
      </c>
      <c r="D58" s="9">
        <v>33918</v>
      </c>
      <c r="E58" s="9">
        <v>2118</v>
      </c>
      <c r="F58" s="165">
        <f t="shared" si="0"/>
        <v>68950</v>
      </c>
    </row>
    <row r="59" spans="2:6" ht="20.100000000000001" customHeight="1" x14ac:dyDescent="0.2">
      <c r="B59" s="169">
        <v>41487</v>
      </c>
      <c r="C59" s="9">
        <v>31012</v>
      </c>
      <c r="D59" s="9">
        <v>36932</v>
      </c>
      <c r="E59" s="9">
        <v>2200</v>
      </c>
      <c r="F59" s="165">
        <f t="shared" si="0"/>
        <v>70144</v>
      </c>
    </row>
    <row r="60" spans="2:6" ht="20.100000000000001" customHeight="1" x14ac:dyDescent="0.2">
      <c r="B60" s="169">
        <v>41518</v>
      </c>
      <c r="C60" s="9">
        <v>30030</v>
      </c>
      <c r="D60" s="9">
        <v>32825</v>
      </c>
      <c r="E60" s="9">
        <v>1786</v>
      </c>
      <c r="F60" s="165">
        <f t="shared" si="0"/>
        <v>64641</v>
      </c>
    </row>
    <row r="61" spans="2:6" ht="20.100000000000001" customHeight="1" x14ac:dyDescent="0.2">
      <c r="B61" s="169">
        <v>41548</v>
      </c>
      <c r="C61" s="9">
        <v>28365</v>
      </c>
      <c r="D61" s="9">
        <v>34788</v>
      </c>
      <c r="E61" s="9">
        <v>1598</v>
      </c>
      <c r="F61" s="165">
        <f t="shared" ref="F61:F66" si="1">E61+D61+C61</f>
        <v>64751</v>
      </c>
    </row>
    <row r="62" spans="2:6" ht="20.100000000000001" customHeight="1" x14ac:dyDescent="0.2">
      <c r="B62" s="169">
        <v>41579</v>
      </c>
      <c r="C62" s="9">
        <v>15906</v>
      </c>
      <c r="D62" s="9">
        <v>25524</v>
      </c>
      <c r="E62" s="9">
        <v>1710</v>
      </c>
      <c r="F62" s="165">
        <f t="shared" si="1"/>
        <v>43140</v>
      </c>
    </row>
    <row r="63" spans="2:6" ht="20.100000000000001" customHeight="1" x14ac:dyDescent="0.2">
      <c r="B63" s="169">
        <v>41609</v>
      </c>
      <c r="C63" s="9">
        <v>12323</v>
      </c>
      <c r="D63" s="9">
        <v>7893</v>
      </c>
      <c r="E63" s="9">
        <v>1449</v>
      </c>
      <c r="F63" s="165">
        <f t="shared" si="1"/>
        <v>21665</v>
      </c>
    </row>
    <row r="64" spans="2:6" ht="20.100000000000001" customHeight="1" x14ac:dyDescent="0.2">
      <c r="B64" s="169">
        <v>41640</v>
      </c>
      <c r="C64" s="9">
        <v>13074</v>
      </c>
      <c r="D64" s="9">
        <v>4561</v>
      </c>
      <c r="E64" s="9">
        <v>1862</v>
      </c>
      <c r="F64" s="165">
        <f t="shared" si="1"/>
        <v>19497</v>
      </c>
    </row>
    <row r="65" spans="2:6" ht="20.100000000000001" customHeight="1" x14ac:dyDescent="0.2">
      <c r="B65" s="169">
        <v>41671</v>
      </c>
      <c r="C65" s="9">
        <v>13270</v>
      </c>
      <c r="D65" s="9">
        <v>9359</v>
      </c>
      <c r="E65" s="9">
        <v>1662</v>
      </c>
      <c r="F65" s="165">
        <f t="shared" si="1"/>
        <v>24291</v>
      </c>
    </row>
    <row r="66" spans="2:6" ht="20.100000000000001" customHeight="1" x14ac:dyDescent="0.2">
      <c r="B66" s="169">
        <v>41699</v>
      </c>
      <c r="C66" s="9">
        <v>14439</v>
      </c>
      <c r="D66" s="9">
        <v>9813</v>
      </c>
      <c r="E66" s="9">
        <v>1469</v>
      </c>
      <c r="F66" s="165">
        <f t="shared" si="1"/>
        <v>25721</v>
      </c>
    </row>
    <row r="67" spans="2:6" ht="20.100000000000001" customHeight="1" x14ac:dyDescent="0.2">
      <c r="B67" s="169">
        <v>41730</v>
      </c>
      <c r="C67" s="9">
        <v>15680</v>
      </c>
      <c r="D67" s="9">
        <v>9470</v>
      </c>
      <c r="E67" s="9">
        <v>1525</v>
      </c>
      <c r="F67" s="165">
        <f t="shared" ref="F67:F72" si="2">E67+D67+C67</f>
        <v>26675</v>
      </c>
    </row>
    <row r="68" spans="2:6" ht="20.100000000000001" customHeight="1" x14ac:dyDescent="0.2">
      <c r="B68" s="169">
        <v>41760</v>
      </c>
      <c r="C68" s="9">
        <v>14975</v>
      </c>
      <c r="D68" s="9">
        <v>14746</v>
      </c>
      <c r="E68" s="9">
        <v>1787</v>
      </c>
      <c r="F68" s="165">
        <f t="shared" si="2"/>
        <v>31508</v>
      </c>
    </row>
    <row r="69" spans="2:6" ht="20.100000000000001" customHeight="1" x14ac:dyDescent="0.2">
      <c r="B69" s="169">
        <v>41791</v>
      </c>
      <c r="C69" s="9">
        <v>5982</v>
      </c>
      <c r="D69" s="9">
        <v>12420</v>
      </c>
      <c r="E69" s="9">
        <v>1924</v>
      </c>
      <c r="F69" s="165">
        <f t="shared" si="2"/>
        <v>20326</v>
      </c>
    </row>
    <row r="70" spans="2:6" ht="20.100000000000001" customHeight="1" x14ac:dyDescent="0.2">
      <c r="B70" s="169">
        <v>41821</v>
      </c>
      <c r="C70" s="9">
        <v>13540</v>
      </c>
      <c r="D70" s="9">
        <v>14057</v>
      </c>
      <c r="E70" s="9">
        <v>3237</v>
      </c>
      <c r="F70" s="165">
        <f t="shared" si="2"/>
        <v>30834</v>
      </c>
    </row>
    <row r="71" spans="2:6" ht="20.100000000000001" customHeight="1" x14ac:dyDescent="0.2">
      <c r="B71" s="169">
        <v>41852</v>
      </c>
      <c r="C71" s="9">
        <v>14619</v>
      </c>
      <c r="D71" s="9">
        <v>15246</v>
      </c>
      <c r="E71" s="9">
        <v>3944</v>
      </c>
      <c r="F71" s="165">
        <f t="shared" si="2"/>
        <v>33809</v>
      </c>
    </row>
    <row r="72" spans="2:6" ht="20.100000000000001" customHeight="1" x14ac:dyDescent="0.2">
      <c r="B72" s="169">
        <v>41883</v>
      </c>
      <c r="C72" s="9">
        <v>17975</v>
      </c>
      <c r="D72" s="9">
        <v>16312</v>
      </c>
      <c r="E72" s="9">
        <v>8215</v>
      </c>
      <c r="F72" s="165">
        <f t="shared" si="2"/>
        <v>42502</v>
      </c>
    </row>
    <row r="73" spans="2:6" ht="20.100000000000001" customHeight="1" x14ac:dyDescent="0.2">
      <c r="B73" s="169">
        <v>41913</v>
      </c>
      <c r="C73" s="9">
        <v>16455</v>
      </c>
      <c r="D73" s="9">
        <v>20464</v>
      </c>
      <c r="E73" s="9">
        <v>13124</v>
      </c>
      <c r="F73" s="165">
        <f t="shared" ref="F73:F78" si="3">E73+D73+C73</f>
        <v>50043</v>
      </c>
    </row>
    <row r="74" spans="2:6" ht="20.100000000000001" customHeight="1" x14ac:dyDescent="0.2">
      <c r="B74" s="169">
        <v>41944</v>
      </c>
      <c r="C74" s="9">
        <v>14997</v>
      </c>
      <c r="D74" s="9">
        <v>15471</v>
      </c>
      <c r="E74" s="9">
        <v>12331</v>
      </c>
      <c r="F74" s="165">
        <f t="shared" si="3"/>
        <v>42799</v>
      </c>
    </row>
    <row r="75" spans="2:6" ht="20.100000000000001" customHeight="1" x14ac:dyDescent="0.2">
      <c r="B75" s="169">
        <v>41974</v>
      </c>
      <c r="C75" s="9">
        <v>6853</v>
      </c>
      <c r="D75" s="9">
        <v>18039</v>
      </c>
      <c r="E75" s="9">
        <v>14231</v>
      </c>
      <c r="F75" s="165">
        <f t="shared" si="3"/>
        <v>39123</v>
      </c>
    </row>
    <row r="76" spans="2:6" ht="20.100000000000001" customHeight="1" x14ac:dyDescent="0.2">
      <c r="B76" s="169">
        <v>42005</v>
      </c>
      <c r="C76" s="9">
        <v>4077</v>
      </c>
      <c r="D76" s="9">
        <v>19330</v>
      </c>
      <c r="E76" s="9">
        <v>14196</v>
      </c>
      <c r="F76" s="165">
        <f t="shared" si="3"/>
        <v>37603</v>
      </c>
    </row>
    <row r="77" spans="2:6" ht="20.100000000000001" customHeight="1" x14ac:dyDescent="0.2">
      <c r="B77" s="169">
        <v>42036</v>
      </c>
      <c r="C77" s="9">
        <v>3682</v>
      </c>
      <c r="D77" s="9">
        <v>11709</v>
      </c>
      <c r="E77" s="9">
        <v>12426</v>
      </c>
      <c r="F77" s="165">
        <f t="shared" si="3"/>
        <v>27817</v>
      </c>
    </row>
    <row r="78" spans="2:6" ht="20.100000000000001" customHeight="1" x14ac:dyDescent="0.2">
      <c r="B78" s="169">
        <v>42064</v>
      </c>
      <c r="C78" s="9">
        <v>5163</v>
      </c>
      <c r="D78" s="9">
        <v>17035</v>
      </c>
      <c r="E78" s="9">
        <v>15926</v>
      </c>
      <c r="F78" s="165">
        <f t="shared" si="3"/>
        <v>38124</v>
      </c>
    </row>
    <row r="79" spans="2:6" ht="20.100000000000001" customHeight="1" x14ac:dyDescent="0.2">
      <c r="B79" s="169">
        <v>42095</v>
      </c>
      <c r="C79" s="9">
        <v>4400</v>
      </c>
      <c r="D79" s="9">
        <v>10840</v>
      </c>
      <c r="E79" s="9">
        <v>14633</v>
      </c>
      <c r="F79" s="165">
        <f t="shared" ref="F79:F84" si="4">E79+D79+C79</f>
        <v>29873</v>
      </c>
    </row>
    <row r="80" spans="2:6" ht="20.100000000000001" customHeight="1" x14ac:dyDescent="0.2">
      <c r="B80" s="169">
        <v>42125</v>
      </c>
      <c r="C80" s="9">
        <v>4537</v>
      </c>
      <c r="D80" s="9">
        <v>10628</v>
      </c>
      <c r="E80" s="9">
        <v>12489</v>
      </c>
      <c r="F80" s="165">
        <f t="shared" si="4"/>
        <v>27654</v>
      </c>
    </row>
    <row r="81" spans="2:6" ht="20.100000000000001" customHeight="1" x14ac:dyDescent="0.2">
      <c r="B81" s="169">
        <v>42156</v>
      </c>
      <c r="C81" s="9">
        <v>5911</v>
      </c>
      <c r="D81" s="9">
        <v>12829</v>
      </c>
      <c r="E81" s="9">
        <v>12023</v>
      </c>
      <c r="F81" s="165">
        <f t="shared" si="4"/>
        <v>30763</v>
      </c>
    </row>
    <row r="82" spans="2:6" ht="20.100000000000001" customHeight="1" x14ac:dyDescent="0.2">
      <c r="B82" s="169">
        <v>42186</v>
      </c>
      <c r="C82" s="9">
        <v>5481</v>
      </c>
      <c r="D82" s="9">
        <v>13960</v>
      </c>
      <c r="E82" s="9">
        <v>10296</v>
      </c>
      <c r="F82" s="165">
        <f t="shared" si="4"/>
        <v>29737</v>
      </c>
    </row>
    <row r="83" spans="2:6" ht="20.100000000000001" customHeight="1" x14ac:dyDescent="0.2">
      <c r="B83" s="169">
        <v>42217</v>
      </c>
      <c r="C83" s="9">
        <v>5247</v>
      </c>
      <c r="D83" s="9">
        <v>13537</v>
      </c>
      <c r="E83" s="9">
        <v>8757</v>
      </c>
      <c r="F83" s="165">
        <f t="shared" si="4"/>
        <v>27541</v>
      </c>
    </row>
    <row r="84" spans="2:6" ht="20.100000000000001" customHeight="1" x14ac:dyDescent="0.2">
      <c r="B84" s="169">
        <v>42248</v>
      </c>
      <c r="C84" s="9">
        <v>5418</v>
      </c>
      <c r="D84" s="9">
        <v>15307</v>
      </c>
      <c r="E84" s="9">
        <v>8937</v>
      </c>
      <c r="F84" s="165">
        <f t="shared" si="4"/>
        <v>29662</v>
      </c>
    </row>
    <row r="85" spans="2:6" ht="20.100000000000001" customHeight="1" x14ac:dyDescent="0.2">
      <c r="B85" s="169">
        <v>42278</v>
      </c>
      <c r="C85" s="9">
        <v>6564</v>
      </c>
      <c r="D85" s="9">
        <v>12173</v>
      </c>
      <c r="E85" s="9">
        <v>9364</v>
      </c>
      <c r="F85" s="165">
        <f t="shared" ref="F85:F90" si="5">E85+D85+C85</f>
        <v>28101</v>
      </c>
    </row>
    <row r="86" spans="2:6" ht="20.100000000000001" customHeight="1" x14ac:dyDescent="0.2">
      <c r="B86" s="169">
        <v>42309</v>
      </c>
      <c r="C86" s="9">
        <v>4818</v>
      </c>
      <c r="D86" s="9">
        <v>12817</v>
      </c>
      <c r="E86" s="9">
        <v>8099</v>
      </c>
      <c r="F86" s="165">
        <f t="shared" si="5"/>
        <v>25734</v>
      </c>
    </row>
    <row r="87" spans="2:6" ht="20.100000000000001" customHeight="1" x14ac:dyDescent="0.2">
      <c r="B87" s="169">
        <v>42339</v>
      </c>
      <c r="C87" s="9">
        <v>6105</v>
      </c>
      <c r="D87" s="9">
        <v>13334</v>
      </c>
      <c r="E87" s="9">
        <v>8939</v>
      </c>
      <c r="F87" s="165">
        <f t="shared" si="5"/>
        <v>28378</v>
      </c>
    </row>
    <row r="88" spans="2:6" ht="20.100000000000001" customHeight="1" x14ac:dyDescent="0.2">
      <c r="B88" s="169">
        <v>42370</v>
      </c>
      <c r="C88" s="9">
        <v>4860</v>
      </c>
      <c r="D88" s="9">
        <v>9680</v>
      </c>
      <c r="E88" s="9">
        <v>8048</v>
      </c>
      <c r="F88" s="165">
        <f t="shared" si="5"/>
        <v>22588</v>
      </c>
    </row>
    <row r="89" spans="2:6" ht="20.100000000000001" customHeight="1" x14ac:dyDescent="0.2">
      <c r="B89" s="169">
        <v>42401</v>
      </c>
      <c r="C89" s="9">
        <v>5466</v>
      </c>
      <c r="D89" s="9">
        <v>10395</v>
      </c>
      <c r="E89" s="9">
        <v>8125</v>
      </c>
      <c r="F89" s="165">
        <f t="shared" si="5"/>
        <v>23986</v>
      </c>
    </row>
    <row r="90" spans="2:6" ht="20.100000000000001" customHeight="1" x14ac:dyDescent="0.2">
      <c r="B90" s="169">
        <v>42430</v>
      </c>
      <c r="C90" s="9">
        <f>'1. INFORMACION HISTORICA'!G91</f>
        <v>6923</v>
      </c>
      <c r="D90" s="9">
        <f>'1. INFORMACION HISTORICA'!D91</f>
        <v>9890</v>
      </c>
      <c r="E90" s="9">
        <f>'1. INFORMACION HISTORICA'!J91</f>
        <v>8454</v>
      </c>
      <c r="F90" s="165">
        <f t="shared" si="5"/>
        <v>25267</v>
      </c>
    </row>
    <row r="91" spans="2:6" ht="20.100000000000001" customHeight="1" x14ac:dyDescent="0.2">
      <c r="B91" s="169">
        <v>42461</v>
      </c>
      <c r="C91" s="9">
        <f>'1. INFORMACION HISTORICA'!G92</f>
        <v>7336</v>
      </c>
      <c r="D91" s="9">
        <f>'1. INFORMACION HISTORICA'!D92</f>
        <v>9817</v>
      </c>
      <c r="E91" s="9">
        <f>'1. INFORMACION HISTORICA'!J92</f>
        <v>7776</v>
      </c>
      <c r="F91" s="165">
        <f t="shared" ref="F91:F96" si="6">E91+D91+C91</f>
        <v>24929</v>
      </c>
    </row>
    <row r="92" spans="2:6" ht="20.100000000000001" customHeight="1" x14ac:dyDescent="0.2">
      <c r="B92" s="169">
        <v>42491</v>
      </c>
      <c r="C92" s="9">
        <f>'1. INFORMACION HISTORICA'!G93</f>
        <v>6914</v>
      </c>
      <c r="D92" s="9">
        <f>'1. INFORMACION HISTORICA'!D93</f>
        <v>9081</v>
      </c>
      <c r="E92" s="9">
        <f>'1. INFORMACION HISTORICA'!J93</f>
        <v>8116</v>
      </c>
      <c r="F92" s="165">
        <f t="shared" si="6"/>
        <v>24111</v>
      </c>
    </row>
    <row r="93" spans="2:6" ht="20.100000000000001" customHeight="1" x14ac:dyDescent="0.2">
      <c r="B93" s="169">
        <v>42522</v>
      </c>
      <c r="C93" s="9">
        <f>'1. INFORMACION HISTORICA'!G94</f>
        <v>9071</v>
      </c>
      <c r="D93" s="9">
        <f>'1. INFORMACION HISTORICA'!D94</f>
        <v>9992</v>
      </c>
      <c r="E93" s="9">
        <f>'1. INFORMACION HISTORICA'!J94</f>
        <v>9373</v>
      </c>
      <c r="F93" s="165">
        <f t="shared" si="6"/>
        <v>28436</v>
      </c>
    </row>
    <row r="94" spans="2:6" ht="20.100000000000001" customHeight="1" x14ac:dyDescent="0.2">
      <c r="B94" s="169">
        <v>42552</v>
      </c>
      <c r="C94" s="9">
        <f>'1. INFORMACION HISTORICA'!G95</f>
        <v>9372</v>
      </c>
      <c r="D94" s="9">
        <f>'1. INFORMACION HISTORICA'!D95</f>
        <v>11092</v>
      </c>
      <c r="E94" s="9">
        <f>'1. INFORMACION HISTORICA'!J95</f>
        <v>9851</v>
      </c>
      <c r="F94" s="165">
        <f t="shared" si="6"/>
        <v>30315</v>
      </c>
    </row>
    <row r="95" spans="2:6" ht="20.100000000000001" customHeight="1" x14ac:dyDescent="0.2">
      <c r="B95" s="169">
        <v>42583</v>
      </c>
      <c r="C95" s="9">
        <f>'1. INFORMACION HISTORICA'!G96</f>
        <v>12927</v>
      </c>
      <c r="D95" s="9">
        <f>'1. INFORMACION HISTORICA'!D96</f>
        <v>12789</v>
      </c>
      <c r="E95" s="9">
        <f>'1. INFORMACION HISTORICA'!J96</f>
        <v>11837</v>
      </c>
      <c r="F95" s="165">
        <f t="shared" si="6"/>
        <v>37553</v>
      </c>
    </row>
    <row r="96" spans="2:6" ht="20.100000000000001" customHeight="1" x14ac:dyDescent="0.2">
      <c r="B96" s="169">
        <v>42614</v>
      </c>
      <c r="C96" s="9">
        <f>'1. INFORMACION HISTORICA'!G97</f>
        <v>14531</v>
      </c>
      <c r="D96" s="9">
        <f>'1. INFORMACION HISTORICA'!D97</f>
        <v>20821</v>
      </c>
      <c r="E96" s="9">
        <f>'1. INFORMACION HISTORICA'!J97</f>
        <v>12671</v>
      </c>
      <c r="F96" s="165">
        <f t="shared" si="6"/>
        <v>48023</v>
      </c>
    </row>
    <row r="97" spans="2:6" ht="20.100000000000001" customHeight="1" x14ac:dyDescent="0.2">
      <c r="B97" s="169">
        <v>42644</v>
      </c>
      <c r="C97" s="9">
        <f>'1. INFORMACION HISTORICA'!G98</f>
        <v>24212</v>
      </c>
      <c r="D97" s="9">
        <f>'1. INFORMACION HISTORICA'!D98</f>
        <v>16582</v>
      </c>
      <c r="E97" s="9">
        <f>'1. INFORMACION HISTORICA'!J98</f>
        <v>11470</v>
      </c>
      <c r="F97" s="165">
        <f t="shared" ref="F97" si="7">E97+D97+C97</f>
        <v>52264</v>
      </c>
    </row>
    <row r="98" spans="2:6" ht="20.100000000000001" customHeight="1" x14ac:dyDescent="0.2">
      <c r="B98" s="169">
        <v>42675</v>
      </c>
      <c r="C98" s="9">
        <f>'1. INFORMACION HISTORICA'!G99</f>
        <v>15661</v>
      </c>
      <c r="D98" s="9">
        <f>'1. INFORMACION HISTORICA'!D99</f>
        <v>25177</v>
      </c>
      <c r="E98" s="9">
        <f>'1. INFORMACION HISTORICA'!J99</f>
        <v>11764</v>
      </c>
      <c r="F98" s="165">
        <f t="shared" ref="F98" si="8">E98+D98+C98</f>
        <v>52602</v>
      </c>
    </row>
    <row r="99" spans="2:6" ht="20.100000000000001" customHeight="1" x14ac:dyDescent="0.2">
      <c r="B99" s="176" t="s">
        <v>0</v>
      </c>
      <c r="C99" s="177">
        <f>SUM(C13:C98)</f>
        <v>719241</v>
      </c>
      <c r="D99" s="177">
        <f t="shared" ref="D99:E99" si="9">SUM(D13:D98)</f>
        <v>919799</v>
      </c>
      <c r="E99" s="177">
        <f t="shared" si="9"/>
        <v>340466</v>
      </c>
      <c r="F99" s="177">
        <f>SUM(F13:F98)</f>
        <v>1979506</v>
      </c>
    </row>
    <row r="100" spans="2:6" ht="20.100000000000001" customHeight="1" x14ac:dyDescent="0.2"/>
    <row r="101" spans="2:6" ht="20.100000000000001" customHeight="1" x14ac:dyDescent="0.2">
      <c r="B101" s="57"/>
      <c r="C101" s="57"/>
      <c r="D101" s="57"/>
      <c r="E101" s="57"/>
      <c r="F101" s="57"/>
    </row>
    <row r="102" spans="2:6" ht="20.100000000000001" customHeight="1" x14ac:dyDescent="0.25">
      <c r="B102" s="166" t="s">
        <v>10</v>
      </c>
      <c r="C102" s="57"/>
      <c r="D102" s="57"/>
      <c r="E102" s="57"/>
      <c r="F102" s="57"/>
    </row>
    <row r="103" spans="2:6" ht="20.100000000000001" customHeight="1" x14ac:dyDescent="0.2">
      <c r="B103" s="57"/>
      <c r="C103" s="57"/>
      <c r="D103" s="57"/>
      <c r="E103" s="57"/>
      <c r="F103" s="57"/>
    </row>
    <row r="104" spans="2:6" ht="20.100000000000001" customHeight="1" x14ac:dyDescent="0.2">
      <c r="B104" s="84" t="s">
        <v>39</v>
      </c>
      <c r="C104" s="57"/>
      <c r="D104" s="57"/>
      <c r="E104" s="57"/>
      <c r="F104" s="57"/>
    </row>
    <row r="105" spans="2:6" ht="20.100000000000001" customHeight="1" x14ac:dyDescent="0.2">
      <c r="B105" s="85"/>
      <c r="C105" s="57"/>
      <c r="D105" s="57"/>
      <c r="E105" s="57"/>
      <c r="F105" s="57"/>
    </row>
    <row r="106" spans="2:6" ht="20.100000000000001" customHeight="1" x14ac:dyDescent="0.2">
      <c r="B106" s="86"/>
      <c r="C106" s="58"/>
      <c r="D106" s="58"/>
      <c r="E106" s="58"/>
      <c r="F106" s="58"/>
    </row>
    <row r="107" spans="2:6" ht="20.100000000000001" customHeight="1" x14ac:dyDescent="0.2">
      <c r="B107" s="86"/>
      <c r="C107" s="58"/>
      <c r="D107" s="58"/>
      <c r="E107" s="58"/>
      <c r="F107" s="58"/>
    </row>
    <row r="108" spans="2:6" ht="20.100000000000001" customHeight="1" x14ac:dyDescent="0.2">
      <c r="B108" s="167"/>
      <c r="C108" s="58"/>
      <c r="D108" s="58"/>
      <c r="E108" s="58"/>
      <c r="F108" s="58"/>
    </row>
    <row r="109" spans="2:6" ht="20.100000000000001" customHeight="1" x14ac:dyDescent="0.2"/>
    <row r="110" spans="2:6" ht="20.100000000000001" customHeight="1" x14ac:dyDescent="0.2"/>
    <row r="111" spans="2:6" ht="20.100000000000001" customHeight="1" x14ac:dyDescent="0.2"/>
    <row r="112" spans="2:6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spans="2:6" ht="20.100000000000001" customHeight="1" x14ac:dyDescent="0.2">
      <c r="B129" s="65"/>
      <c r="C129" s="65"/>
      <c r="D129" s="65"/>
      <c r="E129" s="65"/>
      <c r="F129" s="65"/>
    </row>
    <row r="130" spans="2:6" ht="20.100000000000001" customHeight="1" x14ac:dyDescent="0.25">
      <c r="B130" s="258" t="s">
        <v>10</v>
      </c>
      <c r="C130" s="65"/>
      <c r="D130" s="65"/>
      <c r="E130" s="65"/>
      <c r="F130" s="65"/>
    </row>
    <row r="131" spans="2:6" ht="20.100000000000001" customHeight="1" x14ac:dyDescent="0.2">
      <c r="B131" s="65"/>
      <c r="C131" s="65"/>
      <c r="D131" s="65"/>
      <c r="E131" s="65"/>
      <c r="F131" s="65"/>
    </row>
    <row r="132" spans="2:6" ht="20.100000000000001" customHeight="1" x14ac:dyDescent="0.2">
      <c r="B132" s="181" t="s">
        <v>42</v>
      </c>
      <c r="C132" s="65"/>
      <c r="D132" s="65"/>
      <c r="E132" s="65"/>
      <c r="F132" s="65"/>
    </row>
    <row r="133" spans="2:6" ht="20.100000000000001" customHeight="1" x14ac:dyDescent="0.2">
      <c r="B133" s="259"/>
      <c r="C133" s="65"/>
      <c r="D133" s="65"/>
      <c r="E133" s="65"/>
      <c r="F133" s="65"/>
    </row>
    <row r="134" spans="2:6" ht="20.100000000000001" customHeight="1" thickBot="1" x14ac:dyDescent="0.25">
      <c r="B134" s="86"/>
      <c r="C134" s="58"/>
      <c r="D134" s="58"/>
      <c r="E134" s="58"/>
      <c r="F134" s="58"/>
    </row>
    <row r="135" spans="2:6" ht="20.100000000000001" customHeight="1" x14ac:dyDescent="0.2">
      <c r="B135" s="253"/>
      <c r="C135" s="255"/>
      <c r="D135" s="255"/>
      <c r="E135" s="255"/>
      <c r="F135" s="256"/>
    </row>
    <row r="136" spans="2:6" ht="20.100000000000001" customHeight="1" x14ac:dyDescent="0.2">
      <c r="B136" s="149"/>
      <c r="C136" s="56"/>
      <c r="D136" s="56"/>
      <c r="E136" s="56"/>
      <c r="F136" s="144"/>
    </row>
    <row r="137" spans="2:6" ht="20.100000000000001" customHeight="1" x14ac:dyDescent="0.2">
      <c r="B137" s="149"/>
      <c r="C137" s="56"/>
      <c r="D137" s="56"/>
      <c r="E137" s="56"/>
      <c r="F137" s="144"/>
    </row>
    <row r="138" spans="2:6" ht="20.100000000000001" customHeight="1" x14ac:dyDescent="0.2">
      <c r="B138" s="149"/>
      <c r="C138" s="56"/>
      <c r="D138" s="56"/>
      <c r="E138" s="56"/>
      <c r="F138" s="144"/>
    </row>
    <row r="139" spans="2:6" ht="20.100000000000001" customHeight="1" x14ac:dyDescent="0.2">
      <c r="B139" s="149"/>
      <c r="C139" s="56"/>
      <c r="D139" s="56"/>
      <c r="E139" s="56"/>
      <c r="F139" s="144"/>
    </row>
    <row r="140" spans="2:6" ht="20.100000000000001" customHeight="1" x14ac:dyDescent="0.2">
      <c r="B140" s="149"/>
      <c r="C140" s="56"/>
      <c r="D140" s="56"/>
      <c r="E140" s="56"/>
      <c r="F140" s="144"/>
    </row>
    <row r="141" spans="2:6" ht="20.100000000000001" customHeight="1" x14ac:dyDescent="0.2">
      <c r="B141" s="149"/>
      <c r="C141" s="56"/>
      <c r="D141" s="56"/>
      <c r="E141" s="56"/>
      <c r="F141" s="144"/>
    </row>
    <row r="142" spans="2:6" ht="20.100000000000001" customHeight="1" x14ac:dyDescent="0.2">
      <c r="B142" s="149"/>
      <c r="C142" s="56"/>
      <c r="D142" s="56"/>
      <c r="E142" s="56"/>
      <c r="F142" s="144"/>
    </row>
    <row r="143" spans="2:6" ht="20.100000000000001" customHeight="1" x14ac:dyDescent="0.2">
      <c r="B143" s="149"/>
      <c r="C143" s="56"/>
      <c r="D143" s="56"/>
      <c r="E143" s="56"/>
      <c r="F143" s="144"/>
    </row>
    <row r="144" spans="2:6" ht="20.100000000000001" customHeight="1" x14ac:dyDescent="0.2">
      <c r="B144" s="149"/>
      <c r="C144" s="56"/>
      <c r="D144" s="56"/>
      <c r="E144" s="56"/>
      <c r="F144" s="144"/>
    </row>
    <row r="145" spans="2:6" ht="20.100000000000001" customHeight="1" x14ac:dyDescent="0.2">
      <c r="B145" s="149"/>
      <c r="C145" s="56"/>
      <c r="D145" s="56"/>
      <c r="E145" s="56"/>
      <c r="F145" s="144"/>
    </row>
    <row r="146" spans="2:6" ht="20.100000000000001" customHeight="1" x14ac:dyDescent="0.2">
      <c r="B146" s="149"/>
      <c r="C146" s="56"/>
      <c r="D146" s="56"/>
      <c r="E146" s="56"/>
      <c r="F146" s="144"/>
    </row>
    <row r="147" spans="2:6" ht="20.100000000000001" customHeight="1" x14ac:dyDescent="0.2">
      <c r="B147" s="149"/>
      <c r="C147" s="56"/>
      <c r="D147" s="56"/>
      <c r="E147" s="56"/>
      <c r="F147" s="144"/>
    </row>
    <row r="148" spans="2:6" ht="20.100000000000001" customHeight="1" x14ac:dyDescent="0.2">
      <c r="B148" s="149"/>
      <c r="C148" s="56"/>
      <c r="D148" s="56"/>
      <c r="E148" s="56"/>
      <c r="F148" s="144"/>
    </row>
    <row r="149" spans="2:6" ht="20.100000000000001" customHeight="1" x14ac:dyDescent="0.2">
      <c r="B149" s="149"/>
      <c r="C149" s="56"/>
      <c r="D149" s="56"/>
      <c r="E149" s="56"/>
      <c r="F149" s="144"/>
    </row>
    <row r="150" spans="2:6" ht="20.100000000000001" customHeight="1" x14ac:dyDescent="0.2">
      <c r="B150" s="149"/>
      <c r="C150" s="56"/>
      <c r="D150" s="56"/>
      <c r="E150" s="56"/>
      <c r="F150" s="144"/>
    </row>
    <row r="151" spans="2:6" ht="20.100000000000001" customHeight="1" x14ac:dyDescent="0.2">
      <c r="B151" s="149"/>
      <c r="C151" s="56"/>
      <c r="D151" s="56"/>
      <c r="E151" s="56"/>
      <c r="F151" s="144"/>
    </row>
    <row r="152" spans="2:6" ht="20.100000000000001" customHeight="1" x14ac:dyDescent="0.2">
      <c r="B152" s="149"/>
      <c r="C152" s="56"/>
      <c r="D152" s="56"/>
      <c r="E152" s="56"/>
      <c r="F152" s="144"/>
    </row>
    <row r="153" spans="2:6" ht="20.100000000000001" customHeight="1" x14ac:dyDescent="0.2">
      <c r="B153" s="149"/>
      <c r="C153" s="56"/>
      <c r="D153" s="56"/>
      <c r="E153" s="56"/>
      <c r="F153" s="144"/>
    </row>
    <row r="154" spans="2:6" ht="20.100000000000001" customHeight="1" x14ac:dyDescent="0.2">
      <c r="B154" s="149"/>
      <c r="C154" s="56"/>
      <c r="D154" s="56"/>
      <c r="E154" s="56"/>
      <c r="F154" s="144"/>
    </row>
    <row r="155" spans="2:6" ht="20.100000000000001" customHeight="1" thickBot="1" x14ac:dyDescent="0.25">
      <c r="B155" s="151"/>
      <c r="C155" s="152"/>
      <c r="D155" s="152"/>
      <c r="E155" s="152"/>
      <c r="F155" s="153"/>
    </row>
    <row r="156" spans="2:6" ht="20.100000000000001" customHeight="1" x14ac:dyDescent="0.2"/>
    <row r="157" spans="2:6" ht="20.100000000000001" customHeight="1" x14ac:dyDescent="0.2"/>
    <row r="158" spans="2:6" ht="20.100000000000001" customHeight="1" x14ac:dyDescent="0.2"/>
    <row r="159" spans="2:6" ht="20.100000000000001" customHeight="1" x14ac:dyDescent="0.2"/>
    <row r="160" spans="2: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</sheetData>
  <mergeCells count="1">
    <mergeCell ref="B6:F6"/>
  </mergeCells>
  <hyperlinks>
    <hyperlink ref="F7" location="Indice!A1" display="Volver al I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1" width="26.140625" style="56" customWidth="1"/>
    <col min="2" max="16384" width="11.42578125" style="56"/>
  </cols>
  <sheetData>
    <row r="1" spans="1:1" x14ac:dyDescent="0.2">
      <c r="A1" s="55" t="s">
        <v>14</v>
      </c>
    </row>
    <row r="2" spans="1:1" x14ac:dyDescent="0.2">
      <c r="A2" s="5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1. INFORMACION HISTORICA</vt:lpstr>
      <vt:lpstr>2. RESUMEN DONADOS Y RECEPTADOS</vt:lpstr>
      <vt:lpstr>3.RECEPTADOS Y PARTICIPACION</vt:lpstr>
      <vt:lpstr>Hoja1</vt:lpstr>
      <vt:lpstr>'1. INFORMACION HISTORICA'!Área_de_impresión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SENATEL</dc:creator>
  <cp:lastModifiedBy>ESTRELLA PEREZ DANIELA ALEJANDRA</cp:lastModifiedBy>
  <cp:lastPrinted>2009-05-12T19:15:10Z</cp:lastPrinted>
  <dcterms:created xsi:type="dcterms:W3CDTF">2006-07-05T21:20:06Z</dcterms:created>
  <dcterms:modified xsi:type="dcterms:W3CDTF">2016-12-19T21:43:02Z</dcterms:modified>
</cp:coreProperties>
</file>