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a.mendez\Desktop\"/>
    </mc:Choice>
  </mc:AlternateContent>
  <bookViews>
    <workbookView xWindow="0" yWindow="0" windowWidth="21600" windowHeight="9645" firstSheet="2" activeTab="2"/>
  </bookViews>
  <sheets>
    <sheet name="D Graficos F" sheetId="24" state="hidden" r:id="rId1"/>
    <sheet name="D Graficos " sheetId="29" state="hidden" r:id="rId2"/>
    <sheet name="Índice" sheetId="46" r:id="rId3"/>
    <sheet name="Cuentas100hab" sheetId="37" r:id="rId4"/>
    <sheet name=" D Provincia" sheetId="3" r:id="rId5"/>
    <sheet name="D Prestador" sheetId="47" r:id="rId6"/>
    <sheet name="D. Internet Banda Ancha Fija" sheetId="48" r:id="rId7"/>
    <sheet name="G. Cuentas Prov - Int Fijo" sheetId="40" r:id="rId8"/>
    <sheet name="G. Cuentas Int. Prestador Fijo" sheetId="41" r:id="rId9"/>
    <sheet name="G. Cuentas Usuarios Int. Móvil" sheetId="44" r:id="rId10"/>
    <sheet name="Provincia con %" sheetId="21" r:id="rId11"/>
  </sheets>
  <definedNames>
    <definedName name="_xlnm._FilterDatabase" localSheetId="0" hidden="1">'D Graficos F'!$A$46:$I$400</definedName>
    <definedName name="_xlnm._FilterDatabase" localSheetId="5" hidden="1">'D Prestador'!$A$10:$H$434</definedName>
    <definedName name="_xlnm._FilterDatabase" localSheetId="10" hidden="1">'Provincia con %'!$B$10:$H$37</definedName>
  </definedNames>
  <calcPr calcId="162913"/>
</workbook>
</file>

<file path=xl/calcChain.xml><?xml version="1.0" encoding="utf-8"?>
<calcChain xmlns="http://schemas.openxmlformats.org/spreadsheetml/2006/main">
  <c r="C21" i="41" l="1"/>
  <c r="C20" i="41"/>
  <c r="C19" i="41"/>
  <c r="C18" i="41"/>
  <c r="C16" i="41"/>
  <c r="C14" i="41"/>
  <c r="C14" i="48"/>
  <c r="C15" i="48"/>
  <c r="C16" i="48"/>
  <c r="C17" i="48"/>
  <c r="C18" i="48"/>
  <c r="C19" i="48"/>
  <c r="C20" i="48"/>
  <c r="C13" i="48"/>
  <c r="B20" i="48"/>
  <c r="B19" i="48"/>
  <c r="B18" i="48"/>
  <c r="B17" i="48"/>
  <c r="B15" i="48"/>
  <c r="B13" i="48"/>
  <c r="H40" i="21" l="1"/>
  <c r="D15" i="44"/>
  <c r="D14" i="44"/>
  <c r="D13" i="44"/>
  <c r="H40" i="40"/>
  <c r="H39" i="40"/>
  <c r="H38" i="40"/>
  <c r="H37" i="40"/>
  <c r="H36" i="40"/>
  <c r="H35" i="40"/>
  <c r="H34" i="40"/>
  <c r="H33" i="40"/>
  <c r="H32" i="40"/>
  <c r="H31" i="40"/>
  <c r="H30" i="40"/>
  <c r="H29" i="40"/>
  <c r="C12" i="48"/>
  <c r="N13" i="37"/>
  <c r="M12" i="37"/>
  <c r="M13" i="37"/>
  <c r="B21" i="37"/>
  <c r="D21" i="37" s="1"/>
  <c r="D47" i="37"/>
  <c r="D34" i="37" l="1"/>
  <c r="N12" i="37" s="1"/>
  <c r="G312" i="47" l="1"/>
  <c r="G313" i="47"/>
  <c r="G314" i="47"/>
  <c r="G315" i="47"/>
  <c r="G316" i="47"/>
  <c r="G317" i="47"/>
  <c r="G318" i="47"/>
  <c r="G319" i="47"/>
  <c r="G320" i="47"/>
  <c r="G321" i="47"/>
  <c r="G322" i="47"/>
  <c r="G323" i="47"/>
  <c r="G324" i="47"/>
  <c r="G325" i="47"/>
  <c r="G326" i="47"/>
  <c r="G327" i="47"/>
  <c r="G328" i="47"/>
  <c r="G329" i="47"/>
  <c r="G330" i="47"/>
  <c r="G331" i="47"/>
  <c r="G332" i="47"/>
  <c r="G333" i="47"/>
  <c r="G334" i="47"/>
  <c r="G335" i="47"/>
  <c r="G336" i="47"/>
  <c r="G337" i="47"/>
  <c r="G338" i="47"/>
  <c r="G339" i="47"/>
  <c r="G340" i="47"/>
  <c r="G341" i="47"/>
  <c r="G342" i="47"/>
  <c r="G343" i="47"/>
  <c r="G345" i="47"/>
  <c r="G346" i="47"/>
  <c r="G347" i="47"/>
  <c r="G348" i="47"/>
  <c r="G349" i="47"/>
  <c r="G350" i="47"/>
  <c r="G352" i="47"/>
  <c r="G353" i="47"/>
  <c r="G354" i="47"/>
  <c r="G355" i="47"/>
  <c r="G356" i="47"/>
  <c r="G357" i="47"/>
  <c r="G358" i="47"/>
  <c r="G359" i="47"/>
  <c r="G360" i="47"/>
  <c r="G361" i="47"/>
  <c r="G362" i="47"/>
  <c r="G363" i="47"/>
  <c r="G364" i="47"/>
  <c r="G365" i="47"/>
  <c r="G366" i="47"/>
  <c r="G367" i="47"/>
  <c r="G368" i="47"/>
  <c r="G369" i="47"/>
  <c r="G370" i="47"/>
  <c r="G371" i="47"/>
  <c r="G372" i="47"/>
  <c r="G373" i="47"/>
  <c r="G374" i="47"/>
  <c r="G375" i="47"/>
  <c r="G376" i="47"/>
  <c r="G377" i="47"/>
  <c r="G378" i="47"/>
  <c r="G379" i="47"/>
  <c r="G380" i="47"/>
  <c r="G381" i="47"/>
  <c r="G382" i="47"/>
  <c r="G383" i="47"/>
  <c r="G384" i="47"/>
  <c r="G385" i="47"/>
  <c r="G386" i="47"/>
  <c r="G387" i="47"/>
  <c r="G388" i="47"/>
  <c r="G389" i="47"/>
  <c r="G390" i="47"/>
  <c r="G344" i="47"/>
  <c r="G351" i="47"/>
  <c r="G391" i="47"/>
  <c r="G392" i="47"/>
  <c r="G393" i="47"/>
  <c r="G394" i="47"/>
  <c r="G395" i="47"/>
  <c r="G396" i="47"/>
  <c r="G397" i="47"/>
  <c r="G398" i="47"/>
  <c r="G399" i="47"/>
  <c r="G400" i="47"/>
  <c r="G401" i="47"/>
  <c r="G402" i="47"/>
  <c r="G403" i="47"/>
  <c r="G404" i="47"/>
  <c r="G405" i="47"/>
  <c r="G406" i="47"/>
  <c r="G407" i="47"/>
  <c r="G408" i="47"/>
  <c r="G409" i="47"/>
  <c r="G410" i="47"/>
  <c r="G411" i="47"/>
  <c r="G412" i="47"/>
  <c r="G413" i="47"/>
  <c r="G414" i="47"/>
  <c r="G415" i="47"/>
  <c r="G416" i="47"/>
  <c r="G417" i="47"/>
  <c r="G418" i="47"/>
  <c r="G419" i="47"/>
  <c r="G420" i="47"/>
  <c r="G421" i="47"/>
  <c r="G422" i="47"/>
  <c r="B16" i="48" l="1"/>
  <c r="C17" i="41"/>
  <c r="B12" i="48"/>
  <c r="C13" i="41"/>
  <c r="B14" i="48"/>
  <c r="C15" i="41"/>
  <c r="C22" i="41" l="1"/>
  <c r="B21" i="48"/>
  <c r="B8" i="48" l="1"/>
  <c r="B7" i="48"/>
  <c r="D13" i="48"/>
  <c r="D14" i="48"/>
  <c r="D15" i="48"/>
  <c r="D16" i="48"/>
  <c r="D17" i="48"/>
  <c r="D18" i="48"/>
  <c r="D19" i="48"/>
  <c r="D20" i="48"/>
  <c r="D12" i="48"/>
  <c r="B22" i="48"/>
  <c r="D50" i="37"/>
  <c r="H426" i="47" l="1"/>
  <c r="D16" i="44"/>
  <c r="C14" i="44" s="1"/>
  <c r="C433" i="47" l="1"/>
  <c r="C13" i="44"/>
  <c r="C15" i="44"/>
  <c r="D51" i="37"/>
  <c r="C21" i="48"/>
  <c r="I29" i="40"/>
  <c r="F426" i="47"/>
  <c r="C431" i="47" s="1"/>
  <c r="E426" i="47"/>
  <c r="C430" i="47" s="1"/>
  <c r="B8" i="47"/>
  <c r="B7" i="47"/>
  <c r="B20" i="37"/>
  <c r="D20" i="37" s="1"/>
  <c r="D46" i="37"/>
  <c r="D33" i="37"/>
  <c r="C23" i="41"/>
  <c r="D13" i="41" s="1"/>
  <c r="D38" i="40"/>
  <c r="E12" i="3"/>
  <c r="G12" i="21" s="1"/>
  <c r="J12" i="21" s="1"/>
  <c r="E13" i="3"/>
  <c r="G13" i="21" s="1"/>
  <c r="J13" i="21" s="1"/>
  <c r="E14" i="3"/>
  <c r="G14" i="21" s="1"/>
  <c r="J14" i="21" s="1"/>
  <c r="E15" i="3"/>
  <c r="G15" i="21" s="1"/>
  <c r="J15" i="21" s="1"/>
  <c r="E17" i="3"/>
  <c r="G17" i="21" s="1"/>
  <c r="J17" i="21" s="1"/>
  <c r="E18" i="3"/>
  <c r="G18" i="21"/>
  <c r="J18" i="21" s="1"/>
  <c r="E19" i="3"/>
  <c r="G19" i="21"/>
  <c r="J19" i="21" s="1"/>
  <c r="E20" i="3"/>
  <c r="G20" i="21"/>
  <c r="J20" i="21" s="1"/>
  <c r="E21" i="3"/>
  <c r="G21" i="21" s="1"/>
  <c r="J21" i="21" s="1"/>
  <c r="E22" i="3"/>
  <c r="G22" i="21"/>
  <c r="J22" i="21" s="1"/>
  <c r="E23" i="3"/>
  <c r="G23" i="21" s="1"/>
  <c r="J23" i="21" s="1"/>
  <c r="E24" i="3"/>
  <c r="G24" i="21" s="1"/>
  <c r="J24" i="21" s="1"/>
  <c r="E25" i="3"/>
  <c r="G25" i="21" s="1"/>
  <c r="J25" i="21" s="1"/>
  <c r="E26" i="3"/>
  <c r="G26" i="21"/>
  <c r="J26" i="21" s="1"/>
  <c r="E27" i="3"/>
  <c r="G27" i="21"/>
  <c r="J27" i="21" s="1"/>
  <c r="E28" i="3"/>
  <c r="G28" i="21"/>
  <c r="J28" i="21" s="1"/>
  <c r="E29" i="3"/>
  <c r="G29" i="21"/>
  <c r="J29" i="21" s="1"/>
  <c r="E30" i="3"/>
  <c r="G30" i="21"/>
  <c r="J30" i="21" s="1"/>
  <c r="E31" i="3"/>
  <c r="G31" i="21"/>
  <c r="J31" i="21" s="1"/>
  <c r="E32" i="3"/>
  <c r="G32" i="21"/>
  <c r="J32" i="21" s="1"/>
  <c r="E33" i="3"/>
  <c r="G33" i="21"/>
  <c r="J33" i="21" s="1"/>
  <c r="E34" i="3"/>
  <c r="G34" i="21"/>
  <c r="J34" i="21" s="1"/>
  <c r="E35" i="3"/>
  <c r="G35" i="21"/>
  <c r="J35" i="21" s="1"/>
  <c r="E16" i="3"/>
  <c r="G16" i="21"/>
  <c r="J16" i="21" s="1"/>
  <c r="E11" i="3"/>
  <c r="G11" i="21"/>
  <c r="J11" i="21" s="1"/>
  <c r="B19" i="37"/>
  <c r="D19" i="37" s="1"/>
  <c r="D44" i="37"/>
  <c r="D32" i="37"/>
  <c r="B8" i="21"/>
  <c r="B7" i="21"/>
  <c r="B8" i="44"/>
  <c r="B7" i="44"/>
  <c r="B8" i="41"/>
  <c r="B7" i="41"/>
  <c r="B8" i="40"/>
  <c r="B7" i="40"/>
  <c r="B8" i="3"/>
  <c r="B7" i="3"/>
  <c r="B8" i="37"/>
  <c r="B7" i="37"/>
  <c r="B414" i="24"/>
  <c r="C404" i="24"/>
  <c r="G414" i="24"/>
  <c r="H404" i="24"/>
  <c r="C28" i="24"/>
  <c r="D28" i="24"/>
  <c r="E28" i="24"/>
  <c r="F28" i="24"/>
  <c r="G28" i="24"/>
  <c r="B28" i="24"/>
  <c r="B7" i="29"/>
  <c r="B6" i="29"/>
  <c r="B5" i="29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11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12" i="21"/>
  <c r="C13" i="21"/>
  <c r="C14" i="21"/>
  <c r="C15" i="21"/>
  <c r="C16" i="21"/>
  <c r="C17" i="21"/>
  <c r="C18" i="21"/>
  <c r="C11" i="21"/>
  <c r="L12" i="37"/>
  <c r="B17" i="37"/>
  <c r="D17" i="37" s="1"/>
  <c r="D43" i="37"/>
  <c r="D30" i="37"/>
  <c r="H44" i="24"/>
  <c r="I40" i="24"/>
  <c r="C44" i="24"/>
  <c r="D44" i="24"/>
  <c r="E35" i="24"/>
  <c r="B44" i="24"/>
  <c r="B18" i="37"/>
  <c r="D18" i="37" s="1"/>
  <c r="B16" i="37"/>
  <c r="D29" i="37"/>
  <c r="D42" i="37"/>
  <c r="L13" i="37" s="1"/>
  <c r="B12" i="37"/>
  <c r="D12" i="37" s="1"/>
  <c r="B13" i="37"/>
  <c r="D13" i="37" s="1"/>
  <c r="B14" i="37"/>
  <c r="D14" i="37" s="1"/>
  <c r="B15" i="37"/>
  <c r="D15" i="37" s="1"/>
  <c r="B11" i="37"/>
  <c r="D11" i="37" s="1"/>
  <c r="D26" i="37"/>
  <c r="I12" i="37" s="1"/>
  <c r="D27" i="37"/>
  <c r="J12" i="37" s="1"/>
  <c r="D28" i="37"/>
  <c r="K12" i="37"/>
  <c r="D31" i="37"/>
  <c r="I37" i="21"/>
  <c r="D25" i="37"/>
  <c r="H12" i="37"/>
  <c r="D38" i="37"/>
  <c r="H13" i="37"/>
  <c r="D39" i="37"/>
  <c r="I13" i="37" s="1"/>
  <c r="D40" i="37"/>
  <c r="J13" i="37" s="1"/>
  <c r="D41" i="37"/>
  <c r="K13" i="37" s="1"/>
  <c r="D45" i="37"/>
  <c r="D37" i="37"/>
  <c r="G13" i="37"/>
  <c r="D24" i="37"/>
  <c r="G12" i="37" s="1"/>
  <c r="G36" i="21"/>
  <c r="G40" i="21" s="1"/>
  <c r="A12" i="2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C37" i="3"/>
  <c r="E37" i="3" s="1"/>
  <c r="D37" i="3"/>
  <c r="I36" i="24"/>
  <c r="H413" i="24"/>
  <c r="H412" i="24"/>
  <c r="H411" i="24"/>
  <c r="H409" i="24"/>
  <c r="I35" i="24"/>
  <c r="H406" i="24"/>
  <c r="I31" i="24"/>
  <c r="I43" i="24"/>
  <c r="I32" i="24"/>
  <c r="C406" i="24"/>
  <c r="C413" i="24"/>
  <c r="C409" i="24"/>
  <c r="C405" i="24"/>
  <c r="C410" i="24"/>
  <c r="C412" i="24"/>
  <c r="C408" i="24"/>
  <c r="C411" i="24"/>
  <c r="C407" i="24"/>
  <c r="I39" i="24"/>
  <c r="I33" i="24"/>
  <c r="I42" i="24"/>
  <c r="I38" i="24"/>
  <c r="I37" i="24"/>
  <c r="I41" i="24"/>
  <c r="I34" i="24"/>
  <c r="J31" i="24"/>
  <c r="E33" i="24"/>
  <c r="E32" i="24"/>
  <c r="D404" i="24"/>
  <c r="E41" i="24"/>
  <c r="E37" i="24"/>
  <c r="E34" i="24"/>
  <c r="E40" i="24"/>
  <c r="E39" i="24"/>
  <c r="E38" i="24"/>
  <c r="E36" i="24"/>
  <c r="E31" i="24"/>
  <c r="E43" i="24"/>
  <c r="E42" i="24"/>
  <c r="I44" i="24"/>
  <c r="B8" i="29"/>
  <c r="E6" i="29"/>
  <c r="H408" i="24"/>
  <c r="H407" i="24"/>
  <c r="H405" i="24"/>
  <c r="H410" i="24"/>
  <c r="C414" i="24"/>
  <c r="I404" i="24"/>
  <c r="H414" i="24"/>
  <c r="F31" i="24"/>
  <c r="E44" i="24"/>
  <c r="E7" i="29"/>
  <c r="D21" i="48" l="1"/>
  <c r="C22" i="48"/>
  <c r="D22" i="48" s="1"/>
  <c r="H24" i="40"/>
  <c r="E28" i="40"/>
  <c r="E22" i="40"/>
  <c r="H14" i="40" s="1"/>
  <c r="E20" i="40"/>
  <c r="H26" i="40" s="1"/>
  <c r="E25" i="40"/>
  <c r="H22" i="40" s="1"/>
  <c r="E36" i="40"/>
  <c r="E30" i="40"/>
  <c r="E24" i="40"/>
  <c r="H19" i="40" s="1"/>
  <c r="E13" i="40"/>
  <c r="H16" i="40" s="1"/>
  <c r="E35" i="40"/>
  <c r="H20" i="40" s="1"/>
  <c r="E21" i="40"/>
  <c r="E34" i="40"/>
  <c r="E33" i="40"/>
  <c r="H23" i="40" s="1"/>
  <c r="E17" i="40"/>
  <c r="H21" i="40" s="1"/>
  <c r="E37" i="40"/>
  <c r="E32" i="40"/>
  <c r="E16" i="40"/>
  <c r="E38" i="40"/>
  <c r="E19" i="40"/>
  <c r="H25" i="40" s="1"/>
  <c r="E15" i="40"/>
  <c r="E18" i="40"/>
  <c r="H13" i="40" s="1"/>
  <c r="E29" i="40"/>
  <c r="E31" i="40"/>
  <c r="H15" i="40" s="1"/>
  <c r="E23" i="40"/>
  <c r="H18" i="40" s="1"/>
  <c r="E27" i="40"/>
  <c r="E14" i="40"/>
  <c r="E26" i="40"/>
  <c r="H17" i="40" s="1"/>
  <c r="E37" i="21"/>
  <c r="F29" i="21" s="1"/>
  <c r="G426" i="47"/>
  <c r="C432" i="47" s="1"/>
  <c r="F22" i="21"/>
  <c r="F34" i="21"/>
  <c r="C37" i="21"/>
  <c r="D19" i="21" s="1"/>
  <c r="G39" i="21"/>
  <c r="H39" i="21" s="1"/>
  <c r="G37" i="21"/>
  <c r="H22" i="21" s="1"/>
  <c r="D16" i="41"/>
  <c r="D17" i="41"/>
  <c r="D18" i="41"/>
  <c r="D19" i="41"/>
  <c r="D20" i="41"/>
  <c r="D21" i="41"/>
  <c r="D14" i="41"/>
  <c r="D22" i="41"/>
  <c r="D15" i="41"/>
  <c r="D23" i="41"/>
  <c r="F11" i="21" l="1"/>
  <c r="F28" i="21"/>
  <c r="F19" i="21"/>
  <c r="F35" i="21"/>
  <c r="F21" i="21"/>
  <c r="D25" i="21"/>
  <c r="F12" i="21"/>
  <c r="D18" i="21"/>
  <c r="F30" i="21"/>
  <c r="D27" i="21"/>
  <c r="F33" i="21"/>
  <c r="F27" i="21"/>
  <c r="F17" i="21"/>
  <c r="D26" i="21"/>
  <c r="F26" i="21"/>
  <c r="F25" i="21"/>
  <c r="F37" i="21"/>
  <c r="F20" i="21"/>
  <c r="F32" i="21"/>
  <c r="F14" i="21"/>
  <c r="F31" i="21"/>
  <c r="H35" i="21"/>
  <c r="H15" i="21"/>
  <c r="F18" i="21"/>
  <c r="F24" i="21"/>
  <c r="F23" i="21"/>
  <c r="F13" i="21"/>
  <c r="D16" i="21"/>
  <c r="F15" i="21"/>
  <c r="F16" i="21"/>
  <c r="H23" i="21"/>
  <c r="E38" i="21"/>
  <c r="D30" i="21"/>
  <c r="H29" i="21"/>
  <c r="H33" i="21"/>
  <c r="H27" i="21"/>
  <c r="H36" i="21"/>
  <c r="H17" i="21"/>
  <c r="H25" i="21"/>
  <c r="H34" i="21"/>
  <c r="H11" i="21"/>
  <c r="H12" i="21"/>
  <c r="H30" i="21"/>
  <c r="H37" i="21"/>
  <c r="H18" i="21"/>
  <c r="H13" i="21"/>
  <c r="H21" i="21"/>
  <c r="H32" i="21"/>
  <c r="H14" i="21"/>
  <c r="H28" i="21"/>
  <c r="H16" i="21"/>
  <c r="H26" i="21"/>
  <c r="H24" i="21"/>
  <c r="D14" i="21"/>
  <c r="H19" i="21"/>
  <c r="H31" i="21"/>
  <c r="H20" i="21"/>
  <c r="D31" i="21"/>
  <c r="C38" i="21"/>
  <c r="D28" i="21"/>
  <c r="D13" i="21"/>
  <c r="D21" i="21"/>
  <c r="D24" i="21"/>
  <c r="D33" i="21"/>
  <c r="D37" i="21"/>
  <c r="D20" i="21"/>
  <c r="D23" i="21"/>
  <c r="D29" i="21"/>
  <c r="D32" i="21"/>
  <c r="D15" i="21"/>
  <c r="D34" i="21"/>
  <c r="D12" i="21"/>
  <c r="D17" i="21"/>
  <c r="D35" i="21"/>
  <c r="D22" i="21"/>
  <c r="D11" i="21"/>
</calcChain>
</file>

<file path=xl/sharedStrings.xml><?xml version="1.0" encoding="utf-8"?>
<sst xmlns="http://schemas.openxmlformats.org/spreadsheetml/2006/main" count="1915" uniqueCount="779">
  <si>
    <t>COBERTURA</t>
  </si>
  <si>
    <t>ACTUALIZADO</t>
  </si>
  <si>
    <t xml:space="preserve">Cuentas Conmutadas </t>
  </si>
  <si>
    <t xml:space="preserve">Cuentas Dedicadas </t>
  </si>
  <si>
    <t>Quito</t>
  </si>
  <si>
    <t>Guayaquil</t>
  </si>
  <si>
    <t>Manta</t>
  </si>
  <si>
    <t>Total general</t>
  </si>
  <si>
    <t>Dentro de esta categoría se han incluido todas las cuentas de Internet que para hacer uso del servicio el usuario debe realizar la acción de marcar a un número determinado ya sea a través de las redes de telefonía fija o móvil.</t>
  </si>
  <si>
    <t>Usuarios Conmutados</t>
  </si>
  <si>
    <t>Cuentas Totales</t>
  </si>
  <si>
    <t>Babahoyo</t>
  </si>
  <si>
    <t>Quito, Guayaquil, Cayambe, Otavalo, Latacunga, Cuenca</t>
  </si>
  <si>
    <t>Loja</t>
  </si>
  <si>
    <t>PROVINCIA</t>
  </si>
  <si>
    <t>Azuay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</si>
  <si>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</si>
  <si>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</si>
  <si>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</si>
  <si>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</si>
  <si>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</si>
  <si>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</si>
  <si>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</si>
  <si>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</si>
  <si>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</si>
  <si>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Los Ríos</t>
  </si>
  <si>
    <t>Manabí</t>
  </si>
  <si>
    <t>Morona Santiago</t>
  </si>
  <si>
    <t>Napo</t>
  </si>
  <si>
    <t>Orellana</t>
  </si>
  <si>
    <t>Pastaza</t>
  </si>
  <si>
    <t>Pichincha</t>
  </si>
  <si>
    <t>Tungurahua</t>
  </si>
  <si>
    <t>Zamora Chinchipe</t>
  </si>
  <si>
    <t xml:space="preserve">Estimado de Usuarios Dedicados </t>
  </si>
  <si>
    <t>Estimado de usuarios totales</t>
  </si>
  <si>
    <t>Cuentas Conmutadas</t>
  </si>
  <si>
    <t xml:space="preserve">Estimado de Usuarios Conmutados </t>
  </si>
  <si>
    <t>Mes:</t>
  </si>
  <si>
    <t>Usuarios Dedicados</t>
  </si>
  <si>
    <t xml:space="preserve">Usuarios Totales </t>
  </si>
  <si>
    <t>SYSTELECOM</t>
  </si>
  <si>
    <t>PERMISIONARIO</t>
  </si>
  <si>
    <t>USUARIOS TOTALES</t>
  </si>
  <si>
    <t>No.</t>
  </si>
  <si>
    <t>TOTAL</t>
  </si>
  <si>
    <t xml:space="preserve"> Cuentas Conmutadas</t>
  </si>
  <si>
    <t>Componente Cuentas Dedicadas (% )</t>
  </si>
  <si>
    <t>ZAMBRANO ALCIVAR BECKER ERNESTO</t>
  </si>
  <si>
    <t>La Troncal</t>
  </si>
  <si>
    <t>Portoviejo</t>
  </si>
  <si>
    <t>Cariamanga</t>
  </si>
  <si>
    <t>Santa Elena</t>
  </si>
  <si>
    <t xml:space="preserve">Son todas aquellas cuentas que utililizan otros medios, que no sea Dial Up, para acceder a Internet, como puede ser ADSL, Cable Modem, Radio, etc. </t>
  </si>
  <si>
    <t>El Triunfo</t>
  </si>
  <si>
    <t>Gualaquiza</t>
  </si>
  <si>
    <t>Nacional</t>
  </si>
  <si>
    <t>Yantzaza</t>
  </si>
  <si>
    <t>Guayaquil, Quito, Cuenca, Babahoyo, Quevedo, Montalvo, Vinces, Baba, San Juan, Valencia, Ventanas</t>
  </si>
  <si>
    <t>Quito, Guayaquil</t>
  </si>
  <si>
    <t>ABAD AGUIRRE HUGO MARIO</t>
  </si>
  <si>
    <t>Machala</t>
  </si>
  <si>
    <t>Pasaje</t>
  </si>
  <si>
    <t>Quito, Guayaquil, Cuenca</t>
  </si>
  <si>
    <t>Saraguro</t>
  </si>
  <si>
    <t>Pichincha, Guayas</t>
  </si>
  <si>
    <t>Santo Domingo de los Tsáchilas</t>
  </si>
  <si>
    <t>Operadoras Móviles</t>
  </si>
  <si>
    <t>Guayas, Pichincha</t>
  </si>
  <si>
    <t>Sigsig</t>
  </si>
  <si>
    <t>CANDO TORRES CARLOS PATRICIO</t>
  </si>
  <si>
    <t>Azogues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</si>
  <si>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</si>
  <si>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</si>
  <si>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</si>
  <si>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</si>
  <si>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</si>
  <si>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Daule</t>
  </si>
  <si>
    <t>Carchi, Imbabura, Los Rios</t>
  </si>
  <si>
    <t>Bolívar</t>
  </si>
  <si>
    <t>Sucumbíos</t>
  </si>
  <si>
    <t>SALAZAR GUEVARA HUGO MARCELO</t>
  </si>
  <si>
    <t>Macará</t>
  </si>
  <si>
    <t>BARZALLO SAQUICELA CAROLINA ELIZABETH</t>
  </si>
  <si>
    <t>GOMESCOELLO BARAHONA GALO EDUARDO</t>
  </si>
  <si>
    <t>MORA GAVILANES HARLINGTON RENE</t>
  </si>
  <si>
    <t>SANCHEZ TIRADO DUBAL LEONEL</t>
  </si>
  <si>
    <t>SOLORZANO ANDRADE RONALD JAVIER</t>
  </si>
  <si>
    <t>VALAREZO CAMPOVERDE SMELIN FRANCISCO</t>
  </si>
  <si>
    <t>El Guabo</t>
  </si>
  <si>
    <t>Naranjito</t>
  </si>
  <si>
    <t>AMOGHI S.A.</t>
  </si>
  <si>
    <t>CAVNET S.A.</t>
  </si>
  <si>
    <t>COACHCOMPANY S.A.</t>
  </si>
  <si>
    <t>COMUNICADORES DEL ECUADOR COMUNIDOR S.A.</t>
  </si>
  <si>
    <t>ECUADOR TELECOM S.A.</t>
  </si>
  <si>
    <t>GRUPO MICROSISTEMAS JOVICHSA S.A.</t>
  </si>
  <si>
    <t>NEW ACCESS S.A.</t>
  </si>
  <si>
    <t>SERPORMUL S.A.</t>
  </si>
  <si>
    <t>SOLUVIGOTEL S.A.</t>
  </si>
  <si>
    <t>SYSTRAY S.A.</t>
  </si>
  <si>
    <t>TECNOBIS S.A.</t>
  </si>
  <si>
    <t>TELEHOLDING S.A.</t>
  </si>
  <si>
    <t>SPERTI S.A.</t>
  </si>
  <si>
    <t>ADEATEL S.A.</t>
  </si>
  <si>
    <t>ALAVA PONCE OCTAVIO HERMOGENES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</si>
  <si>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</si>
  <si>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</si>
  <si>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</si>
  <si>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</si>
  <si>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</si>
  <si>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BERMEO CABRERA EDGAR MOISES</t>
  </si>
  <si>
    <t>BRAVO MEDRANO JOSE LUIS</t>
  </si>
  <si>
    <t>BRICEÑO ROMERO SERGIO JOSE</t>
  </si>
  <si>
    <t>CABLEUNION S.A.</t>
  </si>
  <si>
    <t>CALDERON PEREZ MARCELO DANIEL</t>
  </si>
  <si>
    <t>CALVA CALVA FREDDY GUSTAVO</t>
  </si>
  <si>
    <t>CAMPOS AGUIRRE HERMEL EMMANUEL</t>
  </si>
  <si>
    <t>CARRIÓN TORRES CRISTIAN FABIÁN</t>
  </si>
  <si>
    <t>CEDILLO VERA CARLOS EDISON</t>
  </si>
  <si>
    <t>CESCONET CIA. LTDA</t>
  </si>
  <si>
    <t>CHOPITEA CANTOS JAVIER AITOR</t>
  </si>
  <si>
    <t>COMM&amp;NET S.A.</t>
  </si>
  <si>
    <t>COMPAÑIA DE SERVICIOS ELECTROMECANICOS PARA EL DESARROLLO CSED S.A.</t>
  </si>
  <si>
    <t>COMPUTACIÓN Y REDES DE TELECOMUNICACIONES IP CORETELIP S.A.</t>
  </si>
  <si>
    <t>CONSORCIO ECUATORIANO DE TELECOMUNICACIONES S.A. CONECEL</t>
  </si>
  <si>
    <t>CORPORACIÓN POWERFAST (EX GPF CORPORACION CIA.LTDA.)</t>
  </si>
  <si>
    <t>COX MENDOZA JOSE LUIS</t>
  </si>
  <si>
    <t>DOMINGUEZ LIMAICO HERMAN MAURICIO</t>
  </si>
  <si>
    <t>DRIVERNET S.A</t>
  </si>
  <si>
    <t>EMPRESA ELECTRICA REGIONAL CENTRO SUR C.A.</t>
  </si>
  <si>
    <t>EMTELSUR S.A</t>
  </si>
  <si>
    <t>FASTNET CIA. LTDA.</t>
  </si>
  <si>
    <t>FLATEL COMUNICACIONES CIA. LTDA.</t>
  </si>
  <si>
    <t>FRANCO SALAZAR VANESA LILIANA</t>
  </si>
  <si>
    <t>GRUPO BRAVCO CIA. LTDA.</t>
  </si>
  <si>
    <t>GUAITA TOAPANTA JUAN ABEL</t>
  </si>
  <si>
    <t>GUAMANQUISPE BELTRAN LUIS ENRIQUE</t>
  </si>
  <si>
    <t>HIDALGO SANTAMARÍA MARCELO RICARDO</t>
  </si>
  <si>
    <t>IFOTONCORP S.A.</t>
  </si>
  <si>
    <t>INSTALACION DE SISTEMAS EN REDES INSYSRED S.A.</t>
  </si>
  <si>
    <t>INTEGRAL DATA SERVICIOS DE TRANSMISION INFORMATICA S.A</t>
  </si>
  <si>
    <t>INTERTEL CIA. LTDA.</t>
  </si>
  <si>
    <t>JACOME GALARZA JHONI JOEL</t>
  </si>
  <si>
    <t>JARAMILLO GODOY IRINA DAMALLANTI</t>
  </si>
  <si>
    <t>KEIMBROCKS MULTINEGOCIOS COMPAÑÍA LIMITADA</t>
  </si>
  <si>
    <t>KOLVECH S.A.</t>
  </si>
  <si>
    <t>LEVEL 3 ECUADOR LVLT S.A. (GLOBAL CROSSING)</t>
  </si>
  <si>
    <t>LK TRO-KOM S.A.</t>
  </si>
  <si>
    <t>LUDEÑA SPEED TELECOM Y CIA.</t>
  </si>
  <si>
    <t>M&amp;Q SISTEMAS DIGITALES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</si>
  <si>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</si>
  <si>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</si>
  <si>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</si>
  <si>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</si>
  <si>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</si>
  <si>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</si>
  <si>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MILLTEC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</si>
  <si>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</si>
  <si>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</si>
  <si>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</si>
  <si>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</si>
  <si>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</si>
  <si>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PANCHONET S.A.</t>
  </si>
  <si>
    <t>PESANTEZ DUCHICELA LUCI CATALINA</t>
  </si>
  <si>
    <t>PESANTEZ NIETO JAIME PATRICIO</t>
  </si>
  <si>
    <t>PORTALDATA S.A.</t>
  </si>
  <si>
    <t>PROAÑO AYALA CARLOS NAPOLEON</t>
  </si>
  <si>
    <t>PULECIO VILLALVA ALEJANDRO DARIO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</si>
  <si>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</si>
  <si>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</si>
  <si>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</si>
  <si>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</si>
  <si>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</si>
  <si>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</si>
  <si>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SAOREDES CIA. LTDA.</t>
  </si>
  <si>
    <t>SERVICABLE CIA. LTDA.</t>
  </si>
  <si>
    <t>SERVICIOS AGREGADOS Y DE TELECOMUNICACIONES NETWORK SATNET S.A.</t>
  </si>
  <si>
    <t>SPEEDYCOM CIA. LTDA.</t>
  </si>
  <si>
    <t>STEALTH TELECOM DEL ECUADOR</t>
  </si>
  <si>
    <t>SURAMERICANA DE TELECOMUNICACIONES S.A. SURATEL</t>
  </si>
  <si>
    <t>TAPIA FLORES OSCAR ALDO</t>
  </si>
  <si>
    <t>TELCONET S.A.</t>
  </si>
  <si>
    <t>TORRES MORENO LUPE MARLENE</t>
  </si>
  <si>
    <t>TRANSFERDATOS S.A.</t>
  </si>
  <si>
    <t>TURBONET S.A.</t>
  </si>
  <si>
    <t>VINTIMILLA AGUILAR ROMEO PAUL</t>
  </si>
  <si>
    <t>WIFITEL S.A.</t>
  </si>
  <si>
    <t>ZAMBRANO ZAMBRANO SULLY SUSANA</t>
  </si>
  <si>
    <t>ZORRILLA SOLEDISPA JUAN JOBINO</t>
  </si>
  <si>
    <t>Atuntaqui</t>
  </si>
  <si>
    <t>Ambato</t>
  </si>
  <si>
    <t>Rocafuerte</t>
  </si>
  <si>
    <t>ALAVA MACAS GALO ALFREDO</t>
  </si>
  <si>
    <t>AREVALO ERBETTA COMUNICACIONES A&amp;ECOM S.A.</t>
  </si>
  <si>
    <t>BASTIDAS FERNÁNDEZ MIGUEL ANGEL</t>
  </si>
  <si>
    <t>BRIDGETELECOM S.A. TELECOMUNICACIONES Y RADIOCOMUNICACIONES</t>
  </si>
  <si>
    <t>CESARSA S.A.</t>
  </si>
  <si>
    <t>CHACON MOLINA ORLANDO PATRICIO</t>
  </si>
  <si>
    <t>CINE CABLE TV</t>
  </si>
  <si>
    <t>COMPUXCELLENT CIA. LTA.</t>
  </si>
  <si>
    <t>EBESTPHONE ECUADOR S.A.</t>
  </si>
  <si>
    <t>ECUAONLINE S.A.</t>
  </si>
  <si>
    <t>EQUYSUM EQUIPOS Y SUMINISTROS CIA. LTDA.</t>
  </si>
  <si>
    <t>GARCÍA RODRÍGUEZ CHARLES MILTON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</si>
  <si>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</si>
  <si>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</si>
  <si>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</si>
  <si>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</si>
  <si>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</si>
  <si>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</si>
  <si>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</si>
  <si>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</si>
  <si>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POSORJA EN ACCION CIA. LTDA. ELIOSAN</t>
  </si>
  <si>
    <t>ROMAN MATA JUAN FRANCISCO</t>
  </si>
  <si>
    <t>SALAS TORRES CARLOS FERNANDO</t>
  </si>
  <si>
    <t>SANCHEZ GUTIERREZ CARLOS ENRIQUE</t>
  </si>
  <si>
    <t>SERVICIOS DE TELECOMUNICACIONES SETEL S.A.</t>
  </si>
  <si>
    <t>SISTEMAS GLOBALES DE COMUNICACIÓN HCGLOBAL S.A.</t>
  </si>
  <si>
    <t>SIVISAPA CARAGUAY JAIME OSWALDO</t>
  </si>
  <si>
    <t>SOCIEDAD INTERNACIONAL DE TELECOMUNICACIONES AERONÁUTICAS SITA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</si>
  <si>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</si>
  <si>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</si>
  <si>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</si>
  <si>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</si>
  <si>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Quevedo, Buena Fe, El Empalme</t>
  </si>
  <si>
    <t>Guayas (Excepto Guayaquil)</t>
  </si>
  <si>
    <t>Chunchi</t>
  </si>
  <si>
    <t>Sucre, Rocafuerte, Portoviejo</t>
  </si>
  <si>
    <t>USUARIOS MOVILES</t>
  </si>
  <si>
    <t>USUARIOS FIJOS</t>
  </si>
  <si>
    <t>TOTAL GENERAL</t>
  </si>
  <si>
    <t>Estimado de Usuarios Totales</t>
  </si>
  <si>
    <t>Componente Cuenta Conmutadas (%)</t>
  </si>
  <si>
    <t>Componente Cuentas Totales (%)</t>
  </si>
  <si>
    <t>USUARIOS</t>
  </si>
  <si>
    <t>CUENTA/USUARIOS</t>
  </si>
  <si>
    <t>INTERNET MÓVIL</t>
  </si>
  <si>
    <t>FIJO</t>
  </si>
  <si>
    <t>BARRIONUEVO COX HARLEY DAVIDSON</t>
  </si>
  <si>
    <t>BORHAN S.A.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</si>
  <si>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</si>
  <si>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</si>
  <si>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</si>
  <si>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</si>
  <si>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</si>
  <si>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</si>
  <si>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MISIÓN SALESIANA DE BOMBOIZA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</si>
  <si>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</si>
  <si>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</si>
  <si>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</si>
  <si>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</si>
  <si>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</si>
  <si>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</si>
  <si>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</si>
  <si>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TIPAN VARGAS LUIS MARCELO</t>
  </si>
  <si>
    <t>ULLAURI CARDENAS LILIANA CECILIA</t>
  </si>
  <si>
    <t>UNIVISA S.A.</t>
  </si>
  <si>
    <t>ZAMBRANO VARGAS MAXIMO EUCLIDES</t>
  </si>
  <si>
    <t>Vinces, El Triunfo, Naranjal</t>
  </si>
  <si>
    <t>Quevedo</t>
  </si>
  <si>
    <t>Santa Rosa</t>
  </si>
  <si>
    <t>Alamor, Loja</t>
  </si>
  <si>
    <t>Yaguachi</t>
  </si>
  <si>
    <t>Parroquia Posorja</t>
  </si>
  <si>
    <t>Ambato, San Pedro de Pelileo</t>
  </si>
  <si>
    <t>Loja y Catamayo</t>
  </si>
  <si>
    <t>Flavio Alfaro</t>
  </si>
  <si>
    <t>CARRANCO GOMEZ NARCISA DE JESUS</t>
  </si>
  <si>
    <t>CODGREC S.A.</t>
  </si>
  <si>
    <t>EXPERTSERVI S.A.</t>
  </si>
  <si>
    <t>FERNANDEZ MALDONADO CARLOS ANDREI</t>
  </si>
  <si>
    <t>LEON PEÑA FRANKLIN ENRIQUE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</si>
  <si>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</si>
  <si>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</si>
  <si>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</si>
  <si>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</si>
  <si>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</si>
  <si>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</si>
  <si>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</si>
  <si>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TECNOLOGIA REDES &amp; COMUNICACIONES CESACEL CIA. LTDA.</t>
  </si>
  <si>
    <t>VITLYM CIA. LTDA.</t>
  </si>
  <si>
    <t>Lago Agrío</t>
  </si>
  <si>
    <t>Ibarra</t>
  </si>
  <si>
    <t>Santa Rosa, El Guabo</t>
  </si>
  <si>
    <t>Guayaquil, Portoviejo</t>
  </si>
  <si>
    <t>Manta, Montecristi</t>
  </si>
  <si>
    <t>Montalvo</t>
  </si>
  <si>
    <t>Arenillas</t>
  </si>
  <si>
    <t>BÉJAR FEIJOÓ JAIME SANTIAGO</t>
  </si>
  <si>
    <t>CHANG CASTELLO TEDDY HENRY</t>
  </si>
  <si>
    <t>COMPAÑÍA BRIGHTCELL S.A.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</si>
  <si>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</si>
  <si>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</si>
  <si>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</si>
  <si>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</si>
  <si>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</si>
  <si>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QUEZADA CARDENAS JOHNNATHAN ESTALIN</t>
  </si>
  <si>
    <t>RIQUELME ARANEDA LUIS MARCELO</t>
  </si>
  <si>
    <t>SANTANA FAUBLA MARIA JOSE</t>
  </si>
  <si>
    <t>VALVERDE TOCTO SANDRA FABIOLA</t>
  </si>
  <si>
    <t>VIDAL BALSECA CARLOS ALBERTO</t>
  </si>
  <si>
    <t>Pedro Vicente Maldonado</t>
  </si>
  <si>
    <t>Cuenca</t>
  </si>
  <si>
    <t>Jama</t>
  </si>
  <si>
    <t>Junín</t>
  </si>
  <si>
    <t>Santa Rosa, Huaquillas</t>
  </si>
  <si>
    <t>Samborondón</t>
  </si>
  <si>
    <t>Santo Domingo</t>
  </si>
  <si>
    <t>CUENTAS TOTALES</t>
  </si>
  <si>
    <t>RESTO PERMISIONARIOS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</si>
  <si>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</si>
  <si>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</si>
  <si>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</si>
  <si>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</si>
  <si>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</si>
  <si>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Zonas No Delimitadas</t>
  </si>
  <si>
    <t>ASEGLOB ASISTENCIA EMPRESARIAL GLOBAL S.A.</t>
  </si>
  <si>
    <t>CABASCANGO FARINANGO MARIA ERLINDA</t>
  </si>
  <si>
    <t>CLICKNET S.A.</t>
  </si>
  <si>
    <t>COELLAR LITUMA GENARO MAURICIO</t>
  </si>
  <si>
    <t>DEL HIERRO MELCHIADE ROBERT SANTIAGO</t>
  </si>
  <si>
    <t>FAJARDO SANCHEZ MANUEL EFRAIN</t>
  </si>
  <si>
    <t>GARCIA PINTADO DEISY CRISTINA</t>
  </si>
  <si>
    <t>GUZMÁN SANCHO CÉSAR CARLINO</t>
  </si>
  <si>
    <t>JAPON VEGA JORDY ALEXIS</t>
  </si>
  <si>
    <t>PERALTA MATUTE CESAR PATRICIO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</si>
  <si>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</si>
  <si>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</si>
  <si>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</si>
  <si>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</si>
  <si>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</si>
  <si>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</si>
  <si>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TRANSCORPORACIÓN S.A.</t>
  </si>
  <si>
    <t>Guayaquil, Daule</t>
  </si>
  <si>
    <t>Zamora</t>
  </si>
  <si>
    <t>San Lorenzo</t>
  </si>
  <si>
    <t>Naranjal</t>
  </si>
  <si>
    <t>Cayambe, Ibarra, Joya de los Sachas, Francisco de Orellana, Pedro Moncayo, Quito, Loreto, Shushufindi, Sucumbios, Tulcán, San Gabriel, Bolívar, Mira, Cotacachi, Otavalo</t>
  </si>
  <si>
    <t>CONECEL</t>
  </si>
  <si>
    <t>OTECEL</t>
  </si>
  <si>
    <t>CNT EP</t>
  </si>
  <si>
    <t>Porcent</t>
  </si>
  <si>
    <t>SETEL S.A.</t>
  </si>
  <si>
    <t>CONECEL S.A.</t>
  </si>
  <si>
    <t>AIRMAXTELECOM SOLUCIONES TECNOLOGICAS S.A.</t>
  </si>
  <si>
    <t>BERMEO CABRERA ELIAS BENIGNO</t>
  </si>
  <si>
    <t>CALDERON ZAMBRANO LUIS FERNANDO</t>
  </si>
  <si>
    <t>CASTRO BURBANO MANOLA VIVIANA</t>
  </si>
  <si>
    <t>CHAVEZ HOLGUIN RUBEN MILTON</t>
  </si>
  <si>
    <t>CORPORACION NACIONAL DE TELECOMUNICACIONES CNT EP</t>
  </si>
  <si>
    <t>DÍAZ FLORES JOSÉ LUIS</t>
  </si>
  <si>
    <t>ENRIQUEZ MONCAYO ANIBAL HUMBERTO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</si>
  <si>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</si>
  <si>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</si>
  <si>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</si>
  <si>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</si>
  <si>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</si>
  <si>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</si>
  <si>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</si>
  <si>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</si>
  <si>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</si>
  <si>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</si>
  <si>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</si>
  <si>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</si>
  <si>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</si>
  <si>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</si>
  <si>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SERRANO BARRIGA GABRIEL EDUARDO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</si>
  <si>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</si>
  <si>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</si>
  <si>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</si>
  <si>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</si>
  <si>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</si>
  <si>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Riobamba</t>
  </si>
  <si>
    <t>Yaguachi, Salinas, Santa Elena</t>
  </si>
  <si>
    <t>Jipijapa</t>
  </si>
  <si>
    <t>Durán, Guayaquil</t>
  </si>
  <si>
    <t>Balzar</t>
  </si>
  <si>
    <t>GARCIA SALVATIERRA LIBIA MARISOL</t>
  </si>
  <si>
    <t>Ambato, Quito</t>
  </si>
  <si>
    <t>AMBULUDI SARANGO MARCO HERNAN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</si>
  <si>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</si>
  <si>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</si>
  <si>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</si>
  <si>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</si>
  <si>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</si>
  <si>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</si>
  <si>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</si>
  <si>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</si>
  <si>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</si>
  <si>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</si>
  <si>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ROGEL MALDONADO FRANKLIN GIOVANNI</t>
  </si>
  <si>
    <t>YANEZ SANCHEZ DANNY MAURICIO</t>
  </si>
  <si>
    <t>Daule, Balzar, Guayaquil, Pedro Carbo, Salitre, Nobol, Lomas de Sargentillo, Isidro Ayora, Daule, Santa Lucía, Palestina</t>
  </si>
  <si>
    <t xml:space="preserve">Santa Isabel </t>
  </si>
  <si>
    <t>Calvas</t>
  </si>
  <si>
    <t>Latacunga</t>
  </si>
  <si>
    <t>Cuenca (Cumbe)</t>
  </si>
  <si>
    <t>Paute</t>
  </si>
  <si>
    <t>Es la fecha en que el permisionario remitió información de cuentas de Internet  por última vez.</t>
  </si>
  <si>
    <t>Es la suma de las cuentas conmutadas más las cuentas dedicadas.
El total general de cuentas totales incluye también el número de cuentas del Servicio Móvil Avanzado.</t>
  </si>
  <si>
    <t>ASEFINCO S.C.</t>
  </si>
  <si>
    <t>AZOGUE TUTIN STALIN EFRAIN</t>
  </si>
  <si>
    <t>CHICAIZA NAULA MARIA UMBELINA</t>
  </si>
  <si>
    <t>CONDOLO GUAYA ANGEL BENIGNO</t>
  </si>
  <si>
    <t>DAVILA SANCHEZ DARWIN WALDIMIR</t>
  </si>
  <si>
    <t>HUGO MALLA IRMA DEL ROCIO</t>
  </si>
  <si>
    <t>LEON CHACON JULIO CESAR</t>
  </si>
  <si>
    <t>LINKTEL S.A.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</si>
  <si>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</si>
  <si>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</si>
  <si>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</si>
  <si>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</si>
  <si>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</si>
  <si>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</si>
  <si>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</si>
  <si>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VIVAR MARÍA TERESA</t>
  </si>
  <si>
    <t>ZAIGOVER S.A.</t>
  </si>
  <si>
    <t>ZAMBRANO COVEÑA MARIA TANYA</t>
  </si>
  <si>
    <t>La Troncal, Milagro, El Triunfo, Puerto Inca y Naranjal</t>
  </si>
  <si>
    <t>Tosagua</t>
  </si>
  <si>
    <t>Babahoyo, Guayaquil, Simon Bolivar</t>
  </si>
  <si>
    <t>Quito, Cotacachi, Esmeraldas</t>
  </si>
  <si>
    <t>Jaramijó</t>
  </si>
  <si>
    <t>Puerto Francisco de Orellana, Quito, Joya de los Sachas, Loreto</t>
  </si>
  <si>
    <t>Camilo Ponce Enríquez, Machala</t>
  </si>
  <si>
    <t>Quininde, La Concordia, El Carmen, Pedro Vicente Maldonado, San Miguel de los Bancos, Puerto Quito, Santo Domingo de los Colorados</t>
  </si>
  <si>
    <t>El Oro, Guayas, Loja</t>
  </si>
  <si>
    <t>Santa Isabel, Girón</t>
  </si>
  <si>
    <t>Gualaceo, Cuenca, Paute</t>
  </si>
  <si>
    <t>Lago Agrio, Shushufindi, Joya de los Sachas y Pto. Francisco de Orellana</t>
  </si>
  <si>
    <t>Yantzaza, El Pangui, Centinela del Cóndor, Zamora, Paquisha, Nangaritza</t>
  </si>
  <si>
    <t>Catamayo, Celica, Paltas</t>
  </si>
  <si>
    <t>Gonzalo Pizarro</t>
  </si>
  <si>
    <t>Milagro, La Libertad</t>
  </si>
  <si>
    <t xml:space="preserve">Gualaceo </t>
  </si>
  <si>
    <t>La Libertad</t>
  </si>
  <si>
    <t>Guamote</t>
  </si>
  <si>
    <t>Shushufindi</t>
  </si>
  <si>
    <t>Playas, Isidro Ayora, Guayaquil, Gral Villamil (Playas), Naranjal, Ventanas, La Libertad</t>
  </si>
  <si>
    <t>Gualaceo 
Chordeleg</t>
  </si>
  <si>
    <t>El Oro, Guayas, Azuay</t>
  </si>
  <si>
    <t>Pichincha, Santo Domingo, Los Ríos, Guayas, Azuay, Tungurahua, Chimborazo, El Oro, Manabí, Santa Elena, Cañar, Loja, Carchi, Imbabura, Napo, Orellana, Pastaza</t>
  </si>
  <si>
    <t>Latacunga, Mejía, Zamora, Gualaquiza, Salcedo, Pujili, Santiago de Pillaro</t>
  </si>
  <si>
    <t xml:space="preserve">Girón </t>
  </si>
  <si>
    <t>Quito-Guayaquil</t>
  </si>
  <si>
    <t xml:space="preserve">Quito </t>
  </si>
  <si>
    <t>Bahía de Caráquez-Portoviejo-Guayaquil-Quito-Cuenca</t>
  </si>
  <si>
    <t>Zaruma, Piñas, Atahualpa, Portovelo, Santa Rosa</t>
  </si>
  <si>
    <t>Cuenca, Azoguez, Quito, Guayaquil, Loja, Machala</t>
  </si>
  <si>
    <t>Lago Agrio, Cascales</t>
  </si>
  <si>
    <t>Santo Domingo de los Colorados</t>
  </si>
  <si>
    <t>Cuyabeno</t>
  </si>
  <si>
    <t xml:space="preserve">Cañar </t>
  </si>
  <si>
    <t>Santiago de Pillaro y San Pedro de Pelileo</t>
  </si>
  <si>
    <t>Saraguro, Oña, Nabon, Loja</t>
  </si>
  <si>
    <t>Baños</t>
  </si>
  <si>
    <t>Galapagos</t>
  </si>
  <si>
    <t>Quito, Guayaquil, Cuenca, Manta, Machala y Sto. Domingo de los Colorados</t>
  </si>
  <si>
    <t>Chone</t>
  </si>
  <si>
    <t xml:space="preserve">Loja, Calvas,Macará. </t>
  </si>
  <si>
    <t>Vilcabamba, Malacatos, Cariamanga, Palanda, Chinchipe</t>
  </si>
  <si>
    <t>Machala, Pasaje, Portovelo, Piñas, Huaquillas, Santa Rosa, Guabo, Arenillas, Zaruma</t>
  </si>
  <si>
    <t>Portoviejo, Manta, Quito</t>
  </si>
  <si>
    <t>Sucua, Morona</t>
  </si>
  <si>
    <t>San Gabriel</t>
  </si>
  <si>
    <t>Coronel Marcelino Mariduena</t>
  </si>
  <si>
    <t>Puerto Lopez, Jipijapa, Santa Elena</t>
  </si>
  <si>
    <t>El Triunfo, Durán, Posorja, Milagro, La Troncal, La Libertad.</t>
  </si>
  <si>
    <t>Chaguarpamba, Paltas</t>
  </si>
  <si>
    <t>Montecristi</t>
  </si>
  <si>
    <t>Cumandá</t>
  </si>
  <si>
    <t>Quevedo, Ventanas, Puebloviejo, Urdaneta</t>
  </si>
  <si>
    <t>Huaquillas</t>
  </si>
  <si>
    <t>Loja, Zamora</t>
  </si>
  <si>
    <t>Quito, Guayaquil, Pedro Moncayo</t>
  </si>
  <si>
    <t>Manta
Montecristi</t>
  </si>
  <si>
    <t>Quito, Cumbaya</t>
  </si>
  <si>
    <t>Chordeleg</t>
  </si>
  <si>
    <t>San Miguel de los Bancos</t>
  </si>
  <si>
    <t>El Triunfo, Babahoyo, Durán, La Troncal, Cumandá</t>
  </si>
  <si>
    <t>Quito, Guayaquil, Santo Domingo, Machala, Manta, Cuenca, Loja,  Quevedo, Tulcán, Riobamba, Ambato, Ibarra</t>
  </si>
  <si>
    <t>Centinela del Condor</t>
  </si>
  <si>
    <t>La Troncal, Cañar</t>
  </si>
  <si>
    <t>Chimborazo y Morona Santiago</t>
  </si>
  <si>
    <t>Quito, Guayaquil y Cuenca</t>
  </si>
  <si>
    <t>Esmeraldas, Quininde, Atacames</t>
  </si>
  <si>
    <t>El Carmen</t>
  </si>
  <si>
    <t>Ambato, Santiago de Pillaro, San Pedro de Pelileo</t>
  </si>
  <si>
    <t>Quito-Cayambe-Pedro Moncayo-Mejía-Espejo, Montufar, Bolívar, otavalo, Cotacachi, Latacunga-Ambato-Riobamba-Guano-San Miguel de los Bancos</t>
  </si>
  <si>
    <t>Cuenca,Santa Isabel,Azogues,Paute,Cañar,San Fernando,Nabon</t>
  </si>
  <si>
    <t>Tulcán</t>
  </si>
  <si>
    <t>Paute Gualaceo El Pan</t>
  </si>
  <si>
    <t>Loja (Calvas)</t>
  </si>
  <si>
    <t>Vinces, Baba, Pueblo Viejo y Balzar</t>
  </si>
  <si>
    <t>Gualaceo, Sigsig, Macas, Sucúa, Paute</t>
  </si>
  <si>
    <t>La Mana</t>
  </si>
  <si>
    <t>Quininde, Santo Domingo, El Carmen</t>
  </si>
  <si>
    <t>Cantón Pichincha,Manabí, El Empalme,Guayas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</si>
  <si>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</si>
  <si>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</si>
  <si>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</si>
  <si>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</si>
  <si>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</si>
  <si>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</si>
  <si>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</si>
  <si>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</si>
  <si>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</si>
  <si>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CNT EP.</t>
  </si>
  <si>
    <t>PRESTADOR</t>
  </si>
  <si>
    <t>MÓVIL</t>
  </si>
  <si>
    <t>ABONADOS Y USUARIOS DEL SERVICIO DE ACCESO A INTERNET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</si>
  <si>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SIETEL- ARCOTEL</t>
    </r>
  </si>
  <si>
    <t>Cuentas del Servicio de Acceso a Internet Fijo y Móvil</t>
  </si>
  <si>
    <t>Gráfico Distribución de Cuentas de Internet Fijo por Provincia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</si>
  <si>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</si>
  <si>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</si>
  <si>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</si>
  <si>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</si>
  <si>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</si>
  <si>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</si>
  <si>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</si>
  <si>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ARMAU S.A.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</si>
  <si>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</si>
  <si>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</si>
  <si>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</si>
  <si>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</si>
  <si>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</si>
  <si>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</si>
  <si>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</si>
  <si>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</si>
  <si>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</si>
  <si>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</si>
  <si>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</si>
  <si>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</si>
  <si>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</si>
  <si>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PEREZ MENDIA RUTH EUGENIA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</si>
  <si>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</si>
  <si>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</si>
  <si>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</si>
  <si>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</si>
  <si>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</si>
  <si>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</si>
  <si>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</si>
  <si>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</si>
  <si>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</si>
  <si>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Ventanas</t>
  </si>
  <si>
    <t>Puerto Lopez</t>
  </si>
  <si>
    <t>Duran</t>
  </si>
  <si>
    <t>La Libertad, Salinas, Santa Elena</t>
  </si>
  <si>
    <t>Salitre</t>
  </si>
  <si>
    <t>Milagro</t>
  </si>
  <si>
    <t>Simón Bolívar</t>
  </si>
  <si>
    <t>Mejía</t>
  </si>
  <si>
    <t>Durán</t>
  </si>
  <si>
    <t>Ventanas, Playas, Guayaquil, Pedro Carbo</t>
  </si>
  <si>
    <t>Palestina</t>
  </si>
  <si>
    <t>Morona Santiago, Cañar y Azuay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</si>
  <si>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</si>
  <si>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</si>
  <si>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</si>
  <si>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</si>
  <si>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</si>
  <si>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Datos de Cuentas y de Usuarios estimados de Internet por Provincia en Porcentaje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</si>
  <si>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</si>
  <si>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</si>
  <si>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</si>
  <si>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</si>
  <si>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</si>
  <si>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</si>
  <si>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</si>
  <si>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</si>
  <si>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</si>
  <si>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</si>
  <si>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BLUELABEL S.A.</t>
  </si>
  <si>
    <t>BRAVO BARAHONA WILLIAM ALBERTO</t>
  </si>
  <si>
    <t>CADENA GUILLEN CHRISTIAN RICARDO</t>
  </si>
  <si>
    <t>CARRION TORRES JIMMY HOMERO</t>
  </si>
  <si>
    <t>CHANGO AVILA JANETH YAJAIRA</t>
  </si>
  <si>
    <t>CORDOVA VERA ELMER GUIDO</t>
  </si>
  <si>
    <t>CRESPO ACOSTA RAMIRO RIGAIL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</si>
  <si>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</si>
  <si>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</si>
  <si>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</si>
  <si>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</si>
  <si>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</si>
  <si>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</si>
  <si>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</si>
  <si>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MARTÍNEZ MENA JORGE IZAC (EX-MARTÍNEZ REVELO JORGE ISAAC)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</si>
  <si>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</si>
  <si>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</si>
  <si>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</si>
  <si>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</si>
  <si>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STALSOFT S.A.</t>
  </si>
  <si>
    <t>TELCOWARE S.A.</t>
  </si>
  <si>
    <t>VINUEZA VASCONEZ FERNANDA CECILIA</t>
  </si>
  <si>
    <t>Morona</t>
  </si>
  <si>
    <t>Guayaquil, Machala, Manta, Santo Domingo, Esmeraldas, Ambato, Pillaro, Pelileo, Patate, Quero, Ibarra</t>
  </si>
  <si>
    <t>Portovelo</t>
  </si>
  <si>
    <t>Cotacahi</t>
  </si>
  <si>
    <t>Urdaneta</t>
  </si>
  <si>
    <t>Macas</t>
  </si>
  <si>
    <t>Cayambe</t>
  </si>
  <si>
    <t>Quinsaloma</t>
  </si>
  <si>
    <t>Valencia</t>
  </si>
  <si>
    <t>Quito, Guayaquil, Cuenca, Machala, Manta, Loja, Ambato, Ibarra</t>
  </si>
  <si>
    <t>Santa Rosa, Huaquillas, Arenillas</t>
  </si>
  <si>
    <t>DESCRIPCIÓN DE LA INFORMACIÓN</t>
  </si>
  <si>
    <t>CARDENAS CORONEL JOSE GERARDO</t>
  </si>
  <si>
    <t>ELITETV S.A.</t>
  </si>
  <si>
    <t>EMPRESA ELECTRICA AZOGUES C.A.</t>
  </si>
  <si>
    <t>FLORES BONILLA VICTOR HUGO</t>
  </si>
  <si>
    <t>LINKOTEL S.A.</t>
  </si>
  <si>
    <t>LOPEZ TREJO JONATHAN DAVID</t>
  </si>
  <si>
    <t>QUIMI ARIAS JOSÉ LUIS</t>
  </si>
  <si>
    <t>TELEALFACOM CIA. LTDA.</t>
  </si>
  <si>
    <t>Morona Santiago, Limón, Indanza</t>
  </si>
  <si>
    <t>El Carmen, Santo Domingo, Flavio Alfaro</t>
  </si>
  <si>
    <t>Pichincha, Guayas, Manabí, Santa Elena, , Imbabura, Chimborazo, El Oro, Los Rios, Cañar, Santo Domingo de los Tsachilas</t>
  </si>
  <si>
    <t>Cuenca-Manta-Yaguachi-El Triunfo-Portoviejo-Montecristi-Manta-Jaramijo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</si>
  <si>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</si>
  <si>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</si>
  <si>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</si>
  <si>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</si>
  <si>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</si>
  <si>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</si>
  <si>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</si>
  <si>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</si>
  <si>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</si>
  <si>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</si>
  <si>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</si>
  <si>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</si>
  <si>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</si>
  <si>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</si>
  <si>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</si>
  <si>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</si>
  <si>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</si>
  <si>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</si>
  <si>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</si>
  <si>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</si>
  <si>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</si>
  <si>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</si>
  <si>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</si>
  <si>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</si>
  <si>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</si>
  <si>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</si>
  <si>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</si>
  <si>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BARREIRO MENÉNDEZ SILVIA BEATRIZ</t>
  </si>
  <si>
    <t>CORPORACIÓN ELÉCTRICA DEL ECUADOR CELEC EP</t>
  </si>
  <si>
    <t>ESPINOZA ENCALADA FERNANDO PATRICIO</t>
  </si>
  <si>
    <t>GALARZA AGUILAR JAYRO MANUEL</t>
  </si>
  <si>
    <t>LLANOS ALOMIA LIGIA VERONICA</t>
  </si>
  <si>
    <t>MENDOZA TAPAICELA LUIS RAUL</t>
  </si>
  <si>
    <t>ORGANIZACION DE SISTEMAS E INFORMATICA OS S.A.</t>
  </si>
  <si>
    <t>PILATASIG BAZURTO YANDRI JAVIER</t>
  </si>
  <si>
    <t>PIURE TANDAZO CELSO VICENTE</t>
  </si>
  <si>
    <t>SALAS ATAHUALPA HECTOR IVAN</t>
  </si>
  <si>
    <t>TELECOMNET S.A</t>
  </si>
  <si>
    <t>Portoviejo, Chone y Bolívar</t>
  </si>
  <si>
    <t>Pajan, Jipijapa</t>
  </si>
  <si>
    <t>ESCUELA SUPERIOR POLITECNICA DEL CHIMBORAZO</t>
  </si>
  <si>
    <t>GUAMAN MANSANO VICTOR MANUEL</t>
  </si>
  <si>
    <t>KAROLYS TOVAR CRISTIAN GONZALO</t>
  </si>
  <si>
    <t>MIRABA GARCÍA SARA CECILIA</t>
  </si>
  <si>
    <t>NETESERVICE S.A.</t>
  </si>
  <si>
    <t>SERVICIOS DE INGENIERIA Y CONSULTORIA ELECTRITELECOM CIA. LTDA.</t>
  </si>
  <si>
    <t>TELEVISIÓN POR CABLE NAPOTEVE S.A.</t>
  </si>
  <si>
    <t>Urbina Jado</t>
  </si>
  <si>
    <t>San Pedro de Pelileo</t>
  </si>
  <si>
    <t>Alausi</t>
  </si>
  <si>
    <t>SAITEL S.A.</t>
  </si>
  <si>
    <t>LEVEL 3 ECUADOR LVLT S.A.</t>
  </si>
  <si>
    <t>STO. DGO. DE LOS TSACHILAS</t>
  </si>
  <si>
    <t>RESTO PROVINCIAS</t>
  </si>
  <si>
    <t>Descripción</t>
  </si>
  <si>
    <t>ALFASAT COMUNICACIONES ClA. LTDA.</t>
  </si>
  <si>
    <t>ASTUDILLO MOSQUERA CARLOS RODOLFO</t>
  </si>
  <si>
    <t>BAJAÑA ANA DENNI CHRISTIAN</t>
  </si>
  <si>
    <t>BASTIDAS TONATO MARISOL CLEOPATRA</t>
  </si>
  <si>
    <t>BERMEO HIDALGO CARLOS DAVID</t>
  </si>
  <si>
    <t>BRAINSERVICES S.A.</t>
  </si>
  <si>
    <t>BRIDGE COMUNICACIONES S.A. BRIDGECOMTEL</t>
  </si>
  <si>
    <t>CAMBA PLUAS ANDY ARTURO</t>
  </si>
  <si>
    <t>CELERITEL SOLUTIONS S.A.</t>
  </si>
  <si>
    <t>CHUCHUCA LEON LUIS ANGEL</t>
  </si>
  <si>
    <t>CUEVA YOLANDA AZUCENA</t>
  </si>
  <si>
    <t>DEMOSMART S.A.</t>
  </si>
  <si>
    <t>ESTRELLA MALDONADO ANGEL BLADIMIR</t>
  </si>
  <si>
    <t>GARCÍA RIERA MARCYA ESTERFILA</t>
  </si>
  <si>
    <t>GUERRERO VERA HUGO MANUEL</t>
  </si>
  <si>
    <t>INTERDATOS S.A.</t>
  </si>
  <si>
    <t>INTERTELNET S.A.</t>
  </si>
  <si>
    <t>LEON TOVAR ADRIANA CAROLINA</t>
  </si>
  <si>
    <t>LINE TECHNOLOGY INTERNET INALAMBRICO ECONOMICINTERNET S.A.</t>
  </si>
  <si>
    <t>LOPEZ GARCIA JUAN CARLOS</t>
  </si>
  <si>
    <t>MEGAENLACE TELECOMUNICACIONES S.A.</t>
  </si>
  <si>
    <t>MONTENEGRO TAMAYO ROMULO PATRICIO</t>
  </si>
  <si>
    <t>MONTERO NUÑEZ WILMER IVAN</t>
  </si>
  <si>
    <t>MORAN VILLARREAL NUBIA SUSANA</t>
  </si>
  <si>
    <t>MORENO MEDINA GILBERTO ANDRÉS</t>
  </si>
  <si>
    <t>MUNDODIGITAL S.A.</t>
  </si>
  <si>
    <t>NUÑEZ DE LA ROSA RICHARD DALTON</t>
  </si>
  <si>
    <t>NUOVAL S.A.</t>
  </si>
  <si>
    <t>PARTES Y ACCESORIOS DE DESARROLLO EN NEOCOMUNICACION ELECTRONICA , PARADYNE S.A.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</si>
  <si>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</si>
  <si>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</si>
  <si>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</si>
  <si>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</si>
  <si>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SERVICIOS DE TELECOMUNICACIONES AMCABLE S.A.</t>
  </si>
  <si>
    <t>TECNOAGIL S.A.</t>
  </si>
  <si>
    <t>TELECOMUNICACIONES Y TELEFONIA TITUATEL S.A.</t>
  </si>
  <si>
    <t>VIRACOCHA TOCTAGUANO SEGUNDO NESTOR</t>
  </si>
  <si>
    <t>San Juan Bosco, Gualaquiza</t>
  </si>
  <si>
    <t>Sucumbios</t>
  </si>
  <si>
    <t>Paltas</t>
  </si>
  <si>
    <t>RESTO DE PROVINCIAS</t>
  </si>
  <si>
    <t>CNT E.P</t>
  </si>
  <si>
    <t>SETEL</t>
  </si>
  <si>
    <t>ECUADOR TELECOM</t>
  </si>
  <si>
    <t>MEGADATOS</t>
  </si>
  <si>
    <t>ETAPA EP</t>
  </si>
  <si>
    <t>PUNTO NET</t>
  </si>
  <si>
    <t>UNIVISA</t>
  </si>
  <si>
    <t>TELCONET</t>
  </si>
  <si>
    <t>SAITEL</t>
  </si>
  <si>
    <t>RESTO DE PRESTADORES</t>
  </si>
  <si>
    <t>CONECEL S.A.4</t>
  </si>
  <si>
    <t>CNT EP.4</t>
  </si>
  <si>
    <t>OTECEL S.A.4</t>
  </si>
  <si>
    <t>*Datos actualizados a diciembre de 2016</t>
  </si>
  <si>
    <t>ALFATV CABLE S.A.</t>
  </si>
  <si>
    <t>AUCANCELA SOLIS SEGUNDO RAMON</t>
  </si>
  <si>
    <t>ESPINOSA GUAMAN TITO HERNAN</t>
  </si>
  <si>
    <t>PEREZ VELASTEGUI JACQUELINE  MARISOL</t>
  </si>
  <si>
    <t>SOLTEGIN SOLUCIONES TECNOLOGICAS S.A.</t>
  </si>
  <si>
    <t>SUAREZ ATIENCIA JOSE LUIS</t>
  </si>
  <si>
    <t>TUMA ZAMBRANO JOSE MILED</t>
  </si>
  <si>
    <t>ASTUDILLO LAVAYEN WASHINGTON EUGENIO</t>
  </si>
  <si>
    <t>INKAVISION S.A.</t>
  </si>
  <si>
    <t>Quito, Guaranda, Otavalo, Ambato, Rumiñahui</t>
  </si>
  <si>
    <t>Operadores Móviles</t>
  </si>
  <si>
    <t>*Datos actualizados a sdiciembre de 2016</t>
  </si>
  <si>
    <t>COMPUXCELLENT CIA. LTDA.</t>
  </si>
  <si>
    <t>El Total general de cuentas totales  incluye el valor de las Operadoras Móviles.</t>
  </si>
  <si>
    <t>PORCENTAJE DE CUENTAS DE INTERNET FIJO</t>
  </si>
  <si>
    <t>NUMERO DE CUENTAS INTERNET FIJO</t>
  </si>
  <si>
    <t>PARTICIPACIÓN DE MERCADO</t>
  </si>
  <si>
    <t>% de habitantes provincia que tienen una suscripción a  Internet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</si>
  <si>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</si>
  <si>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</si>
  <si>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</si>
  <si>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</si>
  <si>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N° de Cuentas de Internet de Banda Ancha Fijo</t>
  </si>
  <si>
    <t>Cuentas de Internet de Banda Ancha</t>
  </si>
  <si>
    <t>Se considera a una cuenta como de Internet de Banda Ancha cuando posee una velocidad igual o mayor a 1024 kbps puros.</t>
  </si>
  <si>
    <t>Cuentas Internet Banda Ancha por cada 100 habitantes</t>
  </si>
  <si>
    <t>CUENTAS DE INTERNET FIJO DE BANDA ANCHA</t>
  </si>
  <si>
    <t>PORCENTAJE DE CUENTAS DE BANDA ANCHA VS CUENTAS DE DE INTERNET FIJO POR PRESTADOR</t>
  </si>
  <si>
    <t>Gráfico de Cuentas de Internet de Banda Ancha Fija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</si>
  <si>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</si>
  <si>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</si>
  <si>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</si>
  <si>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</si>
  <si>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</si>
  <si>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</si>
  <si>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</si>
  <si>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</si>
  <si>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</si>
  <si>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VASQUEZ SERRANO STEWARD GONZALO</t>
  </si>
  <si>
    <t>WEBSATMEDIA ECUADOR CIA. LTDA.</t>
  </si>
  <si>
    <t xml:space="preserve">Bolívar </t>
  </si>
  <si>
    <t>Santo Domingo de las Tsáchilas</t>
  </si>
  <si>
    <t>*Datos actualizados a marzo de 2017</t>
  </si>
  <si>
    <r>
      <t>Fecha de publicación:</t>
    </r>
    <r>
      <rPr>
        <sz val="11"/>
        <color indexed="56"/>
        <rFont val="Arial"/>
        <family val="2"/>
      </rPr>
      <t xml:space="preserve"> Abril de 2017</t>
    </r>
  </si>
  <si>
    <r>
      <t>Fecha de corte:</t>
    </r>
    <r>
      <rPr>
        <sz val="11"/>
        <color indexed="56"/>
        <rFont val="Arial"/>
        <family val="2"/>
      </rPr>
      <t>Marzo de 2017 (I Trimestre)</t>
    </r>
  </si>
  <si>
    <t>Número de habitantes Marzo 2017</t>
  </si>
  <si>
    <t>LOPEZ ALVAREZ CESAR ALEJANDRO</t>
  </si>
  <si>
    <t xml:space="preserve">Ambato </t>
  </si>
  <si>
    <t>CONECEL (ex ECUADOR TELECOM)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</si>
</sst>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€&quot;;\-#,##0\ &quot;€&quot;"/>
    <numFmt numFmtId="165" formatCode="_ * #,##0.00_ ;_ * \-#,##0.00_ ;_ * &quot;-&quot;??_ ;_ @_ "/>
    <numFmt numFmtId="166" formatCode="mmmm\-yy"/>
    <numFmt numFmtId="167" formatCode="0.0%"/>
  </numFmts>
  <fonts count="4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theme="6" tint="-0.499984740745262"/>
      <name val="Arial"/>
      <family val="2"/>
    </font>
    <font>
      <sz val="9"/>
      <color rgb="FFFF0000"/>
      <name val="Arial"/>
      <family val="2"/>
    </font>
    <font>
      <sz val="10"/>
      <color theme="0"/>
      <name val="Calibri"/>
      <family val="2"/>
      <scheme val="minor"/>
    </font>
    <font>
      <b/>
      <sz val="12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 tint="-0.24994659260841701"/>
      </right>
      <top style="thin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thin">
        <color indexed="64"/>
      </top>
      <bottom style="medium">
        <color theme="3" tint="-0.24994659260841701"/>
      </bottom>
      <diagonal/>
    </border>
    <border>
      <left style="thin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thin">
        <color indexed="64"/>
      </right>
      <top style="medium">
        <color theme="3" tint="-0.24994659260841701"/>
      </top>
      <bottom style="thin">
        <color indexed="64"/>
      </bottom>
      <diagonal/>
    </border>
  </borders>
  <cellStyleXfs count="665">
    <xf numFmtId="0" fontId="0" fillId="0" borderId="0">
      <alignment vertical="top"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7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7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>
      <alignment vertical="top"/>
    </xf>
    <xf numFmtId="0" fontId="1" fillId="0" borderId="0"/>
    <xf numFmtId="0" fontId="1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1">
    <xf numFmtId="0" fontId="0" fillId="0" borderId="0" xfId="0">
      <alignment vertical="top"/>
    </xf>
    <xf numFmtId="0" fontId="1" fillId="0" borderId="0" xfId="660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0" xfId="66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0" xfId="66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>
      <alignment vertical="top"/>
    </xf>
    <xf numFmtId="0" fontId="21" fillId="0" borderId="0" xfId="660" applyFont="1" applyAlignment="1">
      <alignment wrapText="1"/>
    </xf>
    <xf numFmtId="0" fontId="21" fillId="0" borderId="0" xfId="660" applyFont="1" applyAlignment="1">
      <alignment horizontal="center" vertical="center" wrapText="1"/>
    </xf>
    <xf numFmtId="3" fontId="21" fillId="0" borderId="1" xfId="0" applyNumberFormat="1" applyFont="1" applyBorder="1" applyAlignment="1">
      <alignment horizontal="center"/>
    </xf>
    <xf numFmtId="0" fontId="4" fillId="0" borderId="0" xfId="0" applyFont="1">
      <alignment vertical="top"/>
    </xf>
    <xf numFmtId="0" fontId="0" fillId="0" borderId="0" xfId="0" applyAlignment="1">
      <alignment horizontal="left" vertical="center"/>
    </xf>
    <xf numFmtId="0" fontId="4" fillId="0" borderId="0" xfId="66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2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1" fillId="0" borderId="0" xfId="0" applyFont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3" fontId="0" fillId="0" borderId="0" xfId="0" applyNumberFormat="1">
      <alignment vertical="top"/>
    </xf>
    <xf numFmtId="0" fontId="24" fillId="0" borderId="0" xfId="660" applyFont="1" applyAlignment="1">
      <alignment horizontal="center" vertical="center" wrapText="1"/>
    </xf>
    <xf numFmtId="3" fontId="21" fillId="2" borderId="1" xfId="57" applyNumberFormat="1" applyFont="1" applyFill="1" applyBorder="1" applyAlignment="1">
      <alignment horizontal="center" vertical="center" wrapText="1"/>
    </xf>
    <xf numFmtId="3" fontId="21" fillId="2" borderId="1" xfId="83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/>
    <xf numFmtId="0" fontId="25" fillId="0" borderId="3" xfId="0" applyFont="1" applyBorder="1" applyAlignment="1"/>
    <xf numFmtId="0" fontId="25" fillId="0" borderId="1" xfId="0" applyFont="1" applyBorder="1" applyAlignment="1">
      <alignment horizontal="center"/>
    </xf>
    <xf numFmtId="3" fontId="21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/>
    <xf numFmtId="0" fontId="25" fillId="2" borderId="1" xfId="0" applyFont="1" applyFill="1" applyBorder="1" applyAlignment="1"/>
    <xf numFmtId="0" fontId="23" fillId="0" borderId="0" xfId="0" applyFont="1">
      <alignment vertical="top"/>
    </xf>
    <xf numFmtId="17" fontId="25" fillId="0" borderId="1" xfId="0" applyNumberFormat="1" applyFont="1" applyBorder="1" applyAlignment="1">
      <alignment horizontal="center"/>
    </xf>
    <xf numFmtId="17" fontId="23" fillId="0" borderId="0" xfId="0" applyNumberFormat="1" applyFont="1" applyAlignment="1">
      <alignment horizontal="center" vertical="top"/>
    </xf>
    <xf numFmtId="0" fontId="21" fillId="0" borderId="4" xfId="0" applyFont="1" applyBorder="1" applyAlignment="1"/>
    <xf numFmtId="0" fontId="21" fillId="0" borderId="1" xfId="0" applyFont="1" applyFill="1" applyBorder="1" applyAlignment="1"/>
    <xf numFmtId="0" fontId="23" fillId="0" borderId="1" xfId="0" applyFont="1" applyBorder="1" applyAlignment="1">
      <alignment horizontal="center" vertical="top"/>
    </xf>
    <xf numFmtId="17" fontId="23" fillId="0" borderId="1" xfId="0" applyNumberFormat="1" applyFont="1" applyBorder="1" applyAlignment="1">
      <alignment horizontal="center" vertical="top"/>
    </xf>
    <xf numFmtId="3" fontId="21" fillId="0" borderId="1" xfId="0" applyNumberFormat="1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5" xfId="660" applyFont="1" applyFill="1" applyBorder="1" applyAlignment="1">
      <alignment horizontal="left" vertical="center" wrapText="1"/>
    </xf>
    <xf numFmtId="15" fontId="21" fillId="2" borderId="1" xfId="31" applyNumberFormat="1" applyFont="1" applyFill="1" applyBorder="1" applyAlignment="1">
      <alignment horizontal="center" vertical="center" wrapText="1"/>
    </xf>
    <xf numFmtId="3" fontId="21" fillId="2" borderId="1" xfId="31" applyNumberFormat="1" applyFont="1" applyFill="1" applyBorder="1" applyAlignment="1">
      <alignment horizontal="center" vertical="center" wrapText="1"/>
    </xf>
    <xf numFmtId="15" fontId="21" fillId="2" borderId="1" xfId="0" applyNumberFormat="1" applyFont="1" applyFill="1" applyBorder="1" applyAlignment="1">
      <alignment horizontal="center" vertical="center" wrapText="1"/>
    </xf>
    <xf numFmtId="15" fontId="21" fillId="2" borderId="1" xfId="57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15" fontId="21" fillId="2" borderId="1" xfId="83" applyNumberFormat="1" applyFont="1" applyFill="1" applyBorder="1" applyAlignment="1">
      <alignment horizontal="center" vertical="center" wrapText="1"/>
    </xf>
    <xf numFmtId="15" fontId="21" fillId="2" borderId="1" xfId="133" applyNumberFormat="1" applyFont="1" applyFill="1" applyBorder="1" applyAlignment="1">
      <alignment horizontal="center" vertical="center" wrapText="1"/>
    </xf>
    <xf numFmtId="0" fontId="21" fillId="2" borderId="1" xfId="133" applyFont="1" applyFill="1" applyBorder="1" applyAlignment="1">
      <alignment horizontal="center" vertical="center" wrapText="1"/>
    </xf>
    <xf numFmtId="0" fontId="21" fillId="2" borderId="1" xfId="660" applyFont="1" applyFill="1" applyBorder="1" applyAlignment="1">
      <alignment horizontal="left" vertical="center" wrapText="1"/>
    </xf>
    <xf numFmtId="0" fontId="21" fillId="0" borderId="0" xfId="66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0" fontId="21" fillId="2" borderId="1" xfId="66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21" fillId="2" borderId="5" xfId="660" applyFont="1" applyFill="1" applyBorder="1" applyAlignment="1">
      <alignment horizontal="center" vertical="center" wrapText="1"/>
    </xf>
    <xf numFmtId="0" fontId="21" fillId="2" borderId="0" xfId="660" applyFont="1" applyFill="1" applyBorder="1" applyAlignment="1">
      <alignment horizontal="left" vertical="center" wrapText="1"/>
    </xf>
    <xf numFmtId="15" fontId="21" fillId="2" borderId="0" xfId="83" applyNumberFormat="1" applyFont="1" applyFill="1" applyBorder="1" applyAlignment="1">
      <alignment horizontal="center" vertical="center" wrapText="1"/>
    </xf>
    <xf numFmtId="3" fontId="21" fillId="2" borderId="0" xfId="83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4" fillId="0" borderId="0" xfId="134">
      <alignment vertical="top"/>
    </xf>
    <xf numFmtId="0" fontId="4" fillId="0" borderId="0" xfId="134" applyAlignment="1"/>
    <xf numFmtId="3" fontId="9" fillId="3" borderId="1" xfId="134" applyNumberFormat="1" applyFont="1" applyFill="1" applyBorder="1" applyAlignment="1">
      <alignment horizontal="center" vertical="center" wrapText="1"/>
    </xf>
    <xf numFmtId="10" fontId="9" fillId="3" borderId="1" xfId="663" applyNumberFormat="1" applyFont="1" applyFill="1" applyBorder="1" applyAlignment="1">
      <alignment horizontal="center" vertical="center" wrapText="1"/>
    </xf>
    <xf numFmtId="10" fontId="11" fillId="3" borderId="1" xfId="663" applyNumberFormat="1" applyFont="1" applyFill="1" applyBorder="1" applyAlignment="1">
      <alignment horizontal="center" vertical="center" wrapText="1"/>
    </xf>
    <xf numFmtId="3" fontId="4" fillId="0" borderId="0" xfId="134" applyNumberFormat="1">
      <alignment vertical="top"/>
    </xf>
    <xf numFmtId="0" fontId="27" fillId="4" borderId="1" xfId="134" applyFont="1" applyFill="1" applyBorder="1" applyAlignment="1">
      <alignment horizontal="center" vertical="center" wrapText="1"/>
    </xf>
    <xf numFmtId="3" fontId="27" fillId="4" borderId="1" xfId="134" applyNumberFormat="1" applyFont="1" applyFill="1" applyBorder="1" applyAlignment="1">
      <alignment horizontal="center" vertical="center" wrapText="1"/>
    </xf>
    <xf numFmtId="0" fontId="7" fillId="0" borderId="7" xfId="134" applyFont="1" applyBorder="1">
      <alignment vertical="top"/>
    </xf>
    <xf numFmtId="0" fontId="4" fillId="0" borderId="8" xfId="134" applyBorder="1">
      <alignment vertical="top"/>
    </xf>
    <xf numFmtId="0" fontId="27" fillId="4" borderId="4" xfId="134" applyFont="1" applyFill="1" applyBorder="1" applyAlignment="1">
      <alignment horizontal="center" vertical="center" wrapText="1"/>
    </xf>
    <xf numFmtId="0" fontId="4" fillId="0" borderId="0" xfId="134" applyBorder="1" applyAlignment="1"/>
    <xf numFmtId="17" fontId="9" fillId="3" borderId="4" xfId="134" applyNumberFormat="1" applyFont="1" applyFill="1" applyBorder="1" applyAlignment="1">
      <alignment horizontal="center" vertical="center" wrapText="1"/>
    </xf>
    <xf numFmtId="2" fontId="4" fillId="0" borderId="0" xfId="134" applyNumberFormat="1" applyBorder="1" applyAlignment="1"/>
    <xf numFmtId="0" fontId="9" fillId="0" borderId="10" xfId="134" applyFont="1" applyBorder="1" applyAlignment="1">
      <alignment horizontal="center" vertical="center" wrapText="1"/>
    </xf>
    <xf numFmtId="3" fontId="9" fillId="0" borderId="0" xfId="134" applyNumberFormat="1" applyFont="1" applyBorder="1" applyAlignment="1">
      <alignment horizontal="center" vertical="center" wrapText="1"/>
    </xf>
    <xf numFmtId="0" fontId="9" fillId="0" borderId="0" xfId="134" applyFont="1" applyBorder="1" applyAlignment="1">
      <alignment horizontal="center" vertical="center" wrapText="1"/>
    </xf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10" xfId="648" applyFill="1" applyBorder="1"/>
    <xf numFmtId="0" fontId="28" fillId="6" borderId="11" xfId="0" applyFont="1" applyFill="1" applyBorder="1" applyAlignment="1">
      <alignment horizontal="center" vertical="center" wrapText="1"/>
    </xf>
    <xf numFmtId="0" fontId="12" fillId="6" borderId="7" xfId="0" applyFont="1" applyFill="1" applyBorder="1">
      <alignment vertical="top"/>
    </xf>
    <xf numFmtId="0" fontId="12" fillId="6" borderId="8" xfId="0" applyFont="1" applyFill="1" applyBorder="1">
      <alignment vertical="top"/>
    </xf>
    <xf numFmtId="0" fontId="29" fillId="6" borderId="11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vertical="center" wrapText="1"/>
    </xf>
    <xf numFmtId="0" fontId="30" fillId="6" borderId="0" xfId="648" applyFont="1" applyFill="1" applyBorder="1"/>
    <xf numFmtId="0" fontId="30" fillId="6" borderId="12" xfId="648" applyFont="1" applyFill="1" applyBorder="1"/>
    <xf numFmtId="0" fontId="31" fillId="4" borderId="1" xfId="0" applyFont="1" applyFill="1" applyBorder="1" applyAlignment="1">
      <alignment horizontal="center" vertical="center" wrapText="1"/>
    </xf>
    <xf numFmtId="0" fontId="29" fillId="5" borderId="0" xfId="648" applyFont="1" applyFill="1" applyBorder="1"/>
    <xf numFmtId="0" fontId="32" fillId="5" borderId="0" xfId="648" applyFont="1" applyFill="1" applyBorder="1"/>
    <xf numFmtId="0" fontId="33" fillId="6" borderId="0" xfId="0" applyFont="1" applyFill="1" applyBorder="1">
      <alignment vertical="top"/>
    </xf>
    <xf numFmtId="0" fontId="28" fillId="6" borderId="10" xfId="0" applyFont="1" applyFill="1" applyBorder="1" applyAlignment="1">
      <alignment horizontal="center" vertical="center" wrapText="1"/>
    </xf>
    <xf numFmtId="0" fontId="33" fillId="6" borderId="12" xfId="0" applyFont="1" applyFill="1" applyBorder="1">
      <alignment vertical="top"/>
    </xf>
    <xf numFmtId="0" fontId="28" fillId="6" borderId="7" xfId="0" applyFont="1" applyFill="1" applyBorder="1" applyAlignment="1">
      <alignment vertical="center" wrapText="1"/>
    </xf>
    <xf numFmtId="0" fontId="33" fillId="6" borderId="8" xfId="0" applyFont="1" applyFill="1" applyBorder="1" applyAlignment="1">
      <alignment vertical="top"/>
    </xf>
    <xf numFmtId="0" fontId="34" fillId="6" borderId="8" xfId="648" applyFont="1" applyFill="1" applyBorder="1"/>
    <xf numFmtId="0" fontId="18" fillId="4" borderId="1" xfId="660" applyFont="1" applyFill="1" applyBorder="1" applyAlignment="1">
      <alignment horizontal="center" vertical="center" wrapText="1"/>
    </xf>
    <xf numFmtId="0" fontId="18" fillId="4" borderId="13" xfId="660" applyFont="1" applyFill="1" applyBorder="1" applyAlignment="1">
      <alignment horizontal="center" vertical="center" wrapText="1"/>
    </xf>
    <xf numFmtId="3" fontId="29" fillId="4" borderId="1" xfId="0" applyNumberFormat="1" applyFont="1" applyFill="1" applyBorder="1" applyAlignment="1">
      <alignment horizontal="center" vertical="center" wrapText="1"/>
    </xf>
    <xf numFmtId="0" fontId="29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10" xfId="648" applyFill="1" applyBorder="1"/>
    <xf numFmtId="0" fontId="32" fillId="5" borderId="0" xfId="648" applyFont="1" applyFill="1" applyBorder="1"/>
    <xf numFmtId="0" fontId="35" fillId="6" borderId="0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vertical="center" wrapText="1"/>
    </xf>
    <xf numFmtId="0" fontId="35" fillId="6" borderId="8" xfId="0" applyFont="1" applyFill="1" applyBorder="1" applyAlignment="1">
      <alignment vertical="center" wrapText="1"/>
    </xf>
    <xf numFmtId="0" fontId="35" fillId="6" borderId="9" xfId="0" applyFont="1" applyFill="1" applyBorder="1" applyAlignment="1">
      <alignment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 wrapText="1"/>
    </xf>
    <xf numFmtId="0" fontId="9" fillId="7" borderId="0" xfId="0" applyFont="1" applyFill="1">
      <alignment vertical="top"/>
    </xf>
    <xf numFmtId="0" fontId="29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9" xfId="648" applyFill="1" applyBorder="1"/>
    <xf numFmtId="0" fontId="17" fillId="5" borderId="10" xfId="648" applyFill="1" applyBorder="1"/>
    <xf numFmtId="0" fontId="17" fillId="5" borderId="14" xfId="648" applyFill="1" applyBorder="1"/>
    <xf numFmtId="0" fontId="17" fillId="5" borderId="11" xfId="648" applyFill="1" applyBorder="1"/>
    <xf numFmtId="0" fontId="17" fillId="5" borderId="12" xfId="648" applyFill="1" applyBorder="1"/>
    <xf numFmtId="0" fontId="17" fillId="5" borderId="15" xfId="648" applyFill="1" applyBorder="1"/>
    <xf numFmtId="0" fontId="32" fillId="5" borderId="0" xfId="648" applyFont="1" applyFill="1" applyBorder="1"/>
    <xf numFmtId="0" fontId="29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9" xfId="648" applyFill="1" applyBorder="1"/>
    <xf numFmtId="0" fontId="17" fillId="5" borderId="10" xfId="648" applyFill="1" applyBorder="1"/>
    <xf numFmtId="0" fontId="17" fillId="5" borderId="14" xfId="648" applyFill="1" applyBorder="1"/>
    <xf numFmtId="0" fontId="17" fillId="5" borderId="11" xfId="648" applyFill="1" applyBorder="1"/>
    <xf numFmtId="0" fontId="17" fillId="5" borderId="12" xfId="648" applyFill="1" applyBorder="1"/>
    <xf numFmtId="0" fontId="17" fillId="5" borderId="15" xfId="648" applyFill="1" applyBorder="1"/>
    <xf numFmtId="0" fontId="32" fillId="5" borderId="0" xfId="648" applyFont="1" applyFill="1" applyBorder="1"/>
    <xf numFmtId="0" fontId="17" fillId="6" borderId="7" xfId="648" applyFill="1" applyBorder="1"/>
    <xf numFmtId="0" fontId="17" fillId="6" borderId="8" xfId="648" applyFill="1" applyBorder="1"/>
    <xf numFmtId="0" fontId="17" fillId="6" borderId="9" xfId="648" applyFill="1" applyBorder="1"/>
    <xf numFmtId="0" fontId="17" fillId="6" borderId="10" xfId="648" applyFill="1" applyBorder="1"/>
    <xf numFmtId="0" fontId="17" fillId="6" borderId="0" xfId="648" applyFill="1" applyBorder="1"/>
    <xf numFmtId="0" fontId="17" fillId="6" borderId="14" xfId="648" applyFill="1" applyBorder="1"/>
    <xf numFmtId="0" fontId="17" fillId="6" borderId="11" xfId="648" applyFill="1" applyBorder="1"/>
    <xf numFmtId="0" fontId="17" fillId="6" borderId="12" xfId="648" applyFill="1" applyBorder="1"/>
    <xf numFmtId="0" fontId="17" fillId="6" borderId="15" xfId="648" applyFill="1" applyBorder="1"/>
    <xf numFmtId="0" fontId="36" fillId="6" borderId="0" xfId="648" applyFont="1" applyFill="1" applyBorder="1"/>
    <xf numFmtId="0" fontId="36" fillId="6" borderId="12" xfId="648" applyFont="1" applyFill="1" applyBorder="1"/>
    <xf numFmtId="0" fontId="4" fillId="2" borderId="0" xfId="134" applyFill="1">
      <alignment vertical="top"/>
    </xf>
    <xf numFmtId="0" fontId="17" fillId="2" borderId="7" xfId="648" applyFill="1" applyBorder="1"/>
    <xf numFmtId="0" fontId="30" fillId="2" borderId="8" xfId="648" applyFont="1" applyFill="1" applyBorder="1"/>
    <xf numFmtId="0" fontId="17" fillId="2" borderId="8" xfId="648" applyFill="1" applyBorder="1"/>
    <xf numFmtId="0" fontId="17" fillId="2" borderId="9" xfId="648" applyFill="1" applyBorder="1"/>
    <xf numFmtId="0" fontId="33" fillId="7" borderId="0" xfId="0" applyFont="1" applyFill="1" applyBorder="1" applyAlignment="1">
      <alignment horizontal="center" vertical="top"/>
    </xf>
    <xf numFmtId="0" fontId="33" fillId="7" borderId="14" xfId="0" applyFont="1" applyFill="1" applyBorder="1" applyAlignment="1">
      <alignment horizontal="center" vertical="top"/>
    </xf>
    <xf numFmtId="0" fontId="2" fillId="6" borderId="0" xfId="2" applyFill="1" applyBorder="1" applyAlignment="1" applyProtection="1"/>
    <xf numFmtId="0" fontId="37" fillId="6" borderId="8" xfId="648" applyFont="1" applyFill="1" applyBorder="1"/>
    <xf numFmtId="0" fontId="37" fillId="6" borderId="0" xfId="648" applyFont="1" applyFill="1" applyBorder="1"/>
    <xf numFmtId="0" fontId="37" fillId="6" borderId="12" xfId="648" applyFont="1" applyFill="1" applyBorder="1"/>
    <xf numFmtId="0" fontId="12" fillId="6" borderId="0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0" fillId="7" borderId="11" xfId="0" applyFill="1" applyBorder="1">
      <alignment vertical="top"/>
    </xf>
    <xf numFmtId="0" fontId="0" fillId="7" borderId="12" xfId="0" applyFill="1" applyBorder="1">
      <alignment vertical="top"/>
    </xf>
    <xf numFmtId="0" fontId="0" fillId="7" borderId="15" xfId="0" applyFill="1" applyBorder="1">
      <alignment vertical="top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10" fontId="9" fillId="7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7" borderId="1" xfId="662" applyNumberFormat="1" applyFont="1" applyFill="1" applyBorder="1" applyAlignment="1">
      <alignment horizontal="center" vertical="center" wrapText="1"/>
    </xf>
    <xf numFmtId="3" fontId="38" fillId="7" borderId="1" xfId="663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9" fontId="9" fillId="7" borderId="1" xfId="0" applyNumberFormat="1" applyFont="1" applyFill="1" applyBorder="1" applyAlignment="1">
      <alignment horizontal="center" vertical="center" wrapText="1"/>
    </xf>
    <xf numFmtId="10" fontId="39" fillId="7" borderId="1" xfId="0" applyNumberFormat="1" applyFont="1" applyFill="1" applyBorder="1" applyAlignment="1">
      <alignment horizontal="center" vertical="center" wrapText="1"/>
    </xf>
    <xf numFmtId="10" fontId="39" fillId="2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4" fillId="0" borderId="0" xfId="660" applyNumberFormat="1" applyFont="1" applyAlignment="1">
      <alignment horizontal="center" vertical="center" wrapText="1"/>
    </xf>
    <xf numFmtId="3" fontId="1" fillId="0" borderId="0" xfId="660" applyNumberFormat="1" applyAlignment="1">
      <alignment horizontal="center" vertical="center" wrapText="1"/>
    </xf>
    <xf numFmtId="0" fontId="26" fillId="3" borderId="6" xfId="134" applyFont="1" applyFill="1" applyBorder="1" applyAlignment="1">
      <alignment horizontal="center" vertical="center" wrapText="1"/>
    </xf>
    <xf numFmtId="1" fontId="26" fillId="3" borderId="1" xfId="134" applyNumberFormat="1" applyFont="1" applyFill="1" applyBorder="1" applyAlignment="1">
      <alignment horizontal="center" vertical="center" wrapText="1"/>
    </xf>
    <xf numFmtId="0" fontId="26" fillId="3" borderId="1" xfId="134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6" borderId="14" xfId="2" applyFill="1" applyBorder="1" applyAlignment="1" applyProtection="1"/>
    <xf numFmtId="0" fontId="18" fillId="4" borderId="16" xfId="660" applyFont="1" applyFill="1" applyBorder="1" applyAlignment="1">
      <alignment horizontal="center" vertical="center" wrapText="1"/>
    </xf>
    <xf numFmtId="9" fontId="4" fillId="0" borderId="0" xfId="663" applyNumberFormat="1" applyFont="1" applyBorder="1" applyAlignment="1">
      <alignment horizontal="center" vertical="center"/>
    </xf>
    <xf numFmtId="9" fontId="21" fillId="0" borderId="0" xfId="663" applyNumberFormat="1" applyFont="1" applyBorder="1" applyAlignment="1">
      <alignment horizontal="center" vertical="center"/>
    </xf>
    <xf numFmtId="9" fontId="25" fillId="0" borderId="0" xfId="663" applyNumberFormat="1" applyFont="1" applyBorder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17" fontId="26" fillId="3" borderId="1" xfId="134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3" fontId="22" fillId="8" borderId="1" xfId="0" applyNumberFormat="1" applyFont="1" applyFill="1" applyBorder="1" applyAlignment="1">
      <alignment horizontal="center" vertical="center"/>
    </xf>
    <xf numFmtId="3" fontId="31" fillId="8" borderId="1" xfId="0" applyNumberFormat="1" applyFont="1" applyFill="1" applyBorder="1" applyAlignment="1">
      <alignment horizontal="center" vertical="center"/>
    </xf>
    <xf numFmtId="3" fontId="31" fillId="8" borderId="1" xfId="662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8" borderId="13" xfId="660" applyFont="1" applyFill="1" applyBorder="1" applyAlignment="1">
      <alignment horizontal="center" vertical="center" wrapText="1"/>
    </xf>
    <xf numFmtId="0" fontId="31" fillId="8" borderId="16" xfId="660" applyFont="1" applyFill="1" applyBorder="1" applyAlignment="1">
      <alignment horizontal="center" vertical="center" wrapText="1"/>
    </xf>
    <xf numFmtId="10" fontId="21" fillId="0" borderId="0" xfId="663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15" fontId="21" fillId="2" borderId="0" xfId="0" applyNumberFormat="1" applyFont="1" applyFill="1" applyBorder="1" applyAlignment="1">
      <alignment horizontal="center" vertical="center" wrapText="1"/>
    </xf>
    <xf numFmtId="0" fontId="31" fillId="8" borderId="1" xfId="661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/>
    </xf>
    <xf numFmtId="9" fontId="40" fillId="8" borderId="1" xfId="663" applyNumberFormat="1" applyFont="1" applyFill="1" applyBorder="1" applyAlignment="1">
      <alignment horizontal="center" vertical="center"/>
    </xf>
    <xf numFmtId="10" fontId="40" fillId="8" borderId="1" xfId="0" applyNumberFormat="1" applyFont="1" applyFill="1" applyBorder="1" applyAlignment="1">
      <alignment horizontal="center" vertical="center"/>
    </xf>
    <xf numFmtId="9" fontId="40" fillId="8" borderId="1" xfId="0" applyNumberFormat="1" applyFont="1" applyFill="1" applyBorder="1" applyAlignment="1">
      <alignment horizontal="center" vertical="center"/>
    </xf>
    <xf numFmtId="17" fontId="9" fillId="3" borderId="1" xfId="134" applyNumberFormat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/>
    </xf>
    <xf numFmtId="166" fontId="22" fillId="8" borderId="0" xfId="0" applyNumberFormat="1" applyFont="1" applyFill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5" fontId="21" fillId="2" borderId="0" xfId="57" applyNumberFormat="1" applyFont="1" applyFill="1" applyBorder="1" applyAlignment="1">
      <alignment horizontal="center" vertical="center" wrapText="1"/>
    </xf>
    <xf numFmtId="15" fontId="21" fillId="2" borderId="0" xfId="31" applyNumberFormat="1" applyFont="1" applyFill="1" applyBorder="1" applyAlignment="1">
      <alignment horizontal="center" vertical="center" wrapText="1"/>
    </xf>
    <xf numFmtId="3" fontId="21" fillId="2" borderId="0" xfId="57" applyNumberFormat="1" applyFont="1" applyFill="1" applyBorder="1" applyAlignment="1">
      <alignment horizontal="center" vertical="center" wrapText="1"/>
    </xf>
    <xf numFmtId="3" fontId="21" fillId="2" borderId="0" xfId="3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9" fontId="0" fillId="0" borderId="0" xfId="663" applyFont="1" applyAlignment="1">
      <alignment vertical="top"/>
    </xf>
    <xf numFmtId="10" fontId="0" fillId="0" borderId="0" xfId="0" applyNumberFormat="1">
      <alignment vertical="top"/>
    </xf>
    <xf numFmtId="9" fontId="0" fillId="0" borderId="0" xfId="663" applyFont="1"/>
    <xf numFmtId="0" fontId="29" fillId="9" borderId="17" xfId="660" applyFont="1" applyFill="1" applyBorder="1" applyAlignment="1">
      <alignment horizontal="center" vertical="center" wrapText="1"/>
    </xf>
    <xf numFmtId="3" fontId="27" fillId="9" borderId="18" xfId="660" applyNumberFormat="1" applyFont="1" applyFill="1" applyBorder="1" applyAlignment="1">
      <alignment horizontal="center" vertical="center" wrapText="1"/>
    </xf>
    <xf numFmtId="0" fontId="29" fillId="9" borderId="5" xfId="660" applyFont="1" applyFill="1" applyBorder="1" applyAlignment="1">
      <alignment horizontal="center" vertical="center" wrapText="1"/>
    </xf>
    <xf numFmtId="3" fontId="29" fillId="9" borderId="5" xfId="660" applyNumberFormat="1" applyFont="1" applyFill="1" applyBorder="1" applyAlignment="1">
      <alignment horizontal="center" vertical="center" wrapText="1"/>
    </xf>
    <xf numFmtId="0" fontId="0" fillId="0" borderId="31" xfId="0" applyBorder="1">
      <alignment vertical="top"/>
    </xf>
    <xf numFmtId="0" fontId="0" fillId="10" borderId="31" xfId="0" applyFill="1" applyBorder="1">
      <alignment vertical="top"/>
    </xf>
    <xf numFmtId="0" fontId="0" fillId="10" borderId="32" xfId="0" applyFill="1" applyBorder="1">
      <alignment vertical="top"/>
    </xf>
    <xf numFmtId="0" fontId="0" fillId="0" borderId="0" xfId="0" applyAlignment="1">
      <alignment vertical="top"/>
    </xf>
    <xf numFmtId="0" fontId="0" fillId="0" borderId="30" xfId="0" applyBorder="1">
      <alignment vertical="top"/>
    </xf>
    <xf numFmtId="0" fontId="4" fillId="0" borderId="30" xfId="0" applyFont="1" applyBorder="1">
      <alignment vertical="top"/>
    </xf>
    <xf numFmtId="167" fontId="0" fillId="0" borderId="30" xfId="663" applyNumberFormat="1" applyFont="1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1" xfId="0" applyBorder="1">
      <alignment vertical="top"/>
    </xf>
    <xf numFmtId="0" fontId="0" fillId="0" borderId="1" xfId="0" applyBorder="1" applyAlignment="1">
      <alignment vertical="top"/>
    </xf>
    <xf numFmtId="0" fontId="1" fillId="0" borderId="0" xfId="0" applyFont="1">
      <alignment vertical="top"/>
    </xf>
    <xf numFmtId="0" fontId="41" fillId="9" borderId="6" xfId="660" applyFont="1" applyFill="1" applyBorder="1" applyAlignment="1">
      <alignment vertical="center" wrapText="1"/>
    </xf>
    <xf numFmtId="0" fontId="41" fillId="9" borderId="25" xfId="660" applyFont="1" applyFill="1" applyBorder="1" applyAlignment="1">
      <alignment vertical="center" wrapText="1"/>
    </xf>
    <xf numFmtId="0" fontId="41" fillId="9" borderId="33" xfId="66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9" fontId="0" fillId="0" borderId="0" xfId="663" applyFont="1" applyAlignment="1">
      <alignment vertical="top" wrapText="1"/>
    </xf>
    <xf numFmtId="0" fontId="4" fillId="0" borderId="34" xfId="134" applyBorder="1">
      <alignment vertical="top"/>
    </xf>
    <xf numFmtId="0" fontId="4" fillId="0" borderId="14" xfId="134" applyBorder="1">
      <alignment vertical="top"/>
    </xf>
    <xf numFmtId="0" fontId="4" fillId="3" borderId="35" xfId="660" applyFont="1" applyFill="1" applyBorder="1" applyAlignment="1">
      <alignment horizontal="center" vertical="center" wrapText="1"/>
    </xf>
    <xf numFmtId="0" fontId="4" fillId="3" borderId="36" xfId="66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5" fontId="4" fillId="3" borderId="36" xfId="31" applyNumberFormat="1" applyFont="1" applyFill="1" applyBorder="1" applyAlignment="1">
      <alignment horizontal="center" vertical="center" wrapText="1"/>
    </xf>
    <xf numFmtId="3" fontId="4" fillId="3" borderId="36" xfId="31" applyNumberFormat="1" applyFont="1" applyFill="1" applyBorder="1" applyAlignment="1">
      <alignment horizontal="center" vertical="center" wrapText="1"/>
    </xf>
    <xf numFmtId="3" fontId="4" fillId="3" borderId="37" xfId="31" applyNumberFormat="1" applyFont="1" applyFill="1" applyBorder="1" applyAlignment="1">
      <alignment horizontal="center" vertical="center" wrapText="1"/>
    </xf>
    <xf numFmtId="0" fontId="4" fillId="14" borderId="39" xfId="660" applyFont="1" applyFill="1" applyBorder="1" applyAlignment="1">
      <alignment horizontal="center" vertical="center" wrapText="1"/>
    </xf>
    <xf numFmtId="0" fontId="4" fillId="14" borderId="39" xfId="0" applyFont="1" applyFill="1" applyBorder="1" applyAlignment="1">
      <alignment horizontal="center" vertical="center" wrapText="1"/>
    </xf>
    <xf numFmtId="15" fontId="4" fillId="14" borderId="39" xfId="31" applyNumberFormat="1" applyFont="1" applyFill="1" applyBorder="1" applyAlignment="1">
      <alignment horizontal="center" vertical="center" wrapText="1"/>
    </xf>
    <xf numFmtId="3" fontId="4" fillId="14" borderId="39" xfId="31" applyNumberFormat="1" applyFont="1" applyFill="1" applyBorder="1" applyAlignment="1">
      <alignment horizontal="center" vertical="center" wrapText="1"/>
    </xf>
    <xf numFmtId="3" fontId="4" fillId="14" borderId="40" xfId="31" applyNumberFormat="1" applyFont="1" applyFill="1" applyBorder="1" applyAlignment="1">
      <alignment horizontal="center" vertical="center" wrapText="1"/>
    </xf>
    <xf numFmtId="0" fontId="4" fillId="15" borderId="39" xfId="66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15" fontId="4" fillId="15" borderId="39" xfId="31" applyNumberFormat="1" applyFont="1" applyFill="1" applyBorder="1" applyAlignment="1">
      <alignment horizontal="center" vertical="center" wrapText="1"/>
    </xf>
    <xf numFmtId="3" fontId="4" fillId="15" borderId="39" xfId="31" applyNumberFormat="1" applyFont="1" applyFill="1" applyBorder="1" applyAlignment="1">
      <alignment horizontal="center" vertical="center" wrapText="1"/>
    </xf>
    <xf numFmtId="3" fontId="4" fillId="15" borderId="40" xfId="31" applyNumberFormat="1" applyFont="1" applyFill="1" applyBorder="1" applyAlignment="1">
      <alignment horizontal="center" vertical="center" wrapText="1"/>
    </xf>
    <xf numFmtId="0" fontId="4" fillId="13" borderId="39" xfId="660" applyFont="1" applyFill="1" applyBorder="1" applyAlignment="1">
      <alignment horizontal="center" vertical="center" wrapText="1"/>
    </xf>
    <xf numFmtId="0" fontId="4" fillId="13" borderId="39" xfId="0" applyFont="1" applyFill="1" applyBorder="1" applyAlignment="1">
      <alignment horizontal="center" vertical="center" wrapText="1"/>
    </xf>
    <xf numFmtId="15" fontId="4" fillId="13" borderId="39" xfId="31" applyNumberFormat="1" applyFont="1" applyFill="1" applyBorder="1" applyAlignment="1">
      <alignment horizontal="center" vertical="center" wrapText="1"/>
    </xf>
    <xf numFmtId="3" fontId="4" fillId="13" borderId="39" xfId="31" applyNumberFormat="1" applyFont="1" applyFill="1" applyBorder="1" applyAlignment="1">
      <alignment horizontal="center" vertical="center" wrapText="1"/>
    </xf>
    <xf numFmtId="3" fontId="4" fillId="13" borderId="40" xfId="31" applyNumberFormat="1" applyFont="1" applyFill="1" applyBorder="1" applyAlignment="1">
      <alignment horizontal="center" vertical="center" wrapText="1"/>
    </xf>
    <xf numFmtId="0" fontId="4" fillId="11" borderId="39" xfId="660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 horizontal="center" vertical="center" wrapText="1"/>
    </xf>
    <xf numFmtId="15" fontId="4" fillId="11" borderId="39" xfId="31" applyNumberFormat="1" applyFont="1" applyFill="1" applyBorder="1" applyAlignment="1">
      <alignment horizontal="center" vertical="center" wrapText="1"/>
    </xf>
    <xf numFmtId="3" fontId="4" fillId="11" borderId="39" xfId="31" applyNumberFormat="1" applyFont="1" applyFill="1" applyBorder="1" applyAlignment="1">
      <alignment horizontal="center" vertical="center" wrapText="1"/>
    </xf>
    <xf numFmtId="3" fontId="4" fillId="11" borderId="40" xfId="31" applyNumberFormat="1" applyFont="1" applyFill="1" applyBorder="1" applyAlignment="1">
      <alignment horizontal="center" vertical="center" wrapText="1"/>
    </xf>
    <xf numFmtId="0" fontId="4" fillId="12" borderId="39" xfId="66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 wrapText="1"/>
    </xf>
    <xf numFmtId="15" fontId="4" fillId="12" borderId="39" xfId="31" applyNumberFormat="1" applyFont="1" applyFill="1" applyBorder="1" applyAlignment="1">
      <alignment horizontal="center" vertical="center" wrapText="1"/>
    </xf>
    <xf numFmtId="3" fontId="4" fillId="12" borderId="39" xfId="31" applyNumberFormat="1" applyFont="1" applyFill="1" applyBorder="1" applyAlignment="1">
      <alignment horizontal="center" vertical="center" wrapText="1"/>
    </xf>
    <xf numFmtId="3" fontId="4" fillId="12" borderId="40" xfId="31" applyNumberFormat="1" applyFont="1" applyFill="1" applyBorder="1" applyAlignment="1">
      <alignment horizontal="center" vertical="center" wrapText="1"/>
    </xf>
    <xf numFmtId="0" fontId="4" fillId="16" borderId="39" xfId="66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15" fontId="4" fillId="16" borderId="39" xfId="31" applyNumberFormat="1" applyFont="1" applyFill="1" applyBorder="1" applyAlignment="1">
      <alignment horizontal="center" vertical="center" wrapText="1"/>
    </xf>
    <xf numFmtId="3" fontId="4" fillId="16" borderId="39" xfId="31" applyNumberFormat="1" applyFont="1" applyFill="1" applyBorder="1" applyAlignment="1">
      <alignment horizontal="center" vertical="center" wrapText="1"/>
    </xf>
    <xf numFmtId="3" fontId="4" fillId="16" borderId="40" xfId="31" applyNumberFormat="1" applyFont="1" applyFill="1" applyBorder="1" applyAlignment="1">
      <alignment horizontal="center" vertical="center" wrapText="1"/>
    </xf>
    <xf numFmtId="0" fontId="4" fillId="2" borderId="39" xfId="66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5" fontId="4" fillId="2" borderId="39" xfId="31" applyNumberFormat="1" applyFont="1" applyFill="1" applyBorder="1" applyAlignment="1">
      <alignment horizontal="center" vertical="center" wrapText="1"/>
    </xf>
    <xf numFmtId="3" fontId="4" fillId="2" borderId="39" xfId="31" applyNumberFormat="1" applyFont="1" applyFill="1" applyBorder="1" applyAlignment="1">
      <alignment horizontal="center" vertical="center" wrapText="1"/>
    </xf>
    <xf numFmtId="3" fontId="4" fillId="2" borderId="40" xfId="31" applyNumberFormat="1" applyFont="1" applyFill="1" applyBorder="1" applyAlignment="1">
      <alignment horizontal="center" vertical="center" wrapText="1"/>
    </xf>
    <xf numFmtId="0" fontId="4" fillId="2" borderId="42" xfId="66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15" fontId="4" fillId="2" borderId="42" xfId="31" applyNumberFormat="1" applyFont="1" applyFill="1" applyBorder="1" applyAlignment="1">
      <alignment horizontal="center" vertical="center" wrapText="1"/>
    </xf>
    <xf numFmtId="3" fontId="4" fillId="2" borderId="42" xfId="31" applyNumberFormat="1" applyFont="1" applyFill="1" applyBorder="1" applyAlignment="1">
      <alignment horizontal="center" vertical="center" wrapText="1"/>
    </xf>
    <xf numFmtId="3" fontId="4" fillId="2" borderId="43" xfId="31" applyNumberFormat="1" applyFont="1" applyFill="1" applyBorder="1" applyAlignment="1">
      <alignment horizontal="center" vertical="center" wrapText="1"/>
    </xf>
    <xf numFmtId="0" fontId="4" fillId="0" borderId="0" xfId="134" applyBorder="1">
      <alignment vertical="top"/>
    </xf>
    <xf numFmtId="0" fontId="1" fillId="0" borderId="0" xfId="134" applyFont="1" applyAlignment="1"/>
    <xf numFmtId="0" fontId="31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3" fontId="4" fillId="7" borderId="42" xfId="0" applyNumberFormat="1" applyFont="1" applyFill="1" applyBorder="1" applyAlignment="1">
      <alignment horizontal="center" vertical="center" wrapText="1"/>
    </xf>
    <xf numFmtId="3" fontId="4" fillId="7" borderId="4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10" fontId="0" fillId="0" borderId="0" xfId="663" applyNumberFormat="1" applyFont="1" applyAlignment="1">
      <alignment vertical="top"/>
    </xf>
    <xf numFmtId="9" fontId="4" fillId="0" borderId="0" xfId="663" applyFont="1" applyBorder="1" applyAlignment="1"/>
    <xf numFmtId="0" fontId="29" fillId="4" borderId="22" xfId="0" applyFont="1" applyFill="1" applyBorder="1" applyAlignment="1">
      <alignment horizontal="center" vertical="top"/>
    </xf>
    <xf numFmtId="0" fontId="29" fillId="4" borderId="23" xfId="0" applyFont="1" applyFill="1" applyBorder="1" applyAlignment="1">
      <alignment horizontal="center" vertical="top"/>
    </xf>
    <xf numFmtId="0" fontId="0" fillId="7" borderId="24" xfId="0" applyFill="1" applyBorder="1" applyAlignment="1">
      <alignment horizontal="center" vertical="top"/>
    </xf>
    <xf numFmtId="0" fontId="0" fillId="7" borderId="21" xfId="0" applyFill="1" applyBorder="1" applyAlignment="1">
      <alignment horizontal="center" vertical="top"/>
    </xf>
    <xf numFmtId="0" fontId="2" fillId="0" borderId="10" xfId="2" applyBorder="1" applyAlignment="1" applyProtection="1">
      <alignment horizontal="justify" vertical="center"/>
    </xf>
    <xf numFmtId="0" fontId="2" fillId="0" borderId="0" xfId="2" applyBorder="1" applyAlignment="1" applyProtection="1">
      <alignment horizontal="justify" vertical="center"/>
    </xf>
    <xf numFmtId="0" fontId="2" fillId="0" borderId="21" xfId="2" applyBorder="1" applyAlignment="1" applyProtection="1">
      <alignment horizontal="justify" vertical="center"/>
    </xf>
    <xf numFmtId="0" fontId="22" fillId="4" borderId="8" xfId="0" applyFont="1" applyFill="1" applyBorder="1" applyAlignment="1">
      <alignment horizontal="center" vertical="top"/>
    </xf>
    <xf numFmtId="0" fontId="22" fillId="4" borderId="9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1" xfId="2" applyBorder="1" applyAlignment="1" applyProtection="1">
      <alignment horizontal="justify" vertical="center"/>
    </xf>
    <xf numFmtId="0" fontId="2" fillId="0" borderId="12" xfId="2" applyBorder="1" applyAlignment="1" applyProtection="1">
      <alignment horizontal="justify" vertical="center"/>
    </xf>
    <xf numFmtId="0" fontId="2" fillId="0" borderId="19" xfId="2" applyBorder="1" applyAlignment="1" applyProtection="1">
      <alignment horizontal="justify" vertical="center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2" fillId="4" borderId="2" xfId="134" applyFont="1" applyFill="1" applyBorder="1" applyAlignment="1">
      <alignment horizontal="center" vertical="center" wrapText="1"/>
    </xf>
    <xf numFmtId="0" fontId="22" fillId="4" borderId="3" xfId="134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9" fillId="4" borderId="25" xfId="660" applyFont="1" applyFill="1" applyBorder="1" applyAlignment="1">
      <alignment horizontal="center" vertical="center" wrapText="1"/>
    </xf>
    <xf numFmtId="0" fontId="29" fillId="4" borderId="5" xfId="660" applyFont="1" applyFill="1" applyBorder="1" applyAlignment="1">
      <alignment horizontal="center" vertical="center" wrapText="1"/>
    </xf>
    <xf numFmtId="0" fontId="4" fillId="2" borderId="38" xfId="660" applyFont="1" applyFill="1" applyBorder="1" applyAlignment="1">
      <alignment horizontal="center" vertical="center" wrapText="1"/>
    </xf>
    <xf numFmtId="0" fontId="4" fillId="2" borderId="41" xfId="660" applyFont="1" applyFill="1" applyBorder="1" applyAlignment="1">
      <alignment horizontal="center" vertical="center" wrapText="1"/>
    </xf>
    <xf numFmtId="0" fontId="41" fillId="9" borderId="0" xfId="66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29" xfId="0" applyFont="1" applyBorder="1" applyAlignment="1">
      <alignment horizontal="center" vertical="top"/>
    </xf>
    <xf numFmtId="0" fontId="1" fillId="3" borderId="36" xfId="660" applyFont="1" applyFill="1" applyBorder="1" applyAlignment="1">
      <alignment horizontal="center" vertical="center" wrapText="1"/>
    </xf>
  </cellXfs>
  <cellStyles count="665">
    <cellStyle name="=C:\WINNT\SYSTEM32\COMMAND.COM 3" xfId="1"/>
    <cellStyle name="Hipervínculo" xfId="2" builtinId="8"/>
    <cellStyle name="Hipervínculo 2" xfId="3"/>
    <cellStyle name="Millares 2" xfId="4"/>
    <cellStyle name="Millares 2 10" xfId="5"/>
    <cellStyle name="Millares 2 11" xfId="6"/>
    <cellStyle name="Millares 2 12" xfId="7"/>
    <cellStyle name="Millares 2 13" xfId="8"/>
    <cellStyle name="Millares 2 14" xfId="9"/>
    <cellStyle name="Millares 2 15" xfId="10"/>
    <cellStyle name="Millares 2 16" xfId="11"/>
    <cellStyle name="Millares 2 17" xfId="12"/>
    <cellStyle name="Millares 2 18" xfId="13"/>
    <cellStyle name="Millares 2 19" xfId="14"/>
    <cellStyle name="Millares 2 2" xfId="15"/>
    <cellStyle name="Millares 2 20" xfId="16"/>
    <cellStyle name="Millares 2 21" xfId="17"/>
    <cellStyle name="Millares 2 22" xfId="18"/>
    <cellStyle name="Millares 2 23" xfId="19"/>
    <cellStyle name="Millares 2 24" xfId="20"/>
    <cellStyle name="Millares 2 25" xfId="21"/>
    <cellStyle name="Millares 2 26" xfId="22"/>
    <cellStyle name="Millares 2 27" xfId="23"/>
    <cellStyle name="Millares 2 3" xfId="24"/>
    <cellStyle name="Millares 2 4" xfId="25"/>
    <cellStyle name="Millares 2 5" xfId="26"/>
    <cellStyle name="Millares 2 6" xfId="27"/>
    <cellStyle name="Millares 2 7" xfId="28"/>
    <cellStyle name="Millares 2 8" xfId="29"/>
    <cellStyle name="Millares 2 9" xfId="30"/>
    <cellStyle name="Normal" xfId="0" builtinId="0"/>
    <cellStyle name="Normal 11" xfId="31"/>
    <cellStyle name="Normal 11 10" xfId="32"/>
    <cellStyle name="Normal 11 11" xfId="33"/>
    <cellStyle name="Normal 11 12" xfId="34"/>
    <cellStyle name="Normal 11 13" xfId="35"/>
    <cellStyle name="Normal 11 14" xfId="36"/>
    <cellStyle name="Normal 11 15" xfId="37"/>
    <cellStyle name="Normal 11 16" xfId="38"/>
    <cellStyle name="Normal 11 17" xfId="39"/>
    <cellStyle name="Normal 11 18" xfId="40"/>
    <cellStyle name="Normal 11 19" xfId="41"/>
    <cellStyle name="Normal 11 2" xfId="42"/>
    <cellStyle name="Normal 11 20" xfId="43"/>
    <cellStyle name="Normal 11 21" xfId="44"/>
    <cellStyle name="Normal 11 22" xfId="45"/>
    <cellStyle name="Normal 11 23" xfId="46"/>
    <cellStyle name="Normal 11 24" xfId="47"/>
    <cellStyle name="Normal 11 25" xfId="48"/>
    <cellStyle name="Normal 11 26" xfId="49"/>
    <cellStyle name="Normal 11 3" xfId="50"/>
    <cellStyle name="Normal 11 4" xfId="51"/>
    <cellStyle name="Normal 11 5" xfId="52"/>
    <cellStyle name="Normal 11 6" xfId="53"/>
    <cellStyle name="Normal 11 7" xfId="54"/>
    <cellStyle name="Normal 11 8" xfId="55"/>
    <cellStyle name="Normal 11 9" xfId="56"/>
    <cellStyle name="Normal 12" xfId="57"/>
    <cellStyle name="Normal 12 10" xfId="58"/>
    <cellStyle name="Normal 12 11" xfId="59"/>
    <cellStyle name="Normal 12 12" xfId="60"/>
    <cellStyle name="Normal 12 13" xfId="61"/>
    <cellStyle name="Normal 12 14" xfId="62"/>
    <cellStyle name="Normal 12 15" xfId="63"/>
    <cellStyle name="Normal 12 16" xfId="64"/>
    <cellStyle name="Normal 12 17" xfId="65"/>
    <cellStyle name="Normal 12 18" xfId="66"/>
    <cellStyle name="Normal 12 19" xfId="67"/>
    <cellStyle name="Normal 12 2" xfId="68"/>
    <cellStyle name="Normal 12 20" xfId="69"/>
    <cellStyle name="Normal 12 21" xfId="70"/>
    <cellStyle name="Normal 12 22" xfId="71"/>
    <cellStyle name="Normal 12 23" xfId="72"/>
    <cellStyle name="Normal 12 24" xfId="73"/>
    <cellStyle name="Normal 12 25" xfId="74"/>
    <cellStyle name="Normal 12 26" xfId="75"/>
    <cellStyle name="Normal 12 3" xfId="76"/>
    <cellStyle name="Normal 12 4" xfId="77"/>
    <cellStyle name="Normal 12 5" xfId="78"/>
    <cellStyle name="Normal 12 6" xfId="79"/>
    <cellStyle name="Normal 12 7" xfId="80"/>
    <cellStyle name="Normal 12 8" xfId="81"/>
    <cellStyle name="Normal 12 9" xfId="82"/>
    <cellStyle name="Normal 13" xfId="83"/>
    <cellStyle name="Normal 13 10" xfId="84"/>
    <cellStyle name="Normal 13 11" xfId="85"/>
    <cellStyle name="Normal 13 12" xfId="86"/>
    <cellStyle name="Normal 13 13" xfId="87"/>
    <cellStyle name="Normal 13 14" xfId="88"/>
    <cellStyle name="Normal 13 15" xfId="89"/>
    <cellStyle name="Normal 13 16" xfId="90"/>
    <cellStyle name="Normal 13 17" xfId="91"/>
    <cellStyle name="Normal 13 18" xfId="92"/>
    <cellStyle name="Normal 13 19" xfId="93"/>
    <cellStyle name="Normal 13 2" xfId="94"/>
    <cellStyle name="Normal 13 20" xfId="95"/>
    <cellStyle name="Normal 13 21" xfId="96"/>
    <cellStyle name="Normal 13 22" xfId="97"/>
    <cellStyle name="Normal 13 23" xfId="98"/>
    <cellStyle name="Normal 13 24" xfId="99"/>
    <cellStyle name="Normal 13 25" xfId="100"/>
    <cellStyle name="Normal 13 26" xfId="101"/>
    <cellStyle name="Normal 13 3" xfId="102"/>
    <cellStyle name="Normal 13 4" xfId="103"/>
    <cellStyle name="Normal 13 5" xfId="104"/>
    <cellStyle name="Normal 13 6" xfId="105"/>
    <cellStyle name="Normal 13 7" xfId="106"/>
    <cellStyle name="Normal 13 8" xfId="107"/>
    <cellStyle name="Normal 13 9" xfId="108"/>
    <cellStyle name="Normal 14 10" xfId="109"/>
    <cellStyle name="Normal 14 11" xfId="110"/>
    <cellStyle name="Normal 14 12" xfId="111"/>
    <cellStyle name="Normal 14 13" xfId="112"/>
    <cellStyle name="Normal 14 2" xfId="113"/>
    <cellStyle name="Normal 14 3" xfId="114"/>
    <cellStyle name="Normal 14 4" xfId="115"/>
    <cellStyle name="Normal 14 5" xfId="116"/>
    <cellStyle name="Normal 14 6" xfId="117"/>
    <cellStyle name="Normal 14 7" xfId="118"/>
    <cellStyle name="Normal 14 8" xfId="119"/>
    <cellStyle name="Normal 14 9" xfId="120"/>
    <cellStyle name="Normal 15 10" xfId="121"/>
    <cellStyle name="Normal 15 11" xfId="122"/>
    <cellStyle name="Normal 15 12" xfId="123"/>
    <cellStyle name="Normal 15 13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5 9" xfId="132"/>
    <cellStyle name="Normal 2" xfId="133"/>
    <cellStyle name="Normal 2 10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8 2" xfId="143"/>
    <cellStyle name="Normal 2 18 2 2" xfId="144"/>
    <cellStyle name="Normal 2 18 2 3" xfId="145"/>
    <cellStyle name="Normal 2 18 2 4" xfId="146"/>
    <cellStyle name="Normal 2 18 2 5" xfId="147"/>
    <cellStyle name="Normal 2 18 2 6" xfId="148"/>
    <cellStyle name="Normal 2 18 3" xfId="149"/>
    <cellStyle name="Normal 2 18 4" xfId="150"/>
    <cellStyle name="Normal 2 18 5" xfId="151"/>
    <cellStyle name="Normal 2 18 6" xfId="152"/>
    <cellStyle name="Normal 2 19" xfId="153"/>
    <cellStyle name="Normal 2 2" xfId="154"/>
    <cellStyle name="Normal 2 2 10" xfId="155"/>
    <cellStyle name="Normal 2 2 11" xfId="156"/>
    <cellStyle name="Normal 2 2 12" xfId="157"/>
    <cellStyle name="Normal 2 2 13" xfId="158"/>
    <cellStyle name="Normal 2 2 14" xfId="159"/>
    <cellStyle name="Normal 2 2 14 2" xfId="160"/>
    <cellStyle name="Normal 2 2 14 2 2" xfId="161"/>
    <cellStyle name="Normal 2 2 14 2 3" xfId="162"/>
    <cellStyle name="Normal 2 2 14 3" xfId="163"/>
    <cellStyle name="Normal 2 2 15" xfId="164"/>
    <cellStyle name="Normal 2 2 16" xfId="165"/>
    <cellStyle name="Normal 2 2 17" xfId="166"/>
    <cellStyle name="Normal 2 2 17 2" xfId="167"/>
    <cellStyle name="Normal 2 2 17 2 2" xfId="168"/>
    <cellStyle name="Normal 2 2 17 2 3" xfId="169"/>
    <cellStyle name="Normal 2 2 17 2 4" xfId="170"/>
    <cellStyle name="Normal 2 2 17 2 5" xfId="171"/>
    <cellStyle name="Normal 2 2 17 2 6" xfId="172"/>
    <cellStyle name="Normal 2 2 17 3" xfId="173"/>
    <cellStyle name="Normal 2 2 17 4" xfId="174"/>
    <cellStyle name="Normal 2 2 17 5" xfId="175"/>
    <cellStyle name="Normal 2 2 17 6" xfId="176"/>
    <cellStyle name="Normal 2 2 18" xfId="177"/>
    <cellStyle name="Normal 2 2 19" xfId="178"/>
    <cellStyle name="Normal 2 2 2" xfId="179"/>
    <cellStyle name="Normal 2 2 2 10" xfId="180"/>
    <cellStyle name="Normal 2 2 2 11" xfId="181"/>
    <cellStyle name="Normal 2 2 2 12" xfId="182"/>
    <cellStyle name="Normal 2 2 2 12 2" xfId="183"/>
    <cellStyle name="Normal 2 2 2 12 2 2" xfId="184"/>
    <cellStyle name="Normal 2 2 2 12 2 3" xfId="185"/>
    <cellStyle name="Normal 2 2 2 12 3" xfId="186"/>
    <cellStyle name="Normal 2 2 2 13" xfId="187"/>
    <cellStyle name="Normal 2 2 2 14" xfId="188"/>
    <cellStyle name="Normal 2 2 2 15" xfId="189"/>
    <cellStyle name="Normal 2 2 2 15 2" xfId="190"/>
    <cellStyle name="Normal 2 2 2 15 2 2" xfId="191"/>
    <cellStyle name="Normal 2 2 2 15 2 3" xfId="192"/>
    <cellStyle name="Normal 2 2 2 15 2 4" xfId="193"/>
    <cellStyle name="Normal 2 2 2 15 2 5" xfId="194"/>
    <cellStyle name="Normal 2 2 2 15 2 6" xfId="195"/>
    <cellStyle name="Normal 2 2 2 15 3" xfId="196"/>
    <cellStyle name="Normal 2 2 2 15 4" xfId="197"/>
    <cellStyle name="Normal 2 2 2 15 5" xfId="198"/>
    <cellStyle name="Normal 2 2 2 15 6" xfId="199"/>
    <cellStyle name="Normal 2 2 2 16" xfId="200"/>
    <cellStyle name="Normal 2 2 2 17" xfId="201"/>
    <cellStyle name="Normal 2 2 2 18" xfId="202"/>
    <cellStyle name="Normal 2 2 2 19" xfId="203"/>
    <cellStyle name="Normal 2 2 2 2" xfId="204"/>
    <cellStyle name="Normal 2 2 2 2 10" xfId="205"/>
    <cellStyle name="Normal 2 2 2 2 11" xfId="206"/>
    <cellStyle name="Normal 2 2 2 2 11 2" xfId="207"/>
    <cellStyle name="Normal 2 2 2 2 11 2 2" xfId="208"/>
    <cellStyle name="Normal 2 2 2 2 11 2 3" xfId="209"/>
    <cellStyle name="Normal 2 2 2 2 11 3" xfId="210"/>
    <cellStyle name="Normal 2 2 2 2 12" xfId="211"/>
    <cellStyle name="Normal 2 2 2 2 13" xfId="212"/>
    <cellStyle name="Normal 2 2 2 2 14" xfId="213"/>
    <cellStyle name="Normal 2 2 2 2 14 2" xfId="214"/>
    <cellStyle name="Normal 2 2 2 2 14 2 2" xfId="215"/>
    <cellStyle name="Normal 2 2 2 2 14 2 3" xfId="216"/>
    <cellStyle name="Normal 2 2 2 2 14 2 4" xfId="217"/>
    <cellStyle name="Normal 2 2 2 2 14 2 5" xfId="218"/>
    <cellStyle name="Normal 2 2 2 2 14 2 6" xfId="219"/>
    <cellStyle name="Normal 2 2 2 2 14 3" xfId="220"/>
    <cellStyle name="Normal 2 2 2 2 14 4" xfId="221"/>
    <cellStyle name="Normal 2 2 2 2 14 5" xfId="222"/>
    <cellStyle name="Normal 2 2 2 2 14 6" xfId="223"/>
    <cellStyle name="Normal 2 2 2 2 15" xfId="224"/>
    <cellStyle name="Normal 2 2 2 2 16" xfId="225"/>
    <cellStyle name="Normal 2 2 2 2 17" xfId="226"/>
    <cellStyle name="Normal 2 2 2 2 18" xfId="227"/>
    <cellStyle name="Normal 2 2 2 2 19" xfId="228"/>
    <cellStyle name="Normal 2 2 2 2 2" xfId="229"/>
    <cellStyle name="Normal 2 2 2 2 2 10" xfId="230"/>
    <cellStyle name="Normal 2 2 2 2 2 11" xfId="231"/>
    <cellStyle name="Normal 2 2 2 2 2 11 2" xfId="232"/>
    <cellStyle name="Normal 2 2 2 2 2 11 2 2" xfId="233"/>
    <cellStyle name="Normal 2 2 2 2 2 11 2 3" xfId="234"/>
    <cellStyle name="Normal 2 2 2 2 2 11 2 4" xfId="235"/>
    <cellStyle name="Normal 2 2 2 2 2 11 2 5" xfId="236"/>
    <cellStyle name="Normal 2 2 2 2 2 11 2 6" xfId="237"/>
    <cellStyle name="Normal 2 2 2 2 2 11 3" xfId="238"/>
    <cellStyle name="Normal 2 2 2 2 2 11 4" xfId="239"/>
    <cellStyle name="Normal 2 2 2 2 2 11 5" xfId="240"/>
    <cellStyle name="Normal 2 2 2 2 2 11 6" xfId="241"/>
    <cellStyle name="Normal 2 2 2 2 2 12" xfId="242"/>
    <cellStyle name="Normal 2 2 2 2 2 13" xfId="243"/>
    <cellStyle name="Normal 2 2 2 2 2 14" xfId="244"/>
    <cellStyle name="Normal 2 2 2 2 2 15" xfId="245"/>
    <cellStyle name="Normal 2 2 2 2 2 16" xfId="246"/>
    <cellStyle name="Normal 2 2 2 2 2 17" xfId="247"/>
    <cellStyle name="Normal 2 2 2 2 2 18" xfId="248"/>
    <cellStyle name="Normal 2 2 2 2 2 19" xfId="249"/>
    <cellStyle name="Normal 2 2 2 2 2 2" xfId="250"/>
    <cellStyle name="Normal 2 2 2 2 2 2 10" xfId="251"/>
    <cellStyle name="Normal 2 2 2 2 2 2 11" xfId="252"/>
    <cellStyle name="Normal 2 2 2 2 2 2 11 2" xfId="253"/>
    <cellStyle name="Normal 2 2 2 2 2 2 11 2 2" xfId="254"/>
    <cellStyle name="Normal 2 2 2 2 2 2 11 2 3" xfId="255"/>
    <cellStyle name="Normal 2 2 2 2 2 2 11 2 4" xfId="256"/>
    <cellStyle name="Normal 2 2 2 2 2 2 11 2 5" xfId="257"/>
    <cellStyle name="Normal 2 2 2 2 2 2 11 2 6" xfId="258"/>
    <cellStyle name="Normal 2 2 2 2 2 2 11 3" xfId="259"/>
    <cellStyle name="Normal 2 2 2 2 2 2 11 4" xfId="260"/>
    <cellStyle name="Normal 2 2 2 2 2 2 11 5" xfId="261"/>
    <cellStyle name="Normal 2 2 2 2 2 2 11 6" xfId="262"/>
    <cellStyle name="Normal 2 2 2 2 2 2 12" xfId="263"/>
    <cellStyle name="Normal 2 2 2 2 2 2 13" xfId="264"/>
    <cellStyle name="Normal 2 2 2 2 2 2 14" xfId="265"/>
    <cellStyle name="Normal 2 2 2 2 2 2 15" xfId="266"/>
    <cellStyle name="Normal 2 2 2 2 2 2 16" xfId="267"/>
    <cellStyle name="Normal 2 2 2 2 2 2 17" xfId="268"/>
    <cellStyle name="Normal 2 2 2 2 2 2 18" xfId="269"/>
    <cellStyle name="Normal 2 2 2 2 2 2 19" xfId="270"/>
    <cellStyle name="Normal 2 2 2 2 2 2 2" xfId="271"/>
    <cellStyle name="Normal 2 2 2 2 2 2 2 10" xfId="272"/>
    <cellStyle name="Normal 2 2 2 2 2 2 2 11" xfId="273"/>
    <cellStyle name="Normal 2 2 2 2 2 2 2 12" xfId="274"/>
    <cellStyle name="Normal 2 2 2 2 2 2 2 13" xfId="275"/>
    <cellStyle name="Normal 2 2 2 2 2 2 2 14" xfId="276"/>
    <cellStyle name="Normal 2 2 2 2 2 2 2 15" xfId="277"/>
    <cellStyle name="Normal 2 2 2 2 2 2 2 16" xfId="278"/>
    <cellStyle name="Normal 2 2 2 2 2 2 2 17" xfId="279"/>
    <cellStyle name="Normal 2 2 2 2 2 2 2 18" xfId="280"/>
    <cellStyle name="Normal 2 2 2 2 2 2 2 2" xfId="281"/>
    <cellStyle name="Normal 2 2 2 2 2 2 2 2 10" xfId="282"/>
    <cellStyle name="Normal 2 2 2 2 2 2 2 2 11" xfId="283"/>
    <cellStyle name="Normal 2 2 2 2 2 2 2 2 12" xfId="284"/>
    <cellStyle name="Normal 2 2 2 2 2 2 2 2 13" xfId="285"/>
    <cellStyle name="Normal 2 2 2 2 2 2 2 2 14" xfId="286"/>
    <cellStyle name="Normal 2 2 2 2 2 2 2 2 15" xfId="287"/>
    <cellStyle name="Normal 2 2 2 2 2 2 2 2 16" xfId="288"/>
    <cellStyle name="Normal 2 2 2 2 2 2 2 2 17" xfId="289"/>
    <cellStyle name="Normal 2 2 2 2 2 2 2 2 18" xfId="290"/>
    <cellStyle name="Normal 2 2 2 2 2 2 2 2 2" xfId="291"/>
    <cellStyle name="Normal 2 2 2 2 2 2 2 2 2 10" xfId="292"/>
    <cellStyle name="Normal 2 2 2 2 2 2 2 2 2 11" xfId="293"/>
    <cellStyle name="Normal 2 2 2 2 2 2 2 2 2 12" xfId="294"/>
    <cellStyle name="Normal 2 2 2 2 2 2 2 2 2 13" xfId="295"/>
    <cellStyle name="Normal 2 2 2 2 2 2 2 2 2 14" xfId="296"/>
    <cellStyle name="Normal 2 2 2 2 2 2 2 2 2 2" xfId="297"/>
    <cellStyle name="Normal 2 2 2 2 2 2 2 2 2 2 10" xfId="298"/>
    <cellStyle name="Normal 2 2 2 2 2 2 2 2 2 2 11" xfId="299"/>
    <cellStyle name="Normal 2 2 2 2 2 2 2 2 2 2 12" xfId="300"/>
    <cellStyle name="Normal 2 2 2 2 2 2 2 2 2 2 13" xfId="301"/>
    <cellStyle name="Normal 2 2 2 2 2 2 2 2 2 2 14" xfId="302"/>
    <cellStyle name="Normal 2 2 2 2 2 2 2 2 2 2 2" xfId="303"/>
    <cellStyle name="Normal 2 2 2 2 2 2 2 2 2 2 2 10" xfId="304"/>
    <cellStyle name="Normal 2 2 2 2 2 2 2 2 2 2 2 11" xfId="305"/>
    <cellStyle name="Normal 2 2 2 2 2 2 2 2 2 2 2 12" xfId="306"/>
    <cellStyle name="Normal 2 2 2 2 2 2 2 2 2 2 2 13" xfId="307"/>
    <cellStyle name="Normal 2 2 2 2 2 2 2 2 2 2 2 2" xfId="308"/>
    <cellStyle name="Normal 2 2 2 2 2 2 2 2 2 2 2 2 10" xfId="309"/>
    <cellStyle name="Normal 2 2 2 2 2 2 2 2 2 2 2 2 11" xfId="310"/>
    <cellStyle name="Normal 2 2 2 2 2 2 2 2 2 2 2 2 12" xfId="311"/>
    <cellStyle name="Normal 2 2 2 2 2 2 2 2 2 2 2 2 13" xfId="312"/>
    <cellStyle name="Normal 2 2 2 2 2 2 2 2 2 2 2 2 2" xfId="313"/>
    <cellStyle name="Normal 2 2 2 2 2 2 2 2 2 2 2 2 2 10" xfId="314"/>
    <cellStyle name="Normal 2 2 2 2 2 2 2 2 2 2 2 2 2 11" xfId="315"/>
    <cellStyle name="Normal 2 2 2 2 2 2 2 2 2 2 2 2 2 2" xfId="316"/>
    <cellStyle name="Normal 2 2 2 2 2 2 2 2 2 2 2 2 2 2 10" xfId="317"/>
    <cellStyle name="Normal 2 2 2 2 2 2 2 2 2 2 2 2 2 2 11" xfId="318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3" xfId="322"/>
    <cellStyle name="Normal 2 2 2 2 2 2 2 2 2 2 2 2 2 2 2 2 4" xfId="323"/>
    <cellStyle name="Normal 2 2 2 2 2 2 2 2 2 2 2 2 2 2 2 2 5" xfId="324"/>
    <cellStyle name="Normal 2 2 2 2 2 2 2 2 2 2 2 2 2 2 2 2 6" xfId="325"/>
    <cellStyle name="Normal 2 2 2 2 2 2 2 2 2 2 2 2 2 2 2 3" xfId="326"/>
    <cellStyle name="Normal 2 2 2 2 2 2 2 2 2 2 2 2 2 2 2 4" xfId="327"/>
    <cellStyle name="Normal 2 2 2 2 2 2 2 2 2 2 2 2 2 2 2 5" xfId="328"/>
    <cellStyle name="Normal 2 2 2 2 2 2 2 2 2 2 2 2 2 2 2 6" xfId="329"/>
    <cellStyle name="Normal 2 2 2 2 2 2 2 2 2 2 2 2 2 2 3" xfId="330"/>
    <cellStyle name="Normal 2 2 2 2 2 2 2 2 2 2 2 2 2 2 4" xfId="331"/>
    <cellStyle name="Normal 2 2 2 2 2 2 2 2 2 2 2 2 2 2 5" xfId="332"/>
    <cellStyle name="Normal 2 2 2 2 2 2 2 2 2 2 2 2 2 2 6" xfId="333"/>
    <cellStyle name="Normal 2 2 2 2 2 2 2 2 2 2 2 2 2 2 7" xfId="334"/>
    <cellStyle name="Normal 2 2 2 2 2 2 2 2 2 2 2 2 2 2 8" xfId="335"/>
    <cellStyle name="Normal 2 2 2 2 2 2 2 2 2 2 2 2 2 2 9" xfId="336"/>
    <cellStyle name="Normal 2 2 2 2 2 2 2 2 2 2 2 2 2 3" xfId="337"/>
    <cellStyle name="Normal 2 2 2 2 2 2 2 2 2 2 2 2 2 3 2" xfId="338"/>
    <cellStyle name="Normal 2 2 2 2 2 2 2 2 2 2 2 2 2 3 2 2" xfId="339"/>
    <cellStyle name="Normal 2 2 2 2 2 2 2 2 2 2 2 2 2 3 2 3" xfId="340"/>
    <cellStyle name="Normal 2 2 2 2 2 2 2 2 2 2 2 2 2 3 2 4" xfId="341"/>
    <cellStyle name="Normal 2 2 2 2 2 2 2 2 2 2 2 2 2 3 2 5" xfId="342"/>
    <cellStyle name="Normal 2 2 2 2 2 2 2 2 2 2 2 2 2 3 2 6" xfId="343"/>
    <cellStyle name="Normal 2 2 2 2 2 2 2 2 2 2 2 2 2 3 3" xfId="344"/>
    <cellStyle name="Normal 2 2 2 2 2 2 2 2 2 2 2 2 2 3 4" xfId="345"/>
    <cellStyle name="Normal 2 2 2 2 2 2 2 2 2 2 2 2 2 3 5" xfId="346"/>
    <cellStyle name="Normal 2 2 2 2 2 2 2 2 2 2 2 2 2 3 6" xfId="347"/>
    <cellStyle name="Normal 2 2 2 2 2 2 2 2 2 2 2 2 2 4" xfId="348"/>
    <cellStyle name="Normal 2 2 2 2 2 2 2 2 2 2 2 2 2 5" xfId="349"/>
    <cellStyle name="Normal 2 2 2 2 2 2 2 2 2 2 2 2 2 6" xfId="350"/>
    <cellStyle name="Normal 2 2 2 2 2 2 2 2 2 2 2 2 2 7" xfId="351"/>
    <cellStyle name="Normal 2 2 2 2 2 2 2 2 2 2 2 2 2 8" xfId="352"/>
    <cellStyle name="Normal 2 2 2 2 2 2 2 2 2 2 2 2 2 9" xfId="353"/>
    <cellStyle name="Normal 2 2 2 2 2 2 2 2 2 2 2 2 3" xfId="354"/>
    <cellStyle name="Normal 2 2 2 2 2 2 2 2 2 2 2 2 4" xfId="355"/>
    <cellStyle name="Normal 2 2 2 2 2 2 2 2 2 2 2 2 4 2" xfId="356"/>
    <cellStyle name="Normal 2 2 2 2 2 2 2 2 2 2 2 2 4 2 2" xfId="357"/>
    <cellStyle name="Normal 2 2 2 2 2 2 2 2 2 2 2 2 4 2 3" xfId="358"/>
    <cellStyle name="Normal 2 2 2 2 2 2 2 2 2 2 2 2 4 2 4" xfId="359"/>
    <cellStyle name="Normal 2 2 2 2 2 2 2 2 2 2 2 2 4 2 5" xfId="360"/>
    <cellStyle name="Normal 2 2 2 2 2 2 2 2 2 2 2 2 4 2 6" xfId="361"/>
    <cellStyle name="Normal 2 2 2 2 2 2 2 2 2 2 2 2 4 3" xfId="362"/>
    <cellStyle name="Normal 2 2 2 2 2 2 2 2 2 2 2 2 4 4" xfId="363"/>
    <cellStyle name="Normal 2 2 2 2 2 2 2 2 2 2 2 2 4 5" xfId="364"/>
    <cellStyle name="Normal 2 2 2 2 2 2 2 2 2 2 2 2 4 6" xfId="365"/>
    <cellStyle name="Normal 2 2 2 2 2 2 2 2 2 2 2 2 5" xfId="366"/>
    <cellStyle name="Normal 2 2 2 2 2 2 2 2 2 2 2 2 6" xfId="367"/>
    <cellStyle name="Normal 2 2 2 2 2 2 2 2 2 2 2 2 7" xfId="368"/>
    <cellStyle name="Normal 2 2 2 2 2 2 2 2 2 2 2 2 8" xfId="369"/>
    <cellStyle name="Normal 2 2 2 2 2 2 2 2 2 2 2 2 9" xfId="370"/>
    <cellStyle name="Normal 2 2 2 2 2 2 2 2 2 2 2 3" xfId="371"/>
    <cellStyle name="Normal 2 2 2 2 2 2 2 2 2 2 2 4" xfId="372"/>
    <cellStyle name="Normal 2 2 2 2 2 2 2 2 2 2 2 4 2" xfId="373"/>
    <cellStyle name="Normal 2 2 2 2 2 2 2 2 2 2 2 4 2 2" xfId="374"/>
    <cellStyle name="Normal 2 2 2 2 2 2 2 2 2 2 2 4 2 3" xfId="375"/>
    <cellStyle name="Normal 2 2 2 2 2 2 2 2 2 2 2 4 2 4" xfId="376"/>
    <cellStyle name="Normal 2 2 2 2 2 2 2 2 2 2 2 4 2 5" xfId="377"/>
    <cellStyle name="Normal 2 2 2 2 2 2 2 2 2 2 2 4 2 6" xfId="378"/>
    <cellStyle name="Normal 2 2 2 2 2 2 2 2 2 2 2 4 3" xfId="379"/>
    <cellStyle name="Normal 2 2 2 2 2 2 2 2 2 2 2 4 4" xfId="380"/>
    <cellStyle name="Normal 2 2 2 2 2 2 2 2 2 2 2 4 5" xfId="381"/>
    <cellStyle name="Normal 2 2 2 2 2 2 2 2 2 2 2 4 6" xfId="382"/>
    <cellStyle name="Normal 2 2 2 2 2 2 2 2 2 2 2 5" xfId="383"/>
    <cellStyle name="Normal 2 2 2 2 2 2 2 2 2 2 2 6" xfId="384"/>
    <cellStyle name="Normal 2 2 2 2 2 2 2 2 2 2 2 7" xfId="385"/>
    <cellStyle name="Normal 2 2 2 2 2 2 2 2 2 2 2 8" xfId="386"/>
    <cellStyle name="Normal 2 2 2 2 2 2 2 2 2 2 2 9" xfId="387"/>
    <cellStyle name="Normal 2 2 2 2 2 2 2 2 2 2 3" xfId="388"/>
    <cellStyle name="Normal 2 2 2 2 2 2 2 2 2 2 4" xfId="389"/>
    <cellStyle name="Normal 2 2 2 2 2 2 2 2 2 2 5" xfId="390"/>
    <cellStyle name="Normal 2 2 2 2 2 2 2 2 2 2 5 2" xfId="391"/>
    <cellStyle name="Normal 2 2 2 2 2 2 2 2 2 2 5 2 2" xfId="392"/>
    <cellStyle name="Normal 2 2 2 2 2 2 2 2 2 2 5 2 3" xfId="393"/>
    <cellStyle name="Normal 2 2 2 2 2 2 2 2 2 2 5 2 4" xfId="394"/>
    <cellStyle name="Normal 2 2 2 2 2 2 2 2 2 2 5 2 5" xfId="395"/>
    <cellStyle name="Normal 2 2 2 2 2 2 2 2 2 2 5 2 6" xfId="396"/>
    <cellStyle name="Normal 2 2 2 2 2 2 2 2 2 2 5 3" xfId="397"/>
    <cellStyle name="Normal 2 2 2 2 2 2 2 2 2 2 5 4" xfId="398"/>
    <cellStyle name="Normal 2 2 2 2 2 2 2 2 2 2 5 5" xfId="399"/>
    <cellStyle name="Normal 2 2 2 2 2 2 2 2 2 2 5 6" xfId="400"/>
    <cellStyle name="Normal 2 2 2 2 2 2 2 2 2 2 6" xfId="401"/>
    <cellStyle name="Normal 2 2 2 2 2 2 2 2 2 2 7" xfId="402"/>
    <cellStyle name="Normal 2 2 2 2 2 2 2 2 2 2 8" xfId="403"/>
    <cellStyle name="Normal 2 2 2 2 2 2 2 2 2 2 9" xfId="404"/>
    <cellStyle name="Normal 2 2 2 2 2 2 2 2 2 3" xfId="405"/>
    <cellStyle name="Normal 2 2 2 2 2 2 2 2 2 3 2" xfId="406"/>
    <cellStyle name="Normal 2 2 2 2 2 2 2 2 2 3 3" xfId="407"/>
    <cellStyle name="Normal 2 2 2 2 2 2 2 2 2 4" xfId="408"/>
    <cellStyle name="Normal 2 2 2 2 2 2 2 2 2 5" xfId="409"/>
    <cellStyle name="Normal 2 2 2 2 2 2 2 2 2 5 2" xfId="410"/>
    <cellStyle name="Normal 2 2 2 2 2 2 2 2 2 5 2 2" xfId="411"/>
    <cellStyle name="Normal 2 2 2 2 2 2 2 2 2 5 2 3" xfId="412"/>
    <cellStyle name="Normal 2 2 2 2 2 2 2 2 2 5 2 4" xfId="413"/>
    <cellStyle name="Normal 2 2 2 2 2 2 2 2 2 5 2 5" xfId="414"/>
    <cellStyle name="Normal 2 2 2 2 2 2 2 2 2 5 2 6" xfId="415"/>
    <cellStyle name="Normal 2 2 2 2 2 2 2 2 2 5 3" xfId="416"/>
    <cellStyle name="Normal 2 2 2 2 2 2 2 2 2 5 4" xfId="417"/>
    <cellStyle name="Normal 2 2 2 2 2 2 2 2 2 5 5" xfId="418"/>
    <cellStyle name="Normal 2 2 2 2 2 2 2 2 2 5 6" xfId="419"/>
    <cellStyle name="Normal 2 2 2 2 2 2 2 2 2 6" xfId="420"/>
    <cellStyle name="Normal 2 2 2 2 2 2 2 2 2 7" xfId="421"/>
    <cellStyle name="Normal 2 2 2 2 2 2 2 2 2 8" xfId="422"/>
    <cellStyle name="Normal 2 2 2 2 2 2 2 2 2 9" xfId="423"/>
    <cellStyle name="Normal 2 2 2 2 2 2 2 2 3" xfId="424"/>
    <cellStyle name="Normal 2 2 2 2 2 2 2 2 4" xfId="425"/>
    <cellStyle name="Normal 2 2 2 2 2 2 2 2 5" xfId="426"/>
    <cellStyle name="Normal 2 2 2 2 2 2 2 2 6" xfId="427"/>
    <cellStyle name="Normal 2 2 2 2 2 2 2 2 6 2" xfId="428"/>
    <cellStyle name="Normal 2 2 2 2 2 2 2 2 6 2 2" xfId="429"/>
    <cellStyle name="Normal 2 2 2 2 2 2 2 2 6 2 3" xfId="430"/>
    <cellStyle name="Normal 2 2 2 2 2 2 2 2 6 3" xfId="431"/>
    <cellStyle name="Normal 2 2 2 2 2 2 2 2 7" xfId="432"/>
    <cellStyle name="Normal 2 2 2 2 2 2 2 2 8" xfId="433"/>
    <cellStyle name="Normal 2 2 2 2 2 2 2 2 9" xfId="434"/>
    <cellStyle name="Normal 2 2 2 2 2 2 2 2 9 2" xfId="435"/>
    <cellStyle name="Normal 2 2 2 2 2 2 2 2 9 2 2" xfId="436"/>
    <cellStyle name="Normal 2 2 2 2 2 2 2 2 9 2 3" xfId="437"/>
    <cellStyle name="Normal 2 2 2 2 2 2 2 2 9 2 4" xfId="438"/>
    <cellStyle name="Normal 2 2 2 2 2 2 2 2 9 2 5" xfId="439"/>
    <cellStyle name="Normal 2 2 2 2 2 2 2 2 9 2 6" xfId="440"/>
    <cellStyle name="Normal 2 2 2 2 2 2 2 2 9 3" xfId="441"/>
    <cellStyle name="Normal 2 2 2 2 2 2 2 2 9 4" xfId="442"/>
    <cellStyle name="Normal 2 2 2 2 2 2 2 2 9 5" xfId="443"/>
    <cellStyle name="Normal 2 2 2 2 2 2 2 2 9 6" xfId="444"/>
    <cellStyle name="Normal 2 2 2 2 2 2 2 3" xfId="445"/>
    <cellStyle name="Normal 2 2 2 2 2 2 2 4" xfId="446"/>
    <cellStyle name="Normal 2 2 2 2 2 2 2 5" xfId="447"/>
    <cellStyle name="Normal 2 2 2 2 2 2 2 6" xfId="448"/>
    <cellStyle name="Normal 2 2 2 2 2 2 2 6 2" xfId="449"/>
    <cellStyle name="Normal 2 2 2 2 2 2 2 6 2 2" xfId="450"/>
    <cellStyle name="Normal 2 2 2 2 2 2 2 6 2 3" xfId="451"/>
    <cellStyle name="Normal 2 2 2 2 2 2 2 6 3" xfId="452"/>
    <cellStyle name="Normal 2 2 2 2 2 2 2 7" xfId="453"/>
    <cellStyle name="Normal 2 2 2 2 2 2 2 8" xfId="454"/>
    <cellStyle name="Normal 2 2 2 2 2 2 2 9" xfId="455"/>
    <cellStyle name="Normal 2 2 2 2 2 2 2 9 2" xfId="456"/>
    <cellStyle name="Normal 2 2 2 2 2 2 2 9 2 2" xfId="457"/>
    <cellStyle name="Normal 2 2 2 2 2 2 2 9 2 3" xfId="458"/>
    <cellStyle name="Normal 2 2 2 2 2 2 2 9 2 4" xfId="459"/>
    <cellStyle name="Normal 2 2 2 2 2 2 2 9 2 5" xfId="460"/>
    <cellStyle name="Normal 2 2 2 2 2 2 2 9 2 6" xfId="461"/>
    <cellStyle name="Normal 2 2 2 2 2 2 2 9 3" xfId="462"/>
    <cellStyle name="Normal 2 2 2 2 2 2 2 9 4" xfId="463"/>
    <cellStyle name="Normal 2 2 2 2 2 2 2 9 5" xfId="464"/>
    <cellStyle name="Normal 2 2 2 2 2 2 2 9 6" xfId="465"/>
    <cellStyle name="Normal 2 2 2 2 2 2 20" xfId="466"/>
    <cellStyle name="Normal 2 2 2 2 2 2 3" xfId="467"/>
    <cellStyle name="Normal 2 2 2 2 2 2 4" xfId="468"/>
    <cellStyle name="Normal 2 2 2 2 2 2 5" xfId="469"/>
    <cellStyle name="Normal 2 2 2 2 2 2 6" xfId="470"/>
    <cellStyle name="Normal 2 2 2 2 2 2 7" xfId="471"/>
    <cellStyle name="Normal 2 2 2 2 2 2 8" xfId="472"/>
    <cellStyle name="Normal 2 2 2 2 2 2 8 2" xfId="473"/>
    <cellStyle name="Normal 2 2 2 2 2 2 8 2 2" xfId="474"/>
    <cellStyle name="Normal 2 2 2 2 2 2 8 2 3" xfId="475"/>
    <cellStyle name="Normal 2 2 2 2 2 2 8 3" xfId="476"/>
    <cellStyle name="Normal 2 2 2 2 2 2 9" xfId="477"/>
    <cellStyle name="Normal 2 2 2 2 2 20" xfId="478"/>
    <cellStyle name="Normal 2 2 2 2 2 3" xfId="479"/>
    <cellStyle name="Normal 2 2 2 2 2 3 2" xfId="480"/>
    <cellStyle name="Normal 2 2 2 2 2 3 2 2" xfId="481"/>
    <cellStyle name="Normal 2 2 2 2 2 3 2 3" xfId="482"/>
    <cellStyle name="Normal 2 2 2 2 2 3 2 4" xfId="483"/>
    <cellStyle name="Normal 2 2 2 2 2 3 2 5" xfId="484"/>
    <cellStyle name="Normal 2 2 2 2 2 3 3" xfId="485"/>
    <cellStyle name="Normal 2 2 2 2 2 3 4" xfId="486"/>
    <cellStyle name="Normal 2 2 2 2 2 3 5" xfId="487"/>
    <cellStyle name="Normal 2 2 2 2 2 4" xfId="488"/>
    <cellStyle name="Normal 2 2 2 2 2 5" xfId="489"/>
    <cellStyle name="Normal 2 2 2 2 2 6" xfId="490"/>
    <cellStyle name="Normal 2 2 2 2 2 7" xfId="491"/>
    <cellStyle name="Normal 2 2 2 2 2 8" xfId="492"/>
    <cellStyle name="Normal 2 2 2 2 2 8 2" xfId="493"/>
    <cellStyle name="Normal 2 2 2 2 2 8 2 2" xfId="494"/>
    <cellStyle name="Normal 2 2 2 2 2 8 2 3" xfId="495"/>
    <cellStyle name="Normal 2 2 2 2 2 8 3" xfId="496"/>
    <cellStyle name="Normal 2 2 2 2 2 9" xfId="497"/>
    <cellStyle name="Normal 2 2 2 2 20" xfId="498"/>
    <cellStyle name="Normal 2 2 2 2 21" xfId="499"/>
    <cellStyle name="Normal 2 2 2 2 22" xfId="500"/>
    <cellStyle name="Normal 2 2 2 2 23" xfId="501"/>
    <cellStyle name="Normal 2 2 2 2 3" xfId="502"/>
    <cellStyle name="Normal 2 2 2 2 4" xfId="503"/>
    <cellStyle name="Normal 2 2 2 2 5" xfId="504"/>
    <cellStyle name="Normal 2 2 2 2 5 2" xfId="505"/>
    <cellStyle name="Normal 2 2 2 2 5 2 2" xfId="506"/>
    <cellStyle name="Normal 2 2 2 2 5 2 3" xfId="507"/>
    <cellStyle name="Normal 2 2 2 2 5 2 4" xfId="508"/>
    <cellStyle name="Normal 2 2 2 2 5 2 5" xfId="509"/>
    <cellStyle name="Normal 2 2 2 2 5 3" xfId="510"/>
    <cellStyle name="Normal 2 2 2 2 5 4" xfId="511"/>
    <cellStyle name="Normal 2 2 2 2 5 5" xfId="512"/>
    <cellStyle name="Normal 2 2 2 2 6" xfId="513"/>
    <cellStyle name="Normal 2 2 2 2 7" xfId="514"/>
    <cellStyle name="Normal 2 2 2 2 8" xfId="515"/>
    <cellStyle name="Normal 2 2 2 2 9" xfId="516"/>
    <cellStyle name="Normal 2 2 2 20" xfId="517"/>
    <cellStyle name="Normal 2 2 2 21" xfId="518"/>
    <cellStyle name="Normal 2 2 2 22" xfId="519"/>
    <cellStyle name="Normal 2 2 2 23" xfId="520"/>
    <cellStyle name="Normal 2 2 2 24" xfId="521"/>
    <cellStyle name="Normal 2 2 2 3" xfId="522"/>
    <cellStyle name="Normal 2 2 2 4" xfId="523"/>
    <cellStyle name="Normal 2 2 2 5" xfId="524"/>
    <cellStyle name="Normal 2 2 2 6" xfId="525"/>
    <cellStyle name="Normal 2 2 2 6 2" xfId="526"/>
    <cellStyle name="Normal 2 2 2 6 2 2" xfId="527"/>
    <cellStyle name="Normal 2 2 2 6 2 3" xfId="528"/>
    <cellStyle name="Normal 2 2 2 6 2 4" xfId="529"/>
    <cellStyle name="Normal 2 2 2 6 2 5" xfId="530"/>
    <cellStyle name="Normal 2 2 2 6 3" xfId="531"/>
    <cellStyle name="Normal 2 2 2 6 4" xfId="532"/>
    <cellStyle name="Normal 2 2 2 6 5" xfId="533"/>
    <cellStyle name="Normal 2 2 2 7" xfId="534"/>
    <cellStyle name="Normal 2 2 2 8" xfId="535"/>
    <cellStyle name="Normal 2 2 2 9" xfId="536"/>
    <cellStyle name="Normal 2 2 20" xfId="537"/>
    <cellStyle name="Normal 2 2 21" xfId="538"/>
    <cellStyle name="Normal 2 2 22" xfId="539"/>
    <cellStyle name="Normal 2 2 23" xfId="540"/>
    <cellStyle name="Normal 2 2 24" xfId="541"/>
    <cellStyle name="Normal 2 2 25" xfId="542"/>
    <cellStyle name="Normal 2 2 26" xfId="543"/>
    <cellStyle name="Normal 2 2 3" xfId="544"/>
    <cellStyle name="Normal 2 2 4" xfId="545"/>
    <cellStyle name="Normal 2 2 5" xfId="546"/>
    <cellStyle name="Normal 2 2 5 2" xfId="547"/>
    <cellStyle name="Normal 2 2 5 3" xfId="548"/>
    <cellStyle name="Normal 2 2 5 4" xfId="549"/>
    <cellStyle name="Normal 2 2 6" xfId="550"/>
    <cellStyle name="Normal 2 2 7" xfId="551"/>
    <cellStyle name="Normal 2 2 8" xfId="552"/>
    <cellStyle name="Normal 2 2 8 2" xfId="553"/>
    <cellStyle name="Normal 2 2 8 2 2" xfId="554"/>
    <cellStyle name="Normal 2 2 8 2 3" xfId="555"/>
    <cellStyle name="Normal 2 2 8 2 4" xfId="556"/>
    <cellStyle name="Normal 2 2 8 2 5" xfId="557"/>
    <cellStyle name="Normal 2 2 8 3" xfId="558"/>
    <cellStyle name="Normal 2 2 8 4" xfId="559"/>
    <cellStyle name="Normal 2 2 8 5" xfId="560"/>
    <cellStyle name="Normal 2 2 9" xfId="561"/>
    <cellStyle name="Normal 2 20" xfId="562"/>
    <cellStyle name="Normal 2 21" xfId="563"/>
    <cellStyle name="Normal 2 22" xfId="564"/>
    <cellStyle name="Normal 2 23" xfId="565"/>
    <cellStyle name="Normal 2 24" xfId="566"/>
    <cellStyle name="Normal 2 25" xfId="567"/>
    <cellStyle name="Normal 2 26" xfId="568"/>
    <cellStyle name="Normal 2 27" xfId="569"/>
    <cellStyle name="Normal 2 28" xfId="570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3" xfId="576"/>
    <cellStyle name="Normal 2 3 2 2 2 4" xfId="577"/>
    <cellStyle name="Normal 2 3 2 2 3" xfId="578"/>
    <cellStyle name="Normal 2 3 2 2 4" xfId="579"/>
    <cellStyle name="Normal 2 3 2 3" xfId="580"/>
    <cellStyle name="Normal 2 3 2 4" xfId="581"/>
    <cellStyle name="Normal 2 3 2 5" xfId="582"/>
    <cellStyle name="Normal 2 3 2 6" xfId="583"/>
    <cellStyle name="Normal 2 3 2 7" xfId="584"/>
    <cellStyle name="Normal 2 3 3" xfId="585"/>
    <cellStyle name="Normal 2 3 4" xfId="586"/>
    <cellStyle name="Normal 2 3 5" xfId="587"/>
    <cellStyle name="Normal 2 3 6" xfId="588"/>
    <cellStyle name="Normal 2 3 7" xfId="589"/>
    <cellStyle name="Normal 2 3 8" xfId="590"/>
    <cellStyle name="Normal 2 4" xfId="591"/>
    <cellStyle name="Normal 2 5" xfId="592"/>
    <cellStyle name="Normal 2 5 2" xfId="593"/>
    <cellStyle name="Normal 2 5 3" xfId="594"/>
    <cellStyle name="Normal 2 5 4" xfId="595"/>
    <cellStyle name="Normal 2 6" xfId="596"/>
    <cellStyle name="Normal 2 7" xfId="597"/>
    <cellStyle name="Normal 2 8" xfId="598"/>
    <cellStyle name="Normal 2 8 2" xfId="599"/>
    <cellStyle name="Normal 2 8 2 2" xfId="600"/>
    <cellStyle name="Normal 2 8 2 3" xfId="601"/>
    <cellStyle name="Normal 2 8 2 4" xfId="602"/>
    <cellStyle name="Normal 2 8 2 5" xfId="603"/>
    <cellStyle name="Normal 2 8 3" xfId="604"/>
    <cellStyle name="Normal 2 8 4" xfId="605"/>
    <cellStyle name="Normal 2 8 5" xfId="606"/>
    <cellStyle name="Normal 2 9" xfId="607"/>
    <cellStyle name="Normal 22 2" xfId="608"/>
    <cellStyle name="Normal 22 3" xfId="609"/>
    <cellStyle name="Normal 22 4" xfId="610"/>
    <cellStyle name="Normal 22 5" xfId="611"/>
    <cellStyle name="Normal 22 6" xfId="612"/>
    <cellStyle name="Normal 22 7" xfId="613"/>
    <cellStyle name="Normal 3 10" xfId="614"/>
    <cellStyle name="Normal 3 11" xfId="615"/>
    <cellStyle name="Normal 3 12" xfId="616"/>
    <cellStyle name="Normal 3 13" xfId="617"/>
    <cellStyle name="Normal 3 14" xfId="618"/>
    <cellStyle name="Normal 3 2" xfId="619"/>
    <cellStyle name="Normal 3 2 2" xfId="620"/>
    <cellStyle name="Normal 3 2 2 2" xfId="621"/>
    <cellStyle name="Normal 3 2 2 3" xfId="622"/>
    <cellStyle name="Normal 3 2 2 4" xfId="623"/>
    <cellStyle name="Normal 3 2 3" xfId="624"/>
    <cellStyle name="Normal 3 2 4" xfId="625"/>
    <cellStyle name="Normal 3 3" xfId="626"/>
    <cellStyle name="Normal 3 3 2" xfId="627"/>
    <cellStyle name="Normal 3 3 2 2" xfId="628"/>
    <cellStyle name="Normal 3 3 2 3" xfId="629"/>
    <cellStyle name="Normal 3 3 2 4" xfId="630"/>
    <cellStyle name="Normal 3 3 3" xfId="631"/>
    <cellStyle name="Normal 3 3 4" xfId="632"/>
    <cellStyle name="Normal 3 4" xfId="633"/>
    <cellStyle name="Normal 3 4 2" xfId="634"/>
    <cellStyle name="Normal 3 4 2 2" xfId="635"/>
    <cellStyle name="Normal 3 4 2 3" xfId="636"/>
    <cellStyle name="Normal 3 4 2 4" xfId="637"/>
    <cellStyle name="Normal 3 4 3" xfId="638"/>
    <cellStyle name="Normal 3 4 4" xfId="639"/>
    <cellStyle name="Normal 3 5" xfId="640"/>
    <cellStyle name="Normal 3 6" xfId="641"/>
    <cellStyle name="Normal 3 7" xfId="642"/>
    <cellStyle name="Normal 3 8" xfId="643"/>
    <cellStyle name="Normal 3 9" xfId="644"/>
    <cellStyle name="Normal 4 2" xfId="645"/>
    <cellStyle name="Normal 4 3" xfId="646"/>
    <cellStyle name="Normal 4 4" xfId="647"/>
    <cellStyle name="Normal 43" xfId="648"/>
    <cellStyle name="Normal 44" xfId="649"/>
    <cellStyle name="Normal 5 2" xfId="650"/>
    <cellStyle name="Normal 5 3" xfId="651"/>
    <cellStyle name="Normal 5 4" xfId="652"/>
    <cellStyle name="Normal 5 5" xfId="653"/>
    <cellStyle name="Normal 6 2" xfId="654"/>
    <cellStyle name="Normal 6 3" xfId="655"/>
    <cellStyle name="Normal 6 4" xfId="656"/>
    <cellStyle name="Normal 7 2" xfId="657"/>
    <cellStyle name="Normal 7 3" xfId="658"/>
    <cellStyle name="Normal 70" xfId="659"/>
    <cellStyle name="Normal_Libro1" xfId="660"/>
    <cellStyle name="Normal_Libro1 2" xfId="661"/>
    <cellStyle name="Normal_REPORTE-LÍNEA-ACTIVA- ABR09" xfId="662"/>
    <cellStyle name="Porcentaje" xfId="663" builtinId="5"/>
    <cellStyle name="Porcentaje 2" xfId="6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9372524086663262E-3"/>
                  <c:y val="-9.7000643108723759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298951761464595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E8-49CE-81BC-F50D21ECC623}"/>
                </c:ext>
              </c:extLst>
            </c:dLbl>
            <c:dLbl>
              <c:idx val="1"/>
              <c:layout>
                <c:manualLayout>
                  <c:x val="-2.7777777777777779E-3"/>
                  <c:y val="-1.1893112767432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-4.1407867494824774E-3"/>
                  <c:y val="-7.93650793650798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5.29100529100538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-6.2111801242237547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DE8-49CE-81BC-F50D21ECC623}"/>
                </c:ext>
              </c:extLst>
            </c:dLbl>
            <c:dLbl>
              <c:idx val="1"/>
              <c:layout>
                <c:manualLayout>
                  <c:x val="-6.2111801242236021E-3"/>
                  <c:y val="-1.058201058201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51966873706004E-2"/>
                  <c:y val="-1.5873015873015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DE8-49CE-81BC-F50D21ECC623}"/>
                </c:ext>
              </c:extLst>
            </c:dLbl>
            <c:dLbl>
              <c:idx val="1"/>
              <c:layout>
                <c:manualLayout>
                  <c:x val="-1.0351966873706157E-2"/>
                  <c:y val="-1.0582010582010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633540372670808E-2"/>
                  <c:y val="-2.3809523809523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DE8-49CE-81BC-F50D21ECC623}"/>
                </c:ext>
              </c:extLst>
            </c:dLbl>
            <c:dLbl>
              <c:idx val="1"/>
              <c:layout>
                <c:manualLayout>
                  <c:x val="6.2111801242234503E-3"/>
                  <c:y val="-8.84955752212392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mar-17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3126293995859216E-2"/>
                  <c:y val="-1.010101010101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9.9698254308775616E-2</c:v>
                </c:pt>
                <c:pt idx="1">
                  <c:v>0.4675442860111802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0265440"/>
        <c:axId val="1"/>
        <c:axId val="0"/>
      </c:bar3DChart>
      <c:catAx>
        <c:axId val="58026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80265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CUENTAS DE INTERNET FIJO VS CUENTAS DE BANDA ANCHA</a:t>
            </a:r>
            <a:r>
              <a:rPr lang="es-EC" baseline="0"/>
              <a:t> FIJA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'D. Internet Banda Ancha Fija'!$B$11</c:f>
              <c:strCache>
                <c:ptCount val="1"/>
                <c:pt idx="0">
                  <c:v>NUMERO DE CUENTAS INTERNET FIJO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'D. Internet Banda Ancha Fija'!$A$12:$A$22</c:f>
              <c:strCache>
                <c:ptCount val="11"/>
                <c:pt idx="0">
                  <c:v>CNT E.P</c:v>
                </c:pt>
                <c:pt idx="1">
                  <c:v>SETEL</c:v>
                </c:pt>
                <c:pt idx="2">
                  <c:v>ECUADOR TELECOM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  <c:pt idx="10">
                  <c:v>TOTAL</c:v>
                </c:pt>
              </c:strCache>
            </c:strRef>
          </c:cat>
          <c:val>
            <c:numRef>
              <c:f>'D. Internet Banda Ancha Fija'!$B$12:$B$22</c:f>
              <c:numCache>
                <c:formatCode>#,##0</c:formatCode>
                <c:ptCount val="11"/>
                <c:pt idx="0">
                  <c:v>915919</c:v>
                </c:pt>
                <c:pt idx="1">
                  <c:v>208011</c:v>
                </c:pt>
                <c:pt idx="2">
                  <c:v>136620</c:v>
                </c:pt>
                <c:pt idx="3">
                  <c:v>157630</c:v>
                </c:pt>
                <c:pt idx="4">
                  <c:v>70410</c:v>
                </c:pt>
                <c:pt idx="5">
                  <c:v>45927</c:v>
                </c:pt>
                <c:pt idx="6">
                  <c:v>12543</c:v>
                </c:pt>
                <c:pt idx="7">
                  <c:v>15780</c:v>
                </c:pt>
                <c:pt idx="8">
                  <c:v>11153</c:v>
                </c:pt>
                <c:pt idx="9">
                  <c:v>80080</c:v>
                </c:pt>
                <c:pt idx="10" formatCode="General">
                  <c:v>1654073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3-4A2A-A139-F0F8C910A0E2}"/>
            </c:ext>
          </c:extLst>
        </c:ser>
        <c:ser>
          <c:idx val="1"/>
          <c:order val="1"/>
          <c:tx>
            <c:strRef>
              <c:f>'D. Internet Banda Ancha Fija'!$C$11</c:f>
              <c:strCache>
                <c:ptCount val="1"/>
                <c:pt idx="0">
                  <c:v>CUENTAS DE INTERNET FIJO DE BANDA ANCHA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'D. Internet Banda Ancha Fija'!$A$12:$A$22</c:f>
              <c:strCache>
                <c:ptCount val="11"/>
                <c:pt idx="0">
                  <c:v>CNT E.P</c:v>
                </c:pt>
                <c:pt idx="1">
                  <c:v>SETEL</c:v>
                </c:pt>
                <c:pt idx="2">
                  <c:v>ECUADOR TELECOM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  <c:pt idx="10">
                  <c:v>TOTAL</c:v>
                </c:pt>
              </c:strCache>
            </c:strRef>
          </c:cat>
          <c:val>
            <c:numRef>
              <c:f>'D. Internet Banda Ancha Fija'!$C$12:$C$22</c:f>
              <c:numCache>
                <c:formatCode>#,##0</c:formatCode>
                <c:ptCount val="11"/>
                <c:pt idx="0">
                  <c:v>5410</c:v>
                </c:pt>
                <c:pt idx="1">
                  <c:v>6795</c:v>
                </c:pt>
                <c:pt idx="2">
                  <c:v>109615</c:v>
                </c:pt>
                <c:pt idx="3">
                  <c:v>150466</c:v>
                </c:pt>
                <c:pt idx="4">
                  <c:v>2381</c:v>
                </c:pt>
                <c:pt idx="5">
                  <c:v>11263</c:v>
                </c:pt>
                <c:pt idx="6">
                  <c:v>0</c:v>
                </c:pt>
                <c:pt idx="7">
                  <c:v>14966</c:v>
                </c:pt>
                <c:pt idx="8">
                  <c:v>425</c:v>
                </c:pt>
                <c:pt idx="9">
                  <c:v>6621</c:v>
                </c:pt>
                <c:pt idx="10" formatCode="General">
                  <c:v>307942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3-4A2A-A139-F0F8C910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122480"/>
        <c:axId val="272122064"/>
        <c:axId val="0"/>
      </c:bar3DChart>
      <c:catAx>
        <c:axId val="27212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 sz="1100"/>
                  <a:t>PRESTADOR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122064"/>
        <c:crosses val="autoZero"/>
        <c:auto val="1"/>
        <c:lblAlgn val="ctr"/>
        <c:lblOffset val="100"/>
        <c:noMultiLvlLbl val="0"/>
      </c:catAx>
      <c:valAx>
        <c:axId val="27212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 sz="1200"/>
                  <a:t>NÚMERO DE CUENTAS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12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'G. Cuentas Prov - Int Fijo'!$H$12</c:f>
              <c:strCache>
                <c:ptCount val="1"/>
                <c:pt idx="0">
                  <c:v>PORCENTAJE DE CUENTAS DE INTERNET FIJO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87-4030-B4C3-575CB5CCB1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87-4030-B4C3-575CB5CCB1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87-4030-B4C3-575CB5CCB1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87-4030-B4C3-575CB5CCB1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87-4030-B4C3-575CB5CCB1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87-4030-B4C3-575CB5CCB1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87-4030-B4C3-575CB5CCB1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A87-4030-B4C3-575CB5CCB14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A87-4030-B4C3-575CB5CCB14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A87-4030-B4C3-575CB5CCB1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A87-4030-B4C3-575CB5CCB1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A87-4030-B4C3-575CB5CCB14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A87-4030-B4C3-575CB5CCB14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A87-4030-B4C3-575CB5CCB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Prov - Int Fijo'!$G$14:$G$27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AZUAY</c:v>
                </c:pt>
                <c:pt idx="3">
                  <c:v>MANABI</c:v>
                </c:pt>
                <c:pt idx="4">
                  <c:v>IMBABURA</c:v>
                </c:pt>
                <c:pt idx="5">
                  <c:v>LOJA</c:v>
                </c:pt>
                <c:pt idx="6">
                  <c:v>TUNGURAHUA</c:v>
                </c:pt>
                <c:pt idx="7">
                  <c:v>CHIMBORAZO</c:v>
                </c:pt>
                <c:pt idx="8">
                  <c:v>LOS RIOS</c:v>
                </c:pt>
                <c:pt idx="9">
                  <c:v>SANTO DOMINGO DE LOS TSACHILAS</c:v>
                </c:pt>
                <c:pt idx="10">
                  <c:v>RESTO DE PROVINCIAS</c:v>
                </c:pt>
                <c:pt idx="11">
                  <c:v>EL ORO</c:v>
                </c:pt>
                <c:pt idx="12">
                  <c:v>ESMERALDAS</c:v>
                </c:pt>
              </c:strCache>
            </c:strRef>
          </c:cat>
          <c:val>
            <c:numRef>
              <c:f>'G. Cuentas Prov - Int Fijo'!$H$14:$H$27</c:f>
              <c:numCache>
                <c:formatCode>0.0%</c:formatCode>
                <c:ptCount val="14"/>
                <c:pt idx="0">
                  <c:v>0.26577787074693804</c:v>
                </c:pt>
                <c:pt idx="1">
                  <c:v>0.31881966515383542</c:v>
                </c:pt>
                <c:pt idx="2">
                  <c:v>6.4638017790024982E-2</c:v>
                </c:pt>
                <c:pt idx="3">
                  <c:v>4.990106240776556E-2</c:v>
                </c:pt>
                <c:pt idx="4">
                  <c:v>2.8764752220730282E-2</c:v>
                </c:pt>
                <c:pt idx="5">
                  <c:v>2.7759355240064978E-2</c:v>
                </c:pt>
                <c:pt idx="6">
                  <c:v>3.7290373520394805E-2</c:v>
                </c:pt>
                <c:pt idx="7">
                  <c:v>2.4362890876037515E-2</c:v>
                </c:pt>
                <c:pt idx="8">
                  <c:v>2.1035347291201777E-2</c:v>
                </c:pt>
                <c:pt idx="9">
                  <c:v>2.3353261917702543E-2</c:v>
                </c:pt>
                <c:pt idx="10">
                  <c:v>7.2150987290161922E-2</c:v>
                </c:pt>
                <c:pt idx="11">
                  <c:v>3.3658732111581532E-2</c:v>
                </c:pt>
                <c:pt idx="12">
                  <c:v>1.5380215988048895E-2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4-4F58-BDCB-16056E57FB0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222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'G. Cuentas Int. Prestador Fijo'!$D$12</c:f>
              <c:strCache>
                <c:ptCount val="1"/>
                <c:pt idx="0">
                  <c:v>PARTICIPACIÓN DE MERCADO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F0-46E7-8897-346BA39EE37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F0-46E7-8897-346BA39EE37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F0-46E7-8897-346BA39EE37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F0-46E7-8897-346BA39EE373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F0-46E7-8897-346BA39EE373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F0-46E7-8897-346BA39EE373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F0-46E7-8897-346BA39EE373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F0-46E7-8897-346BA39EE373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F0-46E7-8897-346BA39EE373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F0-46E7-8897-346BA39EE373}"/>
              </c:ext>
            </c:extLst>
          </c:dPt>
          <c:dLbls>
            <c:dLbl>
              <c:idx val="9"/>
              <c:layout>
                <c:manualLayout>
                  <c:x val="6.9850595598627092E-3"/>
                  <c:y val="1.1545417809320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DF0-46E7-8897-346BA39EE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Int. Prestador Fijo'!$B$13:$B$22</c:f>
              <c:strCache>
                <c:ptCount val="10"/>
                <c:pt idx="0">
                  <c:v>CNT E.P</c:v>
                </c:pt>
                <c:pt idx="1">
                  <c:v>SETEL</c:v>
                </c:pt>
                <c:pt idx="2">
                  <c:v>CONECEL (ex ECUADOR TELECOM)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</c:strCache>
            </c:strRef>
          </c:cat>
          <c:val>
            <c:numRef>
              <c:f>'G. Cuentas Int. Prestador Fijo'!$D$13:$D$22</c:f>
              <c:numCache>
                <c:formatCode>0.00%</c:formatCode>
                <c:ptCount val="10"/>
                <c:pt idx="0">
                  <c:v>0.55373553646060358</c:v>
                </c:pt>
                <c:pt idx="1">
                  <c:v>0.12575684386360214</c:v>
                </c:pt>
                <c:pt idx="2">
                  <c:v>8.2596112747139933E-2</c:v>
                </c:pt>
                <c:pt idx="3">
                  <c:v>9.5298091438527799E-2</c:v>
                </c:pt>
                <c:pt idx="4">
                  <c:v>4.2567649674470229E-2</c:v>
                </c:pt>
                <c:pt idx="5">
                  <c:v>2.7766005490688743E-2</c:v>
                </c:pt>
                <c:pt idx="6">
                  <c:v>7.5830994158057113E-3</c:v>
                </c:pt>
                <c:pt idx="7">
                  <c:v>9.5400868039076867E-3</c:v>
                </c:pt>
                <c:pt idx="8">
                  <c:v>6.7427495642574421E-3</c:v>
                </c:pt>
                <c:pt idx="9">
                  <c:v>4.8413824540996679E-2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9-40EC-9324-995D8B8266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USUARIOS/CUENTAS</a:t>
            </a:r>
            <a:r>
              <a:rPr lang="es-EC" sz="1600" baseline="0"/>
              <a:t> INTERNET MÓVIL POR PRESTADOR</a:t>
            </a:r>
            <a:endParaRPr lang="es-EC" sz="1600"/>
          </a:p>
        </c:rich>
      </c:tx>
      <c:layout>
        <c:manualLayout>
          <c:xMode val="edge"/>
          <c:yMode val="edge"/>
          <c:x val="0.28962787255057987"/>
          <c:y val="4.691358024691358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53105019716616"/>
          <c:y val="0.1482947409351609"/>
          <c:w val="0.84676786431532436"/>
          <c:h val="0.7590401477593078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8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BA00-4491-9FC6-49433E2BADB0}"/>
              </c:ext>
            </c:extLst>
          </c:dPt>
          <c:dPt>
            <c:idx val="1"/>
            <c:bubble3D val="0"/>
            <c:explosion val="43"/>
            <c:spPr>
              <a:solidFill>
                <a:srgbClr val="00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00-4491-9FC6-49433E2BADB0}"/>
              </c:ext>
            </c:extLst>
          </c:dPt>
          <c:dPt>
            <c:idx val="2"/>
            <c:bubble3D val="0"/>
            <c:explosion val="33"/>
            <c:spPr>
              <a:solidFill>
                <a:srgbClr val="3333C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A00-4491-9FC6-49433E2BADB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Usuarios Int. Móvil'!$B$13:$B$15</c:f>
              <c:strCache>
                <c:ptCount val="3"/>
                <c:pt idx="0">
                  <c:v>CONECEL S.A.4</c:v>
                </c:pt>
                <c:pt idx="1">
                  <c:v>CNT EP.4</c:v>
                </c:pt>
                <c:pt idx="2">
                  <c:v>OTECEL S.A.4</c:v>
                </c:pt>
              </c:strCache>
            </c:strRef>
          </c:cat>
          <c:val>
            <c:numRef>
              <c:f>'G. Cuentas Usuarios Int. Móvil'!$C$13:$C$15</c:f>
              <c:numCache>
                <c:formatCode>0%</c:formatCode>
                <c:ptCount val="3"/>
                <c:pt idx="0">
                  <c:v>0.58287441036595666</c:v>
                </c:pt>
                <c:pt idx="1">
                  <c:v>0.11687458827139087</c:v>
                </c:pt>
                <c:pt idx="2">
                  <c:v>0.30025100136265248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491-9FC6-49433E2B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28575</xdr:rowOff>
    </xdr:from>
    <xdr:to>
      <xdr:col>11</xdr:col>
      <xdr:colOff>628650</xdr:colOff>
      <xdr:row>4</xdr:row>
      <xdr:rowOff>123825</xdr:rowOff>
    </xdr:to>
    <xdr:pic>
      <xdr:nvPicPr>
        <xdr:cNvPr id="336541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85775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1095375</xdr:colOff>
      <xdr:row>1</xdr:row>
      <xdr:rowOff>0</xdr:rowOff>
    </xdr:from>
    <xdr:to>
      <xdr:col>10</xdr:col>
      <xdr:colOff>752475</xdr:colOff>
      <xdr:row>3</xdr:row>
      <xdr:rowOff>95250</xdr:rowOff>
    </xdr:to>
    <xdr:pic>
      <xdr:nvPicPr>
        <xdr:cNvPr id="28349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28600"/>
          <a:ext cx="2724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13</xdr:row>
      <xdr:rowOff>85725</xdr:rowOff>
    </xdr:from>
    <xdr:to>
      <xdr:col>14</xdr:col>
      <xdr:colOff>28575</xdr:colOff>
      <xdr:row>50</xdr:row>
      <xdr:rowOff>133350</xdr:rowOff>
    </xdr:to>
    <xdr:graphicFrame macro="">
      <xdr:nvGraphicFramePr>
        <xdr:cNvPr id="49766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514350</xdr:colOff>
      <xdr:row>0</xdr:row>
      <xdr:rowOff>161925</xdr:rowOff>
    </xdr:from>
    <xdr:to>
      <xdr:col>13</xdr:col>
      <xdr:colOff>371475</xdr:colOff>
      <xdr:row>3</xdr:row>
      <xdr:rowOff>28575</xdr:rowOff>
    </xdr:to>
    <xdr:pic>
      <xdr:nvPicPr>
        <xdr:cNvPr id="4976687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61925"/>
          <a:ext cx="2924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1600200</xdr:colOff>
      <xdr:row>0</xdr:row>
      <xdr:rowOff>209550</xdr:rowOff>
    </xdr:from>
    <xdr:to>
      <xdr:col>4</xdr:col>
      <xdr:colOff>2124075</xdr:colOff>
      <xdr:row>3</xdr:row>
      <xdr:rowOff>76200</xdr:rowOff>
    </xdr:to>
    <xdr:pic>
      <xdr:nvPicPr>
        <xdr:cNvPr id="3860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09550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1343025</xdr:colOff>
      <xdr:row>0</xdr:row>
      <xdr:rowOff>171450</xdr:rowOff>
    </xdr:from>
    <xdr:to>
      <xdr:col>7</xdr:col>
      <xdr:colOff>1152524</xdr:colOff>
      <xdr:row>3</xdr:row>
      <xdr:rowOff>114300</xdr:rowOff>
    </xdr:to>
    <xdr:pic>
      <xdr:nvPicPr>
        <xdr:cNvPr id="490397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71450"/>
          <a:ext cx="415289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9524</xdr:rowOff>
    </xdr:from>
    <xdr:to>
      <xdr:col>8</xdr:col>
      <xdr:colOff>9525</xdr:colOff>
      <xdr:row>37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95250</xdr:colOff>
      <xdr:row>0</xdr:row>
      <xdr:rowOff>152401</xdr:rowOff>
    </xdr:from>
    <xdr:to>
      <xdr:col>7</xdr:col>
      <xdr:colOff>1790699</xdr:colOff>
      <xdr:row>3</xdr:row>
      <xdr:rowOff>105519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52401"/>
          <a:ext cx="3028949" cy="56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</xdr:row>
      <xdr:rowOff>85725</xdr:rowOff>
    </xdr:from>
    <xdr:to>
      <xdr:col>12</xdr:col>
      <xdr:colOff>704850</xdr:colOff>
      <xdr:row>3</xdr:row>
      <xdr:rowOff>180975</xdr:rowOff>
    </xdr:to>
    <xdr:pic>
      <xdr:nvPicPr>
        <xdr:cNvPr id="4978733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314325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14286</xdr:rowOff>
    </xdr:from>
    <xdr:to>
      <xdr:col>13</xdr:col>
      <xdr:colOff>9526</xdr:colOff>
      <xdr:row>40</xdr:row>
      <xdr:rowOff>66674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1</xdr:row>
      <xdr:rowOff>76200</xdr:rowOff>
    </xdr:from>
    <xdr:to>
      <xdr:col>12</xdr:col>
      <xdr:colOff>647700</xdr:colOff>
      <xdr:row>3</xdr:row>
      <xdr:rowOff>180975</xdr:rowOff>
    </xdr:to>
    <xdr:pic>
      <xdr:nvPicPr>
        <xdr:cNvPr id="498078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04800"/>
          <a:ext cx="2952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11</xdr:row>
      <xdr:rowOff>19049</xdr:rowOff>
    </xdr:from>
    <xdr:to>
      <xdr:col>13</xdr:col>
      <xdr:colOff>9525</xdr:colOff>
      <xdr:row>31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1</xdr:row>
      <xdr:rowOff>66675</xdr:rowOff>
    </xdr:from>
    <xdr:to>
      <xdr:col>12</xdr:col>
      <xdr:colOff>619125</xdr:colOff>
      <xdr:row>3</xdr:row>
      <xdr:rowOff>180975</xdr:rowOff>
    </xdr:to>
    <xdr:pic>
      <xdr:nvPicPr>
        <xdr:cNvPr id="498897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295275"/>
          <a:ext cx="3009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238125</xdr:rowOff>
    </xdr:from>
    <xdr:to>
      <xdr:col>12</xdr:col>
      <xdr:colOff>752475</xdr:colOff>
      <xdr:row>32</xdr:row>
      <xdr:rowOff>180975</xdr:rowOff>
    </xdr:to>
    <xdr:graphicFrame macro="">
      <xdr:nvGraphicFramePr>
        <xdr:cNvPr id="49889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0"/>
  <sheetViews>
    <sheetView view="pageBreakPreview" topLeftCell="A32" zoomScale="90" zoomScaleNormal="100" zoomScaleSheetLayoutView="90" workbookViewId="0">
      <selection activeCell="G44" sqref="G44"/>
    </sheetView>
  </sheetViews>
  <sheetFormatPr baseColWidth="10" defaultRowHeight="12.75" x14ac:dyDescent="0.2"/>
  <cols>
    <col min="1" max="1" width="33.140625" style="8" customWidth="1"/>
    <col min="2" max="2" width="14.5703125" style="23" customWidth="1"/>
    <col min="3" max="3" width="13" style="8" customWidth="1"/>
    <col min="4" max="4" width="13.7109375" style="8" customWidth="1"/>
    <col min="5" max="5" width="13.85546875" style="8" customWidth="1"/>
    <col min="6" max="6" width="21" style="8" customWidth="1"/>
    <col min="7" max="7" width="15" style="8" customWidth="1"/>
    <col min="8" max="8" width="11.28515625" style="8" customWidth="1"/>
    <col min="9" max="9" width="16.28515625" style="8" customWidth="1"/>
    <col min="10" max="10" width="14.7109375" style="8" customWidth="1"/>
    <col min="11" max="11" width="15.7109375" style="8" customWidth="1"/>
    <col min="12" max="16384" width="11.42578125" style="8"/>
  </cols>
  <sheetData>
    <row r="1" spans="1:11" x14ac:dyDescent="0.2">
      <c r="A1" s="252" t="s">
        <v>38</v>
      </c>
      <c r="B1" s="253">
        <v>42551</v>
      </c>
      <c r="C1" s="234"/>
      <c r="D1" s="234"/>
      <c r="E1" s="234"/>
      <c r="F1" s="234"/>
      <c r="G1" s="234"/>
      <c r="H1" s="25"/>
      <c r="I1" s="25"/>
      <c r="J1" s="26"/>
      <c r="K1" s="9"/>
    </row>
    <row r="2" spans="1:11" ht="38.25" x14ac:dyDescent="0.2">
      <c r="A2" s="235" t="s">
        <v>14</v>
      </c>
      <c r="B2" s="235" t="s">
        <v>36</v>
      </c>
      <c r="C2" s="235" t="s">
        <v>3</v>
      </c>
      <c r="D2" s="235" t="s">
        <v>10</v>
      </c>
      <c r="E2" s="235" t="s">
        <v>37</v>
      </c>
      <c r="F2" s="235" t="s">
        <v>34</v>
      </c>
      <c r="G2" s="235" t="s">
        <v>232</v>
      </c>
      <c r="H2" s="25"/>
      <c r="I2" s="25"/>
      <c r="J2" s="31"/>
      <c r="K2" s="10"/>
    </row>
    <row r="3" spans="1:11" x14ac:dyDescent="0.2">
      <c r="A3" s="17" t="s">
        <v>638</v>
      </c>
      <c r="B3" s="21">
        <v>615</v>
      </c>
      <c r="C3" s="21">
        <v>497808</v>
      </c>
      <c r="D3" s="21">
        <v>498423</v>
      </c>
      <c r="E3" s="21">
        <v>2460</v>
      </c>
      <c r="F3" s="21">
        <v>4045396</v>
      </c>
      <c r="G3" s="21">
        <v>4047856</v>
      </c>
      <c r="H3" s="25"/>
      <c r="I3" s="25"/>
      <c r="J3" s="27"/>
      <c r="K3" s="7"/>
    </row>
    <row r="4" spans="1:11" x14ac:dyDescent="0.2">
      <c r="A4" s="17" t="s">
        <v>629</v>
      </c>
      <c r="B4" s="21">
        <v>119</v>
      </c>
      <c r="C4" s="21">
        <v>407491</v>
      </c>
      <c r="D4" s="21">
        <v>407610</v>
      </c>
      <c r="E4" s="21">
        <v>476</v>
      </c>
      <c r="F4" s="21">
        <v>3567442</v>
      </c>
      <c r="G4" s="21">
        <v>3567918</v>
      </c>
      <c r="H4" s="25"/>
      <c r="I4" s="25"/>
      <c r="J4" s="27"/>
      <c r="K4" s="7"/>
    </row>
    <row r="5" spans="1:11" x14ac:dyDescent="0.2">
      <c r="A5" s="17" t="s">
        <v>633</v>
      </c>
      <c r="B5" s="21">
        <v>83</v>
      </c>
      <c r="C5" s="21">
        <v>77974</v>
      </c>
      <c r="D5" s="21">
        <v>78057</v>
      </c>
      <c r="E5" s="21">
        <v>332</v>
      </c>
      <c r="F5" s="21">
        <v>653013</v>
      </c>
      <c r="G5" s="21">
        <v>653345</v>
      </c>
      <c r="H5" s="25"/>
      <c r="I5" s="25"/>
      <c r="J5" s="27"/>
      <c r="K5" s="7"/>
    </row>
    <row r="6" spans="1:11" x14ac:dyDescent="0.2">
      <c r="A6" s="17" t="s">
        <v>642</v>
      </c>
      <c r="B6" s="21">
        <v>615</v>
      </c>
      <c r="C6" s="21">
        <v>57906</v>
      </c>
      <c r="D6" s="21">
        <v>58521</v>
      </c>
      <c r="E6" s="21">
        <v>2460</v>
      </c>
      <c r="F6" s="21">
        <v>488077</v>
      </c>
      <c r="G6" s="21">
        <v>490537</v>
      </c>
      <c r="H6" s="25"/>
      <c r="I6" s="25"/>
      <c r="J6" s="27"/>
      <c r="K6" s="7"/>
    </row>
    <row r="7" spans="1:11" x14ac:dyDescent="0.2">
      <c r="A7" s="17" t="s">
        <v>626</v>
      </c>
      <c r="B7" s="21">
        <v>165</v>
      </c>
      <c r="C7" s="21">
        <v>50143</v>
      </c>
      <c r="D7" s="21">
        <v>50308</v>
      </c>
      <c r="E7" s="21">
        <v>660</v>
      </c>
      <c r="F7" s="21">
        <v>406114</v>
      </c>
      <c r="G7" s="21">
        <v>406774</v>
      </c>
      <c r="H7" s="25"/>
      <c r="I7" s="25"/>
      <c r="J7" s="27"/>
      <c r="K7" s="7"/>
    </row>
    <row r="8" spans="1:11" x14ac:dyDescent="0.2">
      <c r="A8" s="17" t="s">
        <v>620</v>
      </c>
      <c r="B8" s="21">
        <v>340</v>
      </c>
      <c r="C8" s="21">
        <v>98389</v>
      </c>
      <c r="D8" s="21">
        <v>98729</v>
      </c>
      <c r="E8" s="21">
        <v>1360</v>
      </c>
      <c r="F8" s="21">
        <v>392067</v>
      </c>
      <c r="G8" s="21">
        <v>393427</v>
      </c>
      <c r="H8" s="25"/>
      <c r="I8" s="25"/>
      <c r="J8" s="27"/>
      <c r="K8" s="7"/>
    </row>
    <row r="9" spans="1:11" x14ac:dyDescent="0.2">
      <c r="A9" s="17" t="s">
        <v>624</v>
      </c>
      <c r="B9" s="21">
        <v>24</v>
      </c>
      <c r="C9" s="21">
        <v>37776</v>
      </c>
      <c r="D9" s="21">
        <v>37800</v>
      </c>
      <c r="E9" s="21">
        <v>96</v>
      </c>
      <c r="F9" s="21">
        <v>329831</v>
      </c>
      <c r="G9" s="21">
        <v>329927</v>
      </c>
      <c r="H9" s="25"/>
      <c r="I9" s="25"/>
      <c r="J9" s="27"/>
      <c r="K9" s="7"/>
    </row>
    <row r="10" spans="1:11" x14ac:dyDescent="0.2">
      <c r="A10" s="17" t="s">
        <v>640</v>
      </c>
      <c r="B10" s="21">
        <v>4</v>
      </c>
      <c r="C10" s="21">
        <v>39360</v>
      </c>
      <c r="D10" s="21">
        <v>39364</v>
      </c>
      <c r="E10" s="21">
        <v>16</v>
      </c>
      <c r="F10" s="21">
        <v>314482</v>
      </c>
      <c r="G10" s="21">
        <v>314498</v>
      </c>
      <c r="H10" s="25"/>
      <c r="I10" s="25"/>
      <c r="J10" s="27"/>
      <c r="K10" s="7"/>
    </row>
    <row r="11" spans="1:11" x14ac:dyDescent="0.2">
      <c r="A11" s="17" t="s">
        <v>630</v>
      </c>
      <c r="B11" s="21">
        <v>45</v>
      </c>
      <c r="C11" s="21">
        <v>41778</v>
      </c>
      <c r="D11" s="39">
        <v>41823</v>
      </c>
      <c r="E11" s="21">
        <v>180</v>
      </c>
      <c r="F11" s="21">
        <v>311422</v>
      </c>
      <c r="G11" s="21">
        <v>311602</v>
      </c>
      <c r="H11" s="25"/>
      <c r="I11" s="25"/>
      <c r="J11" s="27"/>
      <c r="K11" s="7"/>
    </row>
    <row r="12" spans="1:11" x14ac:dyDescent="0.2">
      <c r="A12" s="17" t="s">
        <v>631</v>
      </c>
      <c r="B12" s="21">
        <v>960</v>
      </c>
      <c r="C12" s="21">
        <v>42967</v>
      </c>
      <c r="D12" s="21">
        <v>43927</v>
      </c>
      <c r="E12" s="21">
        <v>3840</v>
      </c>
      <c r="F12" s="21">
        <v>302022</v>
      </c>
      <c r="G12" s="21">
        <v>305862</v>
      </c>
      <c r="H12" s="25"/>
      <c r="I12" s="28"/>
      <c r="J12" s="27"/>
      <c r="K12" s="7"/>
    </row>
    <row r="13" spans="1:11" x14ac:dyDescent="0.2">
      <c r="A13" s="17" t="s">
        <v>632</v>
      </c>
      <c r="B13" s="21">
        <v>90</v>
      </c>
      <c r="C13" s="21">
        <v>30601</v>
      </c>
      <c r="D13" s="21">
        <v>30691</v>
      </c>
      <c r="E13" s="21">
        <v>360</v>
      </c>
      <c r="F13" s="21">
        <v>250897</v>
      </c>
      <c r="G13" s="21">
        <v>251257</v>
      </c>
      <c r="H13" s="25"/>
      <c r="I13" s="11"/>
      <c r="J13" s="27"/>
      <c r="K13" s="7"/>
    </row>
    <row r="14" spans="1:11" x14ac:dyDescent="0.2">
      <c r="A14" s="17" t="s">
        <v>625</v>
      </c>
      <c r="B14" s="21">
        <v>63</v>
      </c>
      <c r="C14" s="21">
        <v>26148</v>
      </c>
      <c r="D14" s="21">
        <v>26211</v>
      </c>
      <c r="E14" s="21">
        <v>252</v>
      </c>
      <c r="F14" s="21">
        <v>210100</v>
      </c>
      <c r="G14" s="21">
        <v>210352</v>
      </c>
      <c r="H14" s="25"/>
      <c r="I14" s="11"/>
      <c r="J14" s="27"/>
      <c r="K14" s="7"/>
    </row>
    <row r="15" spans="1:11" x14ac:dyDescent="0.2">
      <c r="A15" s="17" t="s">
        <v>627</v>
      </c>
      <c r="B15" s="21">
        <v>27</v>
      </c>
      <c r="C15" s="21">
        <v>24128</v>
      </c>
      <c r="D15" s="21">
        <v>24155</v>
      </c>
      <c r="E15" s="21">
        <v>108</v>
      </c>
      <c r="F15" s="21">
        <v>198629</v>
      </c>
      <c r="G15" s="21">
        <v>198737</v>
      </c>
      <c r="H15" s="25"/>
      <c r="I15" s="11"/>
      <c r="J15" s="27"/>
      <c r="K15" s="7"/>
    </row>
    <row r="16" spans="1:11" x14ac:dyDescent="0.2">
      <c r="A16" s="17" t="s">
        <v>639</v>
      </c>
      <c r="B16" s="21">
        <v>0</v>
      </c>
      <c r="C16" s="21">
        <v>17873</v>
      </c>
      <c r="D16" s="21">
        <v>17873</v>
      </c>
      <c r="E16" s="21">
        <v>0</v>
      </c>
      <c r="F16" s="21">
        <v>164261</v>
      </c>
      <c r="G16" s="21">
        <v>164261</v>
      </c>
      <c r="H16" s="25"/>
      <c r="I16" s="11"/>
      <c r="J16" s="27"/>
      <c r="K16" s="7"/>
    </row>
    <row r="17" spans="1:11" x14ac:dyDescent="0.2">
      <c r="A17" s="17" t="s">
        <v>622</v>
      </c>
      <c r="B17" s="21">
        <v>1</v>
      </c>
      <c r="C17" s="21">
        <v>17808</v>
      </c>
      <c r="D17" s="21">
        <v>17809</v>
      </c>
      <c r="E17" s="21">
        <v>4</v>
      </c>
      <c r="F17" s="21">
        <v>131474</v>
      </c>
      <c r="G17" s="21">
        <v>131478</v>
      </c>
      <c r="H17" s="25"/>
      <c r="I17" s="11"/>
      <c r="J17" s="27"/>
      <c r="K17" s="7"/>
    </row>
    <row r="18" spans="1:11" x14ac:dyDescent="0.2">
      <c r="A18" s="17" t="s">
        <v>641</v>
      </c>
      <c r="B18" s="21">
        <v>6</v>
      </c>
      <c r="C18" s="21">
        <v>10348</v>
      </c>
      <c r="D18" s="21">
        <v>10354</v>
      </c>
      <c r="E18" s="21">
        <v>24</v>
      </c>
      <c r="F18" s="21">
        <v>109311</v>
      </c>
      <c r="G18" s="21">
        <v>109335</v>
      </c>
      <c r="H18" s="25"/>
      <c r="I18" s="11"/>
      <c r="J18" s="27"/>
      <c r="K18" s="7"/>
    </row>
    <row r="19" spans="1:11" x14ac:dyDescent="0.2">
      <c r="A19" s="17" t="s">
        <v>621</v>
      </c>
      <c r="B19" s="21">
        <v>7</v>
      </c>
      <c r="C19" s="21">
        <v>8662</v>
      </c>
      <c r="D19" s="21">
        <v>8669</v>
      </c>
      <c r="E19" s="21">
        <v>28</v>
      </c>
      <c r="F19" s="21">
        <v>90218</v>
      </c>
      <c r="G19" s="21">
        <v>90246</v>
      </c>
      <c r="H19" s="25"/>
      <c r="I19" s="11"/>
      <c r="J19" s="27"/>
      <c r="K19" s="7"/>
    </row>
    <row r="20" spans="1:11" x14ac:dyDescent="0.2">
      <c r="A20" s="17" t="s">
        <v>637</v>
      </c>
      <c r="B20" s="21">
        <v>2</v>
      </c>
      <c r="C20" s="21">
        <v>8223</v>
      </c>
      <c r="D20" s="21">
        <v>8225</v>
      </c>
      <c r="E20" s="21">
        <v>8</v>
      </c>
      <c r="F20" s="21">
        <v>87491</v>
      </c>
      <c r="G20" s="21">
        <v>87499</v>
      </c>
      <c r="H20" s="25"/>
      <c r="I20" s="11"/>
      <c r="J20" s="27"/>
      <c r="K20" s="7"/>
    </row>
    <row r="21" spans="1:11" x14ac:dyDescent="0.2">
      <c r="A21" s="17" t="s">
        <v>634</v>
      </c>
      <c r="B21" s="21">
        <v>0</v>
      </c>
      <c r="C21" s="21">
        <v>8864</v>
      </c>
      <c r="D21" s="21">
        <v>8864</v>
      </c>
      <c r="E21" s="21">
        <v>0</v>
      </c>
      <c r="F21" s="21">
        <v>86709</v>
      </c>
      <c r="G21" s="21">
        <v>86709</v>
      </c>
      <c r="H21" s="25"/>
      <c r="I21" s="11"/>
      <c r="J21" s="27"/>
      <c r="K21" s="7"/>
    </row>
    <row r="22" spans="1:11" x14ac:dyDescent="0.2">
      <c r="A22" s="17" t="s">
        <v>635</v>
      </c>
      <c r="B22" s="21">
        <v>2</v>
      </c>
      <c r="C22" s="21">
        <v>7659</v>
      </c>
      <c r="D22" s="21">
        <v>7661</v>
      </c>
      <c r="E22" s="21">
        <v>8</v>
      </c>
      <c r="F22" s="21">
        <v>84960</v>
      </c>
      <c r="G22" s="21">
        <v>84968</v>
      </c>
      <c r="H22" s="25"/>
      <c r="I22" s="11"/>
      <c r="J22" s="27"/>
      <c r="K22" s="7"/>
    </row>
    <row r="23" spans="1:11" x14ac:dyDescent="0.2">
      <c r="A23" s="17" t="s">
        <v>623</v>
      </c>
      <c r="B23" s="21">
        <v>16</v>
      </c>
      <c r="C23" s="21">
        <v>11669</v>
      </c>
      <c r="D23" s="21">
        <v>11685</v>
      </c>
      <c r="E23" s="21">
        <v>64</v>
      </c>
      <c r="F23" s="21">
        <v>81762</v>
      </c>
      <c r="G23" s="21">
        <v>81826</v>
      </c>
      <c r="H23" s="25"/>
      <c r="I23" s="11"/>
      <c r="J23" s="27"/>
      <c r="K23" s="7"/>
    </row>
    <row r="24" spans="1:11" x14ac:dyDescent="0.2">
      <c r="A24" s="17" t="s">
        <v>636</v>
      </c>
      <c r="B24" s="21">
        <v>0</v>
      </c>
      <c r="C24" s="21">
        <v>7873</v>
      </c>
      <c r="D24" s="21">
        <v>7873</v>
      </c>
      <c r="E24" s="21">
        <v>0</v>
      </c>
      <c r="F24" s="21">
        <v>76739</v>
      </c>
      <c r="G24" s="21">
        <v>76739</v>
      </c>
      <c r="H24" s="25"/>
      <c r="I24" s="11"/>
      <c r="J24" s="27"/>
      <c r="K24" s="7"/>
    </row>
    <row r="25" spans="1:11" x14ac:dyDescent="0.2">
      <c r="A25" s="17" t="s">
        <v>643</v>
      </c>
      <c r="B25" s="21">
        <v>77</v>
      </c>
      <c r="C25" s="21">
        <v>6062</v>
      </c>
      <c r="D25" s="21">
        <v>6139</v>
      </c>
      <c r="E25" s="21">
        <v>308</v>
      </c>
      <c r="F25" s="21">
        <v>52039</v>
      </c>
      <c r="G25" s="21">
        <v>52347</v>
      </c>
      <c r="H25" s="25"/>
      <c r="I25" s="11"/>
      <c r="J25" s="27"/>
      <c r="K25" s="7"/>
    </row>
    <row r="26" spans="1:11" x14ac:dyDescent="0.2">
      <c r="A26" s="17" t="s">
        <v>628</v>
      </c>
      <c r="B26" s="21">
        <v>11</v>
      </c>
      <c r="C26" s="21">
        <v>3772</v>
      </c>
      <c r="D26" s="21">
        <v>3783</v>
      </c>
      <c r="E26" s="21">
        <v>44</v>
      </c>
      <c r="F26" s="21">
        <v>17839</v>
      </c>
      <c r="G26" s="21">
        <v>17883</v>
      </c>
      <c r="H26" s="25"/>
      <c r="I26" s="11"/>
      <c r="J26" s="27"/>
      <c r="K26" s="7"/>
    </row>
    <row r="27" spans="1:11" x14ac:dyDescent="0.2">
      <c r="A27" s="17" t="s">
        <v>644</v>
      </c>
      <c r="B27" s="21">
        <v>0</v>
      </c>
      <c r="C27" s="21">
        <v>4</v>
      </c>
      <c r="D27" s="21">
        <v>4</v>
      </c>
      <c r="E27" s="21">
        <v>0</v>
      </c>
      <c r="F27" s="21">
        <v>259</v>
      </c>
      <c r="G27" s="21">
        <v>259</v>
      </c>
      <c r="H27" s="25"/>
      <c r="I27" s="11"/>
      <c r="J27" s="27"/>
      <c r="K27" s="7"/>
    </row>
    <row r="28" spans="1:11" ht="15" customHeight="1" x14ac:dyDescent="0.2">
      <c r="A28" s="236" t="s">
        <v>7</v>
      </c>
      <c r="B28" s="237">
        <f t="shared" ref="B28:G28" si="0">SUM(B3:B27)</f>
        <v>3272</v>
      </c>
      <c r="C28" s="237">
        <f t="shared" si="0"/>
        <v>1541286</v>
      </c>
      <c r="D28" s="237">
        <f t="shared" si="0"/>
        <v>1544558</v>
      </c>
      <c r="E28" s="237">
        <f t="shared" si="0"/>
        <v>13088</v>
      </c>
      <c r="F28" s="237">
        <f t="shared" si="0"/>
        <v>12452554</v>
      </c>
      <c r="G28" s="237">
        <f t="shared" si="0"/>
        <v>12465642</v>
      </c>
      <c r="H28" s="25"/>
      <c r="I28" s="11"/>
      <c r="J28" s="11"/>
      <c r="K28" s="11"/>
    </row>
    <row r="29" spans="1:11" x14ac:dyDescent="0.2">
      <c r="A29" s="32"/>
      <c r="B29" s="33"/>
      <c r="C29" s="34"/>
      <c r="D29" s="34"/>
      <c r="E29" s="34"/>
      <c r="F29" s="34"/>
      <c r="G29" s="34"/>
      <c r="H29" s="25"/>
      <c r="I29" s="28"/>
      <c r="J29" s="11"/>
      <c r="K29" s="11"/>
    </row>
    <row r="30" spans="1:11" ht="38.25" x14ac:dyDescent="0.2">
      <c r="A30" s="235" t="s">
        <v>14</v>
      </c>
      <c r="B30" s="235" t="s">
        <v>36</v>
      </c>
      <c r="C30" s="235" t="s">
        <v>3</v>
      </c>
      <c r="D30" s="235" t="s">
        <v>10</v>
      </c>
      <c r="E30" s="62"/>
      <c r="F30" s="62"/>
      <c r="G30" s="235" t="s">
        <v>14</v>
      </c>
      <c r="H30" s="235" t="s">
        <v>35</v>
      </c>
      <c r="I30" s="63"/>
      <c r="J30" s="26"/>
      <c r="K30" s="9"/>
    </row>
    <row r="31" spans="1:11" x14ac:dyDescent="0.2">
      <c r="A31" s="17" t="s">
        <v>638</v>
      </c>
      <c r="B31" s="21">
        <v>615</v>
      </c>
      <c r="C31" s="21">
        <v>497808</v>
      </c>
      <c r="D31" s="21">
        <v>498423</v>
      </c>
      <c r="E31" s="243">
        <f t="shared" ref="E31:E43" si="1">D31/D$44</f>
        <v>0.32269620176128055</v>
      </c>
      <c r="F31" s="229">
        <f>SUM(E31:E42)</f>
        <v>0.91383036441493304</v>
      </c>
      <c r="G31" s="17" t="s">
        <v>638</v>
      </c>
      <c r="H31" s="21">
        <v>4047856</v>
      </c>
      <c r="I31" s="230">
        <f>H31/H$44</f>
        <v>0.32472102118767732</v>
      </c>
      <c r="J31" s="229">
        <f>SUM(I31:I42)</f>
        <v>0.9051563489469695</v>
      </c>
      <c r="K31" s="9"/>
    </row>
    <row r="32" spans="1:11" x14ac:dyDescent="0.2">
      <c r="A32" s="17" t="s">
        <v>629</v>
      </c>
      <c r="B32" s="21">
        <v>119</v>
      </c>
      <c r="C32" s="21">
        <v>407491</v>
      </c>
      <c r="D32" s="21">
        <v>407610</v>
      </c>
      <c r="E32" s="243">
        <f t="shared" si="1"/>
        <v>0.26390074053548007</v>
      </c>
      <c r="F32" s="62"/>
      <c r="G32" s="17" t="s">
        <v>629</v>
      </c>
      <c r="H32" s="21">
        <v>3567918</v>
      </c>
      <c r="I32" s="230">
        <f t="shared" ref="I32:I43" si="2">H32/H$44</f>
        <v>0.28622015617005525</v>
      </c>
      <c r="J32" s="9"/>
      <c r="K32" s="9"/>
    </row>
    <row r="33" spans="1:10" x14ac:dyDescent="0.2">
      <c r="A33" s="17" t="s">
        <v>620</v>
      </c>
      <c r="B33" s="21">
        <v>340</v>
      </c>
      <c r="C33" s="21">
        <v>98389</v>
      </c>
      <c r="D33" s="21">
        <v>98729</v>
      </c>
      <c r="E33" s="243">
        <f t="shared" si="1"/>
        <v>6.3920552028476754E-2</v>
      </c>
      <c r="F33" s="62"/>
      <c r="G33" s="17" t="s">
        <v>633</v>
      </c>
      <c r="H33" s="21">
        <v>653345</v>
      </c>
      <c r="I33" s="230">
        <f t="shared" si="2"/>
        <v>5.241166078730642E-2</v>
      </c>
      <c r="J33" s="9"/>
    </row>
    <row r="34" spans="1:10" ht="13.5" customHeight="1" x14ac:dyDescent="0.2">
      <c r="A34" s="17" t="s">
        <v>633</v>
      </c>
      <c r="B34" s="21">
        <v>83</v>
      </c>
      <c r="C34" s="21">
        <v>77974</v>
      </c>
      <c r="D34" s="21">
        <v>78057</v>
      </c>
      <c r="E34" s="243">
        <f t="shared" si="1"/>
        <v>5.0536787870704758E-2</v>
      </c>
      <c r="F34" s="64"/>
      <c r="G34" s="17" t="s">
        <v>642</v>
      </c>
      <c r="H34" s="21">
        <v>490537</v>
      </c>
      <c r="I34" s="230">
        <f t="shared" si="2"/>
        <v>3.935112206816143E-2</v>
      </c>
      <c r="J34" s="9"/>
    </row>
    <row r="35" spans="1:10" x14ac:dyDescent="0.2">
      <c r="A35" s="17" t="s">
        <v>642</v>
      </c>
      <c r="B35" s="21">
        <v>615</v>
      </c>
      <c r="C35" s="21">
        <v>57906</v>
      </c>
      <c r="D35" s="21">
        <v>58521</v>
      </c>
      <c r="E35" s="243">
        <f t="shared" si="1"/>
        <v>3.7888509204575031E-2</v>
      </c>
      <c r="F35" s="64"/>
      <c r="G35" s="17" t="s">
        <v>626</v>
      </c>
      <c r="H35" s="21">
        <v>406774</v>
      </c>
      <c r="I35" s="230">
        <f t="shared" si="2"/>
        <v>3.2631612555534643E-2</v>
      </c>
      <c r="J35" s="9"/>
    </row>
    <row r="36" spans="1:10" x14ac:dyDescent="0.2">
      <c r="A36" s="17" t="s">
        <v>626</v>
      </c>
      <c r="B36" s="21">
        <v>165</v>
      </c>
      <c r="C36" s="21">
        <v>50143</v>
      </c>
      <c r="D36" s="21">
        <v>50308</v>
      </c>
      <c r="E36" s="243">
        <f t="shared" si="1"/>
        <v>3.2571130381636691E-2</v>
      </c>
      <c r="F36" s="64"/>
      <c r="G36" s="17" t="s">
        <v>620</v>
      </c>
      <c r="H36" s="21">
        <v>393427</v>
      </c>
      <c r="I36" s="230">
        <f t="shared" si="2"/>
        <v>3.1560909578503861E-2</v>
      </c>
      <c r="J36" s="9"/>
    </row>
    <row r="37" spans="1:10" x14ac:dyDescent="0.2">
      <c r="A37" s="17" t="s">
        <v>631</v>
      </c>
      <c r="B37" s="21">
        <v>960</v>
      </c>
      <c r="C37" s="21">
        <v>42967</v>
      </c>
      <c r="D37" s="21">
        <v>43927</v>
      </c>
      <c r="E37" s="243">
        <f t="shared" si="1"/>
        <v>2.8439851400853835E-2</v>
      </c>
      <c r="F37" s="64"/>
      <c r="G37" s="17" t="s">
        <v>624</v>
      </c>
      <c r="H37" s="21">
        <v>329927</v>
      </c>
      <c r="I37" s="230">
        <f t="shared" si="2"/>
        <v>2.6466908002010646E-2</v>
      </c>
      <c r="J37" s="9"/>
    </row>
    <row r="38" spans="1:10" ht="25.5" x14ac:dyDescent="0.2">
      <c r="A38" s="17" t="s">
        <v>630</v>
      </c>
      <c r="B38" s="21">
        <v>45</v>
      </c>
      <c r="C38" s="21">
        <v>41778</v>
      </c>
      <c r="D38" s="21">
        <v>41823</v>
      </c>
      <c r="E38" s="243">
        <f t="shared" si="1"/>
        <v>2.7077649398727661E-2</v>
      </c>
      <c r="F38" s="64"/>
      <c r="G38" s="17" t="s">
        <v>672</v>
      </c>
      <c r="H38" s="21">
        <v>314498</v>
      </c>
      <c r="I38" s="230">
        <f t="shared" si="2"/>
        <v>2.5229185949668699E-2</v>
      </c>
      <c r="J38" s="9"/>
    </row>
    <row r="39" spans="1:10" x14ac:dyDescent="0.2">
      <c r="A39" s="17" t="s">
        <v>672</v>
      </c>
      <c r="B39" s="21">
        <v>4</v>
      </c>
      <c r="C39" s="21">
        <v>39360</v>
      </c>
      <c r="D39" s="21">
        <v>39364</v>
      </c>
      <c r="E39" s="243">
        <f t="shared" si="1"/>
        <v>2.548560818046328E-2</v>
      </c>
      <c r="F39" s="64"/>
      <c r="G39" s="17" t="s">
        <v>630</v>
      </c>
      <c r="H39" s="21">
        <v>311602</v>
      </c>
      <c r="I39" s="230">
        <f t="shared" si="2"/>
        <v>2.4996867389581699E-2</v>
      </c>
      <c r="J39" s="9"/>
    </row>
    <row r="40" spans="1:10" ht="16.5" customHeight="1" x14ac:dyDescent="0.2">
      <c r="A40" s="17" t="s">
        <v>624</v>
      </c>
      <c r="B40" s="21">
        <v>24</v>
      </c>
      <c r="C40" s="21">
        <v>37776</v>
      </c>
      <c r="D40" s="21">
        <v>37800</v>
      </c>
      <c r="E40" s="243">
        <f t="shared" si="1"/>
        <v>2.4473020760631844E-2</v>
      </c>
      <c r="F40" s="64"/>
      <c r="G40" s="17" t="s">
        <v>631</v>
      </c>
      <c r="H40" s="21">
        <v>305862</v>
      </c>
      <c r="I40" s="230">
        <f t="shared" si="2"/>
        <v>2.4536401735265622E-2</v>
      </c>
      <c r="J40" s="9"/>
    </row>
    <row r="41" spans="1:10" x14ac:dyDescent="0.2">
      <c r="A41" s="17" t="s">
        <v>632</v>
      </c>
      <c r="B41" s="21">
        <v>90</v>
      </c>
      <c r="C41" s="21">
        <v>30601</v>
      </c>
      <c r="D41" s="21">
        <v>30691</v>
      </c>
      <c r="E41" s="243">
        <f t="shared" si="1"/>
        <v>1.9870409528162748E-2</v>
      </c>
      <c r="F41" s="64"/>
      <c r="G41" s="17" t="s">
        <v>632</v>
      </c>
      <c r="H41" s="21">
        <v>251257</v>
      </c>
      <c r="I41" s="230">
        <f t="shared" si="2"/>
        <v>2.0155961481967796E-2</v>
      </c>
      <c r="J41" s="9"/>
    </row>
    <row r="42" spans="1:10" ht="15" customHeight="1" x14ac:dyDescent="0.2">
      <c r="A42" s="17" t="s">
        <v>625</v>
      </c>
      <c r="B42" s="21">
        <v>63</v>
      </c>
      <c r="C42" s="21">
        <v>26148</v>
      </c>
      <c r="D42" s="39">
        <v>26211</v>
      </c>
      <c r="E42" s="243">
        <f t="shared" si="1"/>
        <v>1.6969903363939717E-2</v>
      </c>
      <c r="F42" s="63"/>
      <c r="G42" s="17" t="s">
        <v>625</v>
      </c>
      <c r="H42" s="21">
        <v>210352</v>
      </c>
      <c r="I42" s="230">
        <f t="shared" si="2"/>
        <v>1.6874542041236222E-2</v>
      </c>
      <c r="J42" s="9"/>
    </row>
    <row r="43" spans="1:10" x14ac:dyDescent="0.2">
      <c r="A43" s="65" t="s">
        <v>673</v>
      </c>
      <c r="B43" s="40">
        <v>149</v>
      </c>
      <c r="C43" s="40">
        <v>132945</v>
      </c>
      <c r="D43" s="40">
        <v>133094</v>
      </c>
      <c r="E43" s="243">
        <f t="shared" si="1"/>
        <v>8.6169635585067059E-2</v>
      </c>
      <c r="F43" s="63"/>
      <c r="G43" s="65" t="s">
        <v>673</v>
      </c>
      <c r="H43" s="40">
        <v>1182287</v>
      </c>
      <c r="I43" s="230">
        <f t="shared" si="2"/>
        <v>9.4843651053030401E-2</v>
      </c>
      <c r="J43" s="9"/>
    </row>
    <row r="44" spans="1:10" x14ac:dyDescent="0.2">
      <c r="A44" s="238" t="s">
        <v>45</v>
      </c>
      <c r="B44" s="239">
        <f>SUM(B31:B43)</f>
        <v>3272</v>
      </c>
      <c r="C44" s="239">
        <f>SUM(C31:C43)</f>
        <v>1541286</v>
      </c>
      <c r="D44" s="239">
        <f>SUM(D31:D43)</f>
        <v>1544558</v>
      </c>
      <c r="E44" s="244">
        <f>SUM(E31:E43)</f>
        <v>1</v>
      </c>
      <c r="F44" s="63"/>
      <c r="G44" s="240" t="s">
        <v>45</v>
      </c>
      <c r="H44" s="238">
        <f>SUM(H31:H43)</f>
        <v>12465642</v>
      </c>
      <c r="I44" s="230">
        <f>SUM(I31:I43)</f>
        <v>0.99999999999999989</v>
      </c>
      <c r="J44" s="25"/>
    </row>
    <row r="45" spans="1:10" x14ac:dyDescent="0.2">
      <c r="A45" s="25"/>
      <c r="B45" s="29"/>
      <c r="C45" s="25"/>
      <c r="D45" s="25"/>
      <c r="E45" s="25"/>
      <c r="F45" s="25"/>
      <c r="G45" s="25"/>
      <c r="H45" s="25"/>
      <c r="I45" s="26"/>
      <c r="J45" s="25"/>
    </row>
    <row r="46" spans="1:10" ht="25.5" x14ac:dyDescent="0.2">
      <c r="A46" s="241" t="s">
        <v>42</v>
      </c>
      <c r="B46" s="242" t="s">
        <v>0</v>
      </c>
      <c r="C46" s="242" t="s">
        <v>1</v>
      </c>
      <c r="D46" s="242" t="s">
        <v>2</v>
      </c>
      <c r="E46" s="242" t="s">
        <v>3</v>
      </c>
      <c r="F46" s="242" t="s">
        <v>10</v>
      </c>
      <c r="G46" s="242" t="s">
        <v>9</v>
      </c>
      <c r="H46" s="242" t="s">
        <v>39</v>
      </c>
      <c r="I46" s="242" t="s">
        <v>40</v>
      </c>
      <c r="J46" s="25"/>
    </row>
    <row r="47" spans="1:10" ht="21.75" customHeight="1" x14ac:dyDescent="0.2">
      <c r="A47" s="66" t="s">
        <v>350</v>
      </c>
      <c r="B47" s="41" t="s">
        <v>56</v>
      </c>
      <c r="C47" s="70">
        <v>42551</v>
      </c>
      <c r="D47" s="44">
        <v>838</v>
      </c>
      <c r="E47" s="44">
        <v>877383</v>
      </c>
      <c r="F47" s="44">
        <v>878221</v>
      </c>
      <c r="G47" s="44">
        <v>3352</v>
      </c>
      <c r="H47" s="44">
        <v>7043456</v>
      </c>
      <c r="I47" s="44">
        <v>7046808</v>
      </c>
      <c r="J47" s="25"/>
    </row>
    <row r="48" spans="1:10" s="6" customFormat="1" ht="21.75" customHeight="1" x14ac:dyDescent="0.2">
      <c r="A48" s="66" t="s">
        <v>217</v>
      </c>
      <c r="B48" s="41" t="s">
        <v>485</v>
      </c>
      <c r="C48" s="70">
        <v>42551</v>
      </c>
      <c r="D48" s="44">
        <v>0</v>
      </c>
      <c r="E48" s="44">
        <v>198984</v>
      </c>
      <c r="F48" s="44">
        <v>198984</v>
      </c>
      <c r="G48" s="44">
        <v>0</v>
      </c>
      <c r="H48" s="44">
        <v>2007058</v>
      </c>
      <c r="I48" s="44">
        <v>2007058</v>
      </c>
      <c r="J48" s="24"/>
    </row>
    <row r="49" spans="1:11" s="6" customFormat="1" ht="21.75" customHeight="1" x14ac:dyDescent="0.2">
      <c r="A49" s="66" t="s">
        <v>95</v>
      </c>
      <c r="B49" s="41" t="s">
        <v>59</v>
      </c>
      <c r="C49" s="72">
        <v>42551</v>
      </c>
      <c r="D49" s="45">
        <v>0</v>
      </c>
      <c r="E49" s="45">
        <v>130147</v>
      </c>
      <c r="F49" s="45">
        <v>130147</v>
      </c>
      <c r="G49" s="45">
        <v>0</v>
      </c>
      <c r="H49" s="45">
        <v>433213</v>
      </c>
      <c r="I49" s="45">
        <v>433213</v>
      </c>
      <c r="J49" s="24"/>
    </row>
    <row r="50" spans="1:11" s="6" customFormat="1" ht="21.75" customHeight="1" x14ac:dyDescent="0.2">
      <c r="A50" s="71" t="s">
        <v>155</v>
      </c>
      <c r="B50" s="74" t="s">
        <v>618</v>
      </c>
      <c r="C50" s="72">
        <v>42551</v>
      </c>
      <c r="D50" s="45">
        <v>0</v>
      </c>
      <c r="E50" s="45">
        <v>119021</v>
      </c>
      <c r="F50" s="45">
        <v>119021</v>
      </c>
      <c r="G50" s="45">
        <v>0</v>
      </c>
      <c r="H50" s="45">
        <v>433868</v>
      </c>
      <c r="I50" s="45">
        <v>433868</v>
      </c>
      <c r="J50" s="24"/>
    </row>
    <row r="51" spans="1:11" s="6" customFormat="1" ht="21.75" customHeight="1" x14ac:dyDescent="0.2">
      <c r="A51" s="66" t="s">
        <v>73</v>
      </c>
      <c r="B51" s="41" t="s">
        <v>449</v>
      </c>
      <c r="C51" s="70">
        <v>42551</v>
      </c>
      <c r="D51" s="44">
        <v>27</v>
      </c>
      <c r="E51" s="44">
        <v>66785</v>
      </c>
      <c r="F51" s="44">
        <v>66812</v>
      </c>
      <c r="G51" s="44">
        <v>108</v>
      </c>
      <c r="H51" s="44">
        <v>67118</v>
      </c>
      <c r="I51" s="44">
        <v>67226</v>
      </c>
      <c r="J51" s="24"/>
    </row>
    <row r="52" spans="1:11" s="6" customFormat="1" ht="21.75" customHeight="1" x14ac:dyDescent="0.2">
      <c r="A52" s="66" t="s">
        <v>169</v>
      </c>
      <c r="B52" s="41" t="s">
        <v>481</v>
      </c>
      <c r="C52" s="72">
        <v>42551</v>
      </c>
      <c r="D52" s="45">
        <v>0</v>
      </c>
      <c r="E52" s="45">
        <v>46113</v>
      </c>
      <c r="F52" s="45">
        <v>46113</v>
      </c>
      <c r="G52" s="45">
        <v>0</v>
      </c>
      <c r="H52" s="45">
        <v>459703</v>
      </c>
      <c r="I52" s="45">
        <v>459703</v>
      </c>
      <c r="J52" s="24"/>
    </row>
    <row r="53" spans="1:11" s="6" customFormat="1" ht="21.75" customHeight="1" x14ac:dyDescent="0.2">
      <c r="A53" s="66" t="s">
        <v>257</v>
      </c>
      <c r="B53" s="41" t="s">
        <v>59</v>
      </c>
      <c r="C53" s="72">
        <v>42551</v>
      </c>
      <c r="D53" s="45">
        <v>0</v>
      </c>
      <c r="E53" s="45">
        <v>15220</v>
      </c>
      <c r="F53" s="45">
        <v>15220</v>
      </c>
      <c r="G53" s="45">
        <v>0</v>
      </c>
      <c r="H53" s="45">
        <v>45660</v>
      </c>
      <c r="I53" s="45">
        <v>45660</v>
      </c>
      <c r="J53" s="24"/>
    </row>
    <row r="54" spans="1:11" s="6" customFormat="1" ht="21.75" customHeight="1" x14ac:dyDescent="0.2">
      <c r="A54" s="66" t="s">
        <v>182</v>
      </c>
      <c r="B54" s="69" t="s">
        <v>31</v>
      </c>
      <c r="C54" s="70">
        <v>42460</v>
      </c>
      <c r="D54" s="44">
        <v>0</v>
      </c>
      <c r="E54" s="44">
        <v>13126</v>
      </c>
      <c r="F54" s="44">
        <v>13126</v>
      </c>
      <c r="G54" s="44">
        <v>0</v>
      </c>
      <c r="H54" s="44">
        <v>1138305</v>
      </c>
      <c r="I54" s="44">
        <v>1138305</v>
      </c>
      <c r="J54" s="24"/>
    </row>
    <row r="55" spans="1:11" s="6" customFormat="1" ht="21.75" customHeight="1" x14ac:dyDescent="0.2">
      <c r="A55" s="71" t="s">
        <v>332</v>
      </c>
      <c r="B55" s="41" t="s">
        <v>338</v>
      </c>
      <c r="C55" s="70">
        <v>42551</v>
      </c>
      <c r="D55" s="44">
        <v>0</v>
      </c>
      <c r="E55" s="44">
        <v>7549</v>
      </c>
      <c r="F55" s="44">
        <v>7549</v>
      </c>
      <c r="G55" s="44">
        <v>0</v>
      </c>
      <c r="H55" s="44">
        <v>7549</v>
      </c>
      <c r="I55" s="44">
        <v>7549</v>
      </c>
      <c r="J55" s="24"/>
    </row>
    <row r="56" spans="1:11" s="6" customFormat="1" ht="21.75" customHeight="1" x14ac:dyDescent="0.2">
      <c r="A56" s="66" t="s">
        <v>158</v>
      </c>
      <c r="B56" s="41" t="s">
        <v>474</v>
      </c>
      <c r="C56" s="72">
        <v>42551</v>
      </c>
      <c r="D56" s="45">
        <v>0</v>
      </c>
      <c r="E56" s="45">
        <v>6786</v>
      </c>
      <c r="F56" s="45">
        <v>6786</v>
      </c>
      <c r="G56" s="45">
        <v>0</v>
      </c>
      <c r="H56" s="45">
        <v>17649</v>
      </c>
      <c r="I56" s="45">
        <v>17649</v>
      </c>
      <c r="J56" s="218"/>
      <c r="K56" s="219"/>
    </row>
    <row r="57" spans="1:11" s="6" customFormat="1" ht="21.75" customHeight="1" x14ac:dyDescent="0.2">
      <c r="A57" s="66" t="s">
        <v>178</v>
      </c>
      <c r="B57" s="73" t="s">
        <v>488</v>
      </c>
      <c r="C57" s="72">
        <v>42551</v>
      </c>
      <c r="D57" s="45">
        <v>0</v>
      </c>
      <c r="E57" s="45">
        <v>3559</v>
      </c>
      <c r="F57" s="45">
        <v>3559</v>
      </c>
      <c r="G57" s="45">
        <v>0</v>
      </c>
      <c r="H57" s="45">
        <v>3559</v>
      </c>
      <c r="I57" s="45">
        <v>3559</v>
      </c>
      <c r="J57" s="218"/>
      <c r="K57" s="219"/>
    </row>
    <row r="58" spans="1:11" s="6" customFormat="1" ht="21.75" customHeight="1" x14ac:dyDescent="0.2">
      <c r="A58" s="66" t="s">
        <v>151</v>
      </c>
      <c r="B58" s="41" t="s">
        <v>461</v>
      </c>
      <c r="C58" s="72">
        <v>42551</v>
      </c>
      <c r="D58" s="45">
        <v>1037</v>
      </c>
      <c r="E58" s="45">
        <v>1037</v>
      </c>
      <c r="F58" s="45">
        <v>2074</v>
      </c>
      <c r="G58" s="45">
        <v>4148</v>
      </c>
      <c r="H58" s="45">
        <v>1195</v>
      </c>
      <c r="I58" s="45">
        <v>5343</v>
      </c>
      <c r="J58" s="218"/>
      <c r="K58" s="219"/>
    </row>
    <row r="59" spans="1:11" s="6" customFormat="1" ht="13.5" customHeight="1" x14ac:dyDescent="0.2">
      <c r="A59" s="66" t="s">
        <v>117</v>
      </c>
      <c r="B59" s="41" t="s">
        <v>77</v>
      </c>
      <c r="C59" s="70">
        <v>42551</v>
      </c>
      <c r="D59" s="44">
        <v>0</v>
      </c>
      <c r="E59" s="44">
        <v>2042</v>
      </c>
      <c r="F59" s="44">
        <v>2042</v>
      </c>
      <c r="G59" s="44">
        <v>0</v>
      </c>
      <c r="H59" s="44">
        <v>3952</v>
      </c>
      <c r="I59" s="44">
        <v>3952</v>
      </c>
      <c r="J59" s="218"/>
      <c r="K59" s="219"/>
    </row>
    <row r="60" spans="1:11" s="6" customFormat="1" ht="13.5" customHeight="1" x14ac:dyDescent="0.2">
      <c r="A60" s="66" t="s">
        <v>253</v>
      </c>
      <c r="B60" s="41" t="s">
        <v>486</v>
      </c>
      <c r="C60" s="67">
        <v>42551</v>
      </c>
      <c r="D60" s="68">
        <v>0</v>
      </c>
      <c r="E60" s="68">
        <v>1900</v>
      </c>
      <c r="F60" s="68">
        <v>1900</v>
      </c>
      <c r="G60" s="68">
        <v>0</v>
      </c>
      <c r="H60" s="68">
        <v>2348</v>
      </c>
      <c r="I60" s="68">
        <v>2348</v>
      </c>
      <c r="J60" s="218"/>
      <c r="K60" s="219"/>
    </row>
    <row r="61" spans="1:11" s="6" customFormat="1" ht="13.5" customHeight="1" x14ac:dyDescent="0.2">
      <c r="A61" s="66" t="s">
        <v>114</v>
      </c>
      <c r="B61" s="41" t="s">
        <v>4</v>
      </c>
      <c r="C61" s="70">
        <v>42551</v>
      </c>
      <c r="D61" s="44">
        <v>0</v>
      </c>
      <c r="E61" s="44">
        <v>1778</v>
      </c>
      <c r="F61" s="44">
        <v>1778</v>
      </c>
      <c r="G61" s="44">
        <v>0</v>
      </c>
      <c r="H61" s="44">
        <v>1778</v>
      </c>
      <c r="I61" s="44">
        <v>1778</v>
      </c>
      <c r="J61" s="218"/>
      <c r="K61" s="219"/>
    </row>
    <row r="62" spans="1:11" s="6" customFormat="1" ht="13.5" customHeight="1" x14ac:dyDescent="0.2">
      <c r="A62" s="66" t="s">
        <v>210</v>
      </c>
      <c r="B62" s="41" t="s">
        <v>13</v>
      </c>
      <c r="C62" s="70">
        <v>42551</v>
      </c>
      <c r="D62" s="44">
        <v>0</v>
      </c>
      <c r="E62" s="44">
        <v>1683</v>
      </c>
      <c r="F62" s="44">
        <v>1683</v>
      </c>
      <c r="G62" s="44">
        <v>0</v>
      </c>
      <c r="H62" s="44">
        <v>5150</v>
      </c>
      <c r="I62" s="44">
        <v>5150</v>
      </c>
      <c r="J62" s="218"/>
      <c r="K62" s="219"/>
    </row>
    <row r="63" spans="1:11" s="6" customFormat="1" ht="13.5" customHeight="1" x14ac:dyDescent="0.2">
      <c r="A63" s="66" t="s">
        <v>186</v>
      </c>
      <c r="B63" s="41" t="s">
        <v>495</v>
      </c>
      <c r="C63" s="72">
        <v>42551</v>
      </c>
      <c r="D63" s="45">
        <v>0</v>
      </c>
      <c r="E63" s="45">
        <v>1423</v>
      </c>
      <c r="F63" s="45">
        <v>1423</v>
      </c>
      <c r="G63" s="45">
        <v>0</v>
      </c>
      <c r="H63" s="45">
        <v>2626</v>
      </c>
      <c r="I63" s="45">
        <v>2626</v>
      </c>
      <c r="J63" s="218"/>
      <c r="K63" s="219"/>
    </row>
    <row r="64" spans="1:11" s="6" customFormat="1" ht="13.5" customHeight="1" x14ac:dyDescent="0.2">
      <c r="A64" s="66" t="s">
        <v>176</v>
      </c>
      <c r="B64" s="17" t="s">
        <v>15</v>
      </c>
      <c r="C64" s="70">
        <v>42551</v>
      </c>
      <c r="D64" s="44">
        <v>0</v>
      </c>
      <c r="E64" s="44">
        <v>1234</v>
      </c>
      <c r="F64" s="44">
        <v>1234</v>
      </c>
      <c r="G64" s="44">
        <v>0</v>
      </c>
      <c r="H64" s="44">
        <v>2352</v>
      </c>
      <c r="I64" s="44">
        <v>2352</v>
      </c>
      <c r="J64" s="218"/>
      <c r="K64" s="219"/>
    </row>
    <row r="65" spans="1:11" s="6" customFormat="1" ht="13.5" customHeight="1" x14ac:dyDescent="0.2">
      <c r="A65" s="66" t="s">
        <v>199</v>
      </c>
      <c r="B65" s="69" t="s">
        <v>78</v>
      </c>
      <c r="C65" s="67">
        <v>42551</v>
      </c>
      <c r="D65" s="68">
        <v>0</v>
      </c>
      <c r="E65" s="68">
        <v>1183</v>
      </c>
      <c r="F65" s="68">
        <v>1183</v>
      </c>
      <c r="G65" s="68">
        <v>0</v>
      </c>
      <c r="H65" s="68">
        <v>1183</v>
      </c>
      <c r="I65" s="68">
        <v>1183</v>
      </c>
      <c r="J65" s="218"/>
      <c r="K65" s="219"/>
    </row>
    <row r="66" spans="1:11" s="6" customFormat="1" ht="13.5" customHeight="1" x14ac:dyDescent="0.2">
      <c r="A66" s="66" t="s">
        <v>134</v>
      </c>
      <c r="B66" s="41" t="s">
        <v>451</v>
      </c>
      <c r="C66" s="70">
        <v>42551</v>
      </c>
      <c r="D66" s="44">
        <v>0</v>
      </c>
      <c r="E66" s="44">
        <v>1157</v>
      </c>
      <c r="F66" s="44">
        <v>1157</v>
      </c>
      <c r="G66" s="44">
        <v>0</v>
      </c>
      <c r="H66" s="44">
        <v>2461</v>
      </c>
      <c r="I66" s="44">
        <v>2461</v>
      </c>
      <c r="J66" s="218"/>
      <c r="K66" s="219"/>
    </row>
    <row r="67" spans="1:11" s="6" customFormat="1" ht="13.5" customHeight="1" x14ac:dyDescent="0.2">
      <c r="A67" s="75" t="s">
        <v>98</v>
      </c>
      <c r="B67" s="41" t="s">
        <v>71</v>
      </c>
      <c r="C67" s="70">
        <v>42551</v>
      </c>
      <c r="D67" s="44">
        <v>0</v>
      </c>
      <c r="E67" s="44">
        <v>1006</v>
      </c>
      <c r="F67" s="44">
        <v>1006</v>
      </c>
      <c r="G67" s="44">
        <v>0</v>
      </c>
      <c r="H67" s="44">
        <v>1049</v>
      </c>
      <c r="I67" s="44">
        <v>1049</v>
      </c>
      <c r="J67" s="218"/>
      <c r="K67" s="219"/>
    </row>
    <row r="68" spans="1:11" s="6" customFormat="1" ht="13.5" customHeight="1" x14ac:dyDescent="0.2">
      <c r="A68" s="66" t="s">
        <v>130</v>
      </c>
      <c r="B68" s="41" t="s">
        <v>303</v>
      </c>
      <c r="C68" s="72">
        <v>42551</v>
      </c>
      <c r="D68" s="45">
        <v>0</v>
      </c>
      <c r="E68" s="45">
        <v>1000</v>
      </c>
      <c r="F68" s="45">
        <v>1000</v>
      </c>
      <c r="G68" s="45">
        <v>0</v>
      </c>
      <c r="H68" s="45">
        <v>4465</v>
      </c>
      <c r="I68" s="45">
        <v>4465</v>
      </c>
      <c r="J68" s="218"/>
      <c r="K68" s="219"/>
    </row>
    <row r="69" spans="1:11" s="6" customFormat="1" ht="13.5" customHeight="1" x14ac:dyDescent="0.2">
      <c r="A69" s="66" t="s">
        <v>92</v>
      </c>
      <c r="B69" s="41" t="s">
        <v>434</v>
      </c>
      <c r="C69" s="72">
        <v>42551</v>
      </c>
      <c r="D69" s="45">
        <v>0</v>
      </c>
      <c r="E69" s="45">
        <v>976</v>
      </c>
      <c r="F69" s="45">
        <v>976</v>
      </c>
      <c r="G69" s="45">
        <v>0</v>
      </c>
      <c r="H69" s="45">
        <v>3790</v>
      </c>
      <c r="I69" s="45">
        <v>3790</v>
      </c>
      <c r="J69" s="218"/>
      <c r="K69" s="219"/>
    </row>
    <row r="70" spans="1:11" s="6" customFormat="1" ht="13.5" customHeight="1" x14ac:dyDescent="0.2">
      <c r="A70" s="66" t="s">
        <v>123</v>
      </c>
      <c r="B70" s="41" t="s">
        <v>308</v>
      </c>
      <c r="C70" s="72">
        <v>42551</v>
      </c>
      <c r="D70" s="45">
        <v>0</v>
      </c>
      <c r="E70" s="45">
        <v>954</v>
      </c>
      <c r="F70" s="45">
        <v>954</v>
      </c>
      <c r="G70" s="45">
        <v>0</v>
      </c>
      <c r="H70" s="45">
        <v>3816</v>
      </c>
      <c r="I70" s="45">
        <v>3816</v>
      </c>
      <c r="J70" s="218"/>
      <c r="K70" s="219"/>
    </row>
    <row r="71" spans="1:11" s="6" customFormat="1" ht="13.5" customHeight="1" x14ac:dyDescent="0.2">
      <c r="A71" s="66" t="s">
        <v>163</v>
      </c>
      <c r="B71" s="41" t="s">
        <v>477</v>
      </c>
      <c r="C71" s="67">
        <v>42551</v>
      </c>
      <c r="D71" s="68">
        <v>0</v>
      </c>
      <c r="E71" s="68">
        <v>935</v>
      </c>
      <c r="F71" s="68">
        <v>935</v>
      </c>
      <c r="G71" s="68">
        <v>0</v>
      </c>
      <c r="H71" s="68">
        <v>2229</v>
      </c>
      <c r="I71" s="68">
        <v>2229</v>
      </c>
      <c r="J71" s="218"/>
      <c r="K71" s="219"/>
    </row>
    <row r="72" spans="1:11" s="6" customFormat="1" ht="13.5" customHeight="1" x14ac:dyDescent="0.2">
      <c r="A72" s="66" t="s">
        <v>125</v>
      </c>
      <c r="B72" s="41" t="s">
        <v>56</v>
      </c>
      <c r="C72" s="67">
        <v>42551</v>
      </c>
      <c r="D72" s="68">
        <v>0</v>
      </c>
      <c r="E72" s="68">
        <v>818</v>
      </c>
      <c r="F72" s="68">
        <v>818</v>
      </c>
      <c r="G72" s="68">
        <v>0</v>
      </c>
      <c r="H72" s="68">
        <v>232951</v>
      </c>
      <c r="I72" s="68">
        <v>232951</v>
      </c>
      <c r="J72" s="218"/>
      <c r="K72" s="219"/>
    </row>
    <row r="73" spans="1:11" s="6" customFormat="1" ht="13.5" customHeight="1" x14ac:dyDescent="0.2">
      <c r="A73" s="66" t="s">
        <v>212</v>
      </c>
      <c r="B73" s="41" t="s">
        <v>56</v>
      </c>
      <c r="C73" s="70">
        <v>42551</v>
      </c>
      <c r="D73" s="44">
        <v>0</v>
      </c>
      <c r="E73" s="44">
        <v>811</v>
      </c>
      <c r="F73" s="44">
        <v>811</v>
      </c>
      <c r="G73" s="44">
        <v>0</v>
      </c>
      <c r="H73" s="44">
        <v>184109</v>
      </c>
      <c r="I73" s="44">
        <v>184109</v>
      </c>
      <c r="J73" s="218"/>
      <c r="K73" s="219"/>
    </row>
    <row r="74" spans="1:11" s="6" customFormat="1" ht="13.5" customHeight="1" x14ac:dyDescent="0.2">
      <c r="A74" s="66" t="s">
        <v>245</v>
      </c>
      <c r="B74" s="41" t="s">
        <v>262</v>
      </c>
      <c r="C74" s="72">
        <v>42551</v>
      </c>
      <c r="D74" s="45">
        <v>0</v>
      </c>
      <c r="E74" s="45">
        <v>770</v>
      </c>
      <c r="F74" s="45">
        <v>770</v>
      </c>
      <c r="G74" s="45">
        <v>0</v>
      </c>
      <c r="H74" s="45">
        <v>2393</v>
      </c>
      <c r="I74" s="45">
        <v>2393</v>
      </c>
      <c r="J74" s="218"/>
      <c r="K74" s="219"/>
    </row>
    <row r="75" spans="1:11" s="6" customFormat="1" ht="13.5" customHeight="1" x14ac:dyDescent="0.2">
      <c r="A75" s="66" t="s">
        <v>104</v>
      </c>
      <c r="B75" s="41" t="s">
        <v>419</v>
      </c>
      <c r="C75" s="70">
        <v>42551</v>
      </c>
      <c r="D75" s="44">
        <v>0</v>
      </c>
      <c r="E75" s="44">
        <v>754</v>
      </c>
      <c r="F75" s="44">
        <v>754</v>
      </c>
      <c r="G75" s="44">
        <v>0</v>
      </c>
      <c r="H75" s="44">
        <v>861</v>
      </c>
      <c r="I75" s="44">
        <v>861</v>
      </c>
      <c r="J75" s="218"/>
      <c r="K75" s="219"/>
    </row>
    <row r="76" spans="1:11" s="6" customFormat="1" ht="13.5" customHeight="1" x14ac:dyDescent="0.2">
      <c r="A76" s="66" t="s">
        <v>147</v>
      </c>
      <c r="B76" s="69" t="s">
        <v>458</v>
      </c>
      <c r="C76" s="72">
        <v>42551</v>
      </c>
      <c r="D76" s="45">
        <v>13</v>
      </c>
      <c r="E76" s="45">
        <v>695</v>
      </c>
      <c r="F76" s="45">
        <v>708</v>
      </c>
      <c r="G76" s="45">
        <v>52</v>
      </c>
      <c r="H76" s="45">
        <v>195699</v>
      </c>
      <c r="I76" s="45">
        <v>195751</v>
      </c>
      <c r="J76" s="218"/>
      <c r="K76" s="219"/>
    </row>
    <row r="77" spans="1:11" s="6" customFormat="1" ht="13.5" customHeight="1" x14ac:dyDescent="0.2">
      <c r="A77" s="66" t="s">
        <v>196</v>
      </c>
      <c r="B77" s="69" t="s">
        <v>4</v>
      </c>
      <c r="C77" s="70">
        <v>42551</v>
      </c>
      <c r="D77" s="44">
        <v>0</v>
      </c>
      <c r="E77" s="44">
        <v>690</v>
      </c>
      <c r="F77" s="44">
        <v>690</v>
      </c>
      <c r="G77" s="44">
        <v>0</v>
      </c>
      <c r="H77" s="44">
        <v>1638</v>
      </c>
      <c r="I77" s="44">
        <v>1638</v>
      </c>
      <c r="J77" s="218"/>
      <c r="K77" s="219"/>
    </row>
    <row r="78" spans="1:11" s="6" customFormat="1" ht="13.5" customHeight="1" x14ac:dyDescent="0.2">
      <c r="A78" s="66" t="s">
        <v>100</v>
      </c>
      <c r="B78" s="41" t="s">
        <v>6</v>
      </c>
      <c r="C78" s="72">
        <v>42551</v>
      </c>
      <c r="D78" s="45">
        <v>0</v>
      </c>
      <c r="E78" s="45">
        <v>673</v>
      </c>
      <c r="F78" s="45">
        <v>673</v>
      </c>
      <c r="G78" s="45">
        <v>0</v>
      </c>
      <c r="H78" s="45">
        <v>2692</v>
      </c>
      <c r="I78" s="45">
        <v>2692</v>
      </c>
      <c r="J78" s="218"/>
      <c r="K78" s="219"/>
    </row>
    <row r="79" spans="1:11" s="6" customFormat="1" ht="13.5" customHeight="1" x14ac:dyDescent="0.2">
      <c r="A79" s="66" t="s">
        <v>132</v>
      </c>
      <c r="B79" s="69" t="s">
        <v>373</v>
      </c>
      <c r="C79" s="70">
        <v>42551</v>
      </c>
      <c r="D79" s="44">
        <v>0</v>
      </c>
      <c r="E79" s="44">
        <v>654</v>
      </c>
      <c r="F79" s="44">
        <v>654</v>
      </c>
      <c r="G79" s="44">
        <v>0</v>
      </c>
      <c r="H79" s="44">
        <v>1776</v>
      </c>
      <c r="I79" s="44">
        <v>1776</v>
      </c>
      <c r="J79" s="218"/>
      <c r="K79" s="219"/>
    </row>
    <row r="80" spans="1:11" s="6" customFormat="1" ht="13.5" customHeight="1" x14ac:dyDescent="0.2">
      <c r="A80" s="71" t="s">
        <v>129</v>
      </c>
      <c r="B80" s="17" t="s">
        <v>11</v>
      </c>
      <c r="C80" s="72">
        <v>42551</v>
      </c>
      <c r="D80" s="45">
        <v>0</v>
      </c>
      <c r="E80" s="45">
        <v>622</v>
      </c>
      <c r="F80" s="45">
        <v>622</v>
      </c>
      <c r="G80" s="45">
        <v>0</v>
      </c>
      <c r="H80" s="45">
        <v>1055</v>
      </c>
      <c r="I80" s="45">
        <v>1055</v>
      </c>
      <c r="J80" s="218"/>
      <c r="K80" s="219"/>
    </row>
    <row r="81" spans="1:11" s="6" customFormat="1" ht="13.5" customHeight="1" x14ac:dyDescent="0.2">
      <c r="A81" s="66" t="s">
        <v>118</v>
      </c>
      <c r="B81" s="74" t="s">
        <v>432</v>
      </c>
      <c r="C81" s="72">
        <v>42551</v>
      </c>
      <c r="D81" s="45">
        <v>0</v>
      </c>
      <c r="E81" s="45">
        <v>593</v>
      </c>
      <c r="F81" s="45">
        <v>593</v>
      </c>
      <c r="G81" s="45">
        <v>0</v>
      </c>
      <c r="H81" s="45">
        <v>2372</v>
      </c>
      <c r="I81" s="45">
        <v>2372</v>
      </c>
      <c r="J81" s="218"/>
      <c r="K81" s="219"/>
    </row>
    <row r="82" spans="1:11" s="6" customFormat="1" ht="13.5" customHeight="1" x14ac:dyDescent="0.2">
      <c r="A82" s="66" t="s">
        <v>653</v>
      </c>
      <c r="B82" s="41" t="s">
        <v>658</v>
      </c>
      <c r="C82" s="72">
        <v>42551</v>
      </c>
      <c r="D82" s="45">
        <v>0</v>
      </c>
      <c r="E82" s="45">
        <v>560</v>
      </c>
      <c r="F82" s="45">
        <v>560</v>
      </c>
      <c r="G82" s="45">
        <v>0</v>
      </c>
      <c r="H82" s="45">
        <v>596</v>
      </c>
      <c r="I82" s="45">
        <v>596</v>
      </c>
      <c r="J82" s="218"/>
      <c r="K82" s="219"/>
    </row>
    <row r="83" spans="1:11" s="6" customFormat="1" ht="13.5" customHeight="1" x14ac:dyDescent="0.2">
      <c r="A83" s="71" t="s">
        <v>165</v>
      </c>
      <c r="B83" s="41" t="s">
        <v>480</v>
      </c>
      <c r="C83" s="72">
        <v>42551</v>
      </c>
      <c r="D83" s="45">
        <v>0</v>
      </c>
      <c r="E83" s="45">
        <v>553</v>
      </c>
      <c r="F83" s="45">
        <v>553</v>
      </c>
      <c r="G83" s="45">
        <v>0</v>
      </c>
      <c r="H83" s="45">
        <v>2212</v>
      </c>
      <c r="I83" s="45">
        <v>2212</v>
      </c>
      <c r="J83" s="218"/>
      <c r="K83" s="219"/>
    </row>
    <row r="84" spans="1:11" s="6" customFormat="1" ht="13.5" customHeight="1" x14ac:dyDescent="0.2">
      <c r="A84" s="71" t="s">
        <v>280</v>
      </c>
      <c r="B84" s="17" t="s">
        <v>56</v>
      </c>
      <c r="C84" s="72">
        <v>42369</v>
      </c>
      <c r="D84" s="45">
        <v>0</v>
      </c>
      <c r="E84" s="45">
        <v>529</v>
      </c>
      <c r="F84" s="45">
        <v>529</v>
      </c>
      <c r="G84" s="45">
        <v>0</v>
      </c>
      <c r="H84" s="45">
        <v>1247</v>
      </c>
      <c r="I84" s="45">
        <v>1247</v>
      </c>
      <c r="J84" s="218"/>
      <c r="K84" s="219"/>
    </row>
    <row r="85" spans="1:11" s="6" customFormat="1" ht="13.5" customHeight="1" x14ac:dyDescent="0.2">
      <c r="A85" s="71" t="s">
        <v>81</v>
      </c>
      <c r="B85" s="41" t="s">
        <v>456</v>
      </c>
      <c r="C85" s="72">
        <v>42551</v>
      </c>
      <c r="D85" s="45">
        <v>520</v>
      </c>
      <c r="E85" s="45">
        <v>1</v>
      </c>
      <c r="F85" s="45">
        <v>521</v>
      </c>
      <c r="G85" s="45">
        <v>2080</v>
      </c>
      <c r="H85" s="45">
        <v>520</v>
      </c>
      <c r="I85" s="45">
        <v>2600</v>
      </c>
      <c r="J85" s="218"/>
      <c r="K85" s="219"/>
    </row>
    <row r="86" spans="1:11" s="6" customFormat="1" ht="13.5" customHeight="1" x14ac:dyDescent="0.2">
      <c r="A86" s="66" t="s">
        <v>159</v>
      </c>
      <c r="B86" s="17" t="s">
        <v>5</v>
      </c>
      <c r="C86" s="70">
        <v>42551</v>
      </c>
      <c r="D86" s="44">
        <v>0</v>
      </c>
      <c r="E86" s="44">
        <v>520</v>
      </c>
      <c r="F86" s="44">
        <v>520</v>
      </c>
      <c r="G86" s="44">
        <v>0</v>
      </c>
      <c r="H86" s="44">
        <v>520</v>
      </c>
      <c r="I86" s="44">
        <v>520</v>
      </c>
      <c r="J86" s="218"/>
      <c r="K86" s="219"/>
    </row>
    <row r="87" spans="1:11" s="6" customFormat="1" ht="13.5" customHeight="1" x14ac:dyDescent="0.2">
      <c r="A87" s="66" t="s">
        <v>243</v>
      </c>
      <c r="B87" s="41" t="s">
        <v>448</v>
      </c>
      <c r="C87" s="72">
        <v>42551</v>
      </c>
      <c r="D87" s="45">
        <v>0</v>
      </c>
      <c r="E87" s="45">
        <v>498</v>
      </c>
      <c r="F87" s="45">
        <v>498</v>
      </c>
      <c r="G87" s="45">
        <v>0</v>
      </c>
      <c r="H87" s="45">
        <v>534</v>
      </c>
      <c r="I87" s="45">
        <v>534</v>
      </c>
      <c r="J87" s="218"/>
      <c r="K87" s="219"/>
    </row>
    <row r="88" spans="1:11" s="6" customFormat="1" ht="13.5" customHeight="1" x14ac:dyDescent="0.2">
      <c r="A88" s="66" t="s">
        <v>193</v>
      </c>
      <c r="B88" s="69" t="s">
        <v>225</v>
      </c>
      <c r="C88" s="70">
        <v>42551</v>
      </c>
      <c r="D88" s="44">
        <v>0</v>
      </c>
      <c r="E88" s="44">
        <v>495</v>
      </c>
      <c r="F88" s="44">
        <v>495</v>
      </c>
      <c r="G88" s="44">
        <v>0</v>
      </c>
      <c r="H88" s="44">
        <v>1980</v>
      </c>
      <c r="I88" s="44">
        <v>1980</v>
      </c>
      <c r="J88" s="218"/>
      <c r="K88" s="219"/>
    </row>
    <row r="89" spans="1:11" s="6" customFormat="1" ht="13.5" customHeight="1" x14ac:dyDescent="0.2">
      <c r="A89" s="66" t="s">
        <v>166</v>
      </c>
      <c r="B89" s="69" t="s">
        <v>191</v>
      </c>
      <c r="C89" s="72">
        <v>42551</v>
      </c>
      <c r="D89" s="45">
        <v>0</v>
      </c>
      <c r="E89" s="45">
        <v>484</v>
      </c>
      <c r="F89" s="45">
        <v>484</v>
      </c>
      <c r="G89" s="45">
        <v>0</v>
      </c>
      <c r="H89" s="45">
        <v>878</v>
      </c>
      <c r="I89" s="45">
        <v>878</v>
      </c>
      <c r="J89" s="218"/>
      <c r="K89" s="219"/>
    </row>
    <row r="90" spans="1:11" s="6" customFormat="1" ht="13.5" customHeight="1" x14ac:dyDescent="0.2">
      <c r="A90" s="66" t="s">
        <v>74</v>
      </c>
      <c r="B90" s="41" t="s">
        <v>454</v>
      </c>
      <c r="C90" s="72">
        <v>42551</v>
      </c>
      <c r="D90" s="45">
        <v>0</v>
      </c>
      <c r="E90" s="45">
        <v>475</v>
      </c>
      <c r="F90" s="45">
        <v>475</v>
      </c>
      <c r="G90" s="45">
        <v>0</v>
      </c>
      <c r="H90" s="45">
        <v>2605</v>
      </c>
      <c r="I90" s="45">
        <v>2605</v>
      </c>
      <c r="J90" s="218"/>
      <c r="K90" s="219"/>
    </row>
    <row r="91" spans="1:11" s="6" customFormat="1" ht="13.5" customHeight="1" x14ac:dyDescent="0.2">
      <c r="A91" s="66" t="s">
        <v>160</v>
      </c>
      <c r="B91" s="69" t="s">
        <v>71</v>
      </c>
      <c r="C91" s="67">
        <v>42551</v>
      </c>
      <c r="D91" s="68">
        <v>0</v>
      </c>
      <c r="E91" s="68">
        <v>472</v>
      </c>
      <c r="F91" s="68">
        <v>472</v>
      </c>
      <c r="G91" s="68">
        <v>0</v>
      </c>
      <c r="H91" s="68">
        <v>1888</v>
      </c>
      <c r="I91" s="68">
        <v>1888</v>
      </c>
      <c r="J91" s="218"/>
      <c r="K91" s="219"/>
    </row>
    <row r="92" spans="1:11" s="6" customFormat="1" ht="13.5" customHeight="1" x14ac:dyDescent="0.2">
      <c r="A92" s="66" t="s">
        <v>536</v>
      </c>
      <c r="B92" s="41" t="s">
        <v>557</v>
      </c>
      <c r="C92" s="70">
        <v>42460</v>
      </c>
      <c r="D92" s="44">
        <v>0</v>
      </c>
      <c r="E92" s="44">
        <v>469</v>
      </c>
      <c r="F92" s="44">
        <v>469</v>
      </c>
      <c r="G92" s="44">
        <v>0</v>
      </c>
      <c r="H92" s="44">
        <v>1101</v>
      </c>
      <c r="I92" s="44">
        <v>1101</v>
      </c>
      <c r="J92" s="218"/>
      <c r="K92" s="219"/>
    </row>
    <row r="93" spans="1:11" s="6" customFormat="1" ht="13.5" customHeight="1" x14ac:dyDescent="0.2">
      <c r="A93" s="66" t="s">
        <v>97</v>
      </c>
      <c r="B93" s="41" t="s">
        <v>475</v>
      </c>
      <c r="C93" s="67">
        <v>42551</v>
      </c>
      <c r="D93" s="68">
        <v>0</v>
      </c>
      <c r="E93" s="68">
        <v>460</v>
      </c>
      <c r="F93" s="68">
        <v>460</v>
      </c>
      <c r="G93" s="68">
        <v>0</v>
      </c>
      <c r="H93" s="68">
        <v>7013</v>
      </c>
      <c r="I93" s="68">
        <v>7013</v>
      </c>
      <c r="J93" s="218"/>
      <c r="K93" s="219"/>
    </row>
    <row r="94" spans="1:11" s="6" customFormat="1" ht="13.5" customHeight="1" x14ac:dyDescent="0.2">
      <c r="A94" s="75" t="s">
        <v>404</v>
      </c>
      <c r="B94" s="41" t="s">
        <v>443</v>
      </c>
      <c r="C94" s="72">
        <v>42551</v>
      </c>
      <c r="D94" s="45">
        <v>0</v>
      </c>
      <c r="E94" s="45">
        <v>442</v>
      </c>
      <c r="F94" s="45">
        <v>442</v>
      </c>
      <c r="G94" s="45">
        <v>0</v>
      </c>
      <c r="H94" s="45">
        <v>442</v>
      </c>
      <c r="I94" s="45">
        <v>442</v>
      </c>
      <c r="J94" s="218"/>
      <c r="K94" s="219"/>
    </row>
    <row r="95" spans="1:11" s="6" customFormat="1" ht="13.5" customHeight="1" x14ac:dyDescent="0.2">
      <c r="A95" s="66" t="s">
        <v>152</v>
      </c>
      <c r="B95" s="69" t="s">
        <v>462</v>
      </c>
      <c r="C95" s="67">
        <v>42551</v>
      </c>
      <c r="D95" s="68">
        <v>0</v>
      </c>
      <c r="E95" s="68">
        <v>427</v>
      </c>
      <c r="F95" s="68">
        <v>427</v>
      </c>
      <c r="G95" s="68">
        <v>0</v>
      </c>
      <c r="H95" s="68">
        <v>1708</v>
      </c>
      <c r="I95" s="68">
        <v>1708</v>
      </c>
      <c r="J95" s="218"/>
      <c r="K95" s="219"/>
    </row>
    <row r="96" spans="1:11" s="6" customFormat="1" ht="13.5" customHeight="1" x14ac:dyDescent="0.2">
      <c r="A96" s="66" t="s">
        <v>179</v>
      </c>
      <c r="B96" s="69" t="s">
        <v>489</v>
      </c>
      <c r="C96" s="67">
        <v>42551</v>
      </c>
      <c r="D96" s="68">
        <v>0</v>
      </c>
      <c r="E96" s="68">
        <v>423</v>
      </c>
      <c r="F96" s="68">
        <v>423</v>
      </c>
      <c r="G96" s="68">
        <v>0</v>
      </c>
      <c r="H96" s="68">
        <v>1772</v>
      </c>
      <c r="I96" s="68">
        <v>1772</v>
      </c>
      <c r="J96" s="218"/>
      <c r="K96" s="219"/>
    </row>
    <row r="97" spans="1:11" s="6" customFormat="1" ht="13.5" customHeight="1" x14ac:dyDescent="0.2">
      <c r="A97" s="66" t="s">
        <v>110</v>
      </c>
      <c r="B97" s="69" t="s">
        <v>263</v>
      </c>
      <c r="C97" s="72">
        <v>42551</v>
      </c>
      <c r="D97" s="45">
        <v>0</v>
      </c>
      <c r="E97" s="45">
        <v>401</v>
      </c>
      <c r="F97" s="45">
        <v>401</v>
      </c>
      <c r="G97" s="45">
        <v>0</v>
      </c>
      <c r="H97" s="45">
        <v>1604</v>
      </c>
      <c r="I97" s="45">
        <v>1604</v>
      </c>
      <c r="J97" s="218"/>
      <c r="K97" s="219"/>
    </row>
    <row r="98" spans="1:11" s="6" customFormat="1" ht="13.5" customHeight="1" x14ac:dyDescent="0.2">
      <c r="A98" s="66" t="s">
        <v>188</v>
      </c>
      <c r="B98" s="41" t="s">
        <v>228</v>
      </c>
      <c r="C98" s="72">
        <v>42551</v>
      </c>
      <c r="D98" s="45">
        <v>0</v>
      </c>
      <c r="E98" s="45">
        <v>397</v>
      </c>
      <c r="F98" s="45">
        <v>397</v>
      </c>
      <c r="G98" s="45">
        <v>0</v>
      </c>
      <c r="H98" s="45">
        <v>1556</v>
      </c>
      <c r="I98" s="45">
        <v>1556</v>
      </c>
      <c r="J98" s="218"/>
      <c r="K98" s="219"/>
    </row>
    <row r="99" spans="1:11" s="6" customFormat="1" ht="13.5" customHeight="1" x14ac:dyDescent="0.2">
      <c r="A99" s="71" t="s">
        <v>355</v>
      </c>
      <c r="B99" s="41" t="s">
        <v>303</v>
      </c>
      <c r="C99" s="72">
        <v>42551</v>
      </c>
      <c r="D99" s="45">
        <v>0</v>
      </c>
      <c r="E99" s="45">
        <v>395</v>
      </c>
      <c r="F99" s="45">
        <v>395</v>
      </c>
      <c r="G99" s="45">
        <v>0</v>
      </c>
      <c r="H99" s="45">
        <v>667</v>
      </c>
      <c r="I99" s="45">
        <v>667</v>
      </c>
      <c r="J99" s="218"/>
      <c r="K99" s="219"/>
    </row>
    <row r="100" spans="1:11" s="6" customFormat="1" ht="13.5" customHeight="1" x14ac:dyDescent="0.2">
      <c r="A100" s="66" t="s">
        <v>218</v>
      </c>
      <c r="B100" s="41" t="s">
        <v>6</v>
      </c>
      <c r="C100" s="70">
        <v>42551</v>
      </c>
      <c r="D100" s="44">
        <v>0</v>
      </c>
      <c r="E100" s="44">
        <v>383</v>
      </c>
      <c r="F100" s="44">
        <v>383</v>
      </c>
      <c r="G100" s="44">
        <v>0</v>
      </c>
      <c r="H100" s="44">
        <v>383</v>
      </c>
      <c r="I100" s="44">
        <v>383</v>
      </c>
      <c r="J100" s="218"/>
      <c r="K100" s="219"/>
    </row>
    <row r="101" spans="1:11" s="6" customFormat="1" ht="13.5" customHeight="1" x14ac:dyDescent="0.2">
      <c r="A101" s="66" t="s">
        <v>172</v>
      </c>
      <c r="B101" s="69" t="s">
        <v>483</v>
      </c>
      <c r="C101" s="67">
        <v>42551</v>
      </c>
      <c r="D101" s="68">
        <v>0</v>
      </c>
      <c r="E101" s="68">
        <v>368</v>
      </c>
      <c r="F101" s="68">
        <v>368</v>
      </c>
      <c r="G101" s="68">
        <v>0</v>
      </c>
      <c r="H101" s="68">
        <v>1131</v>
      </c>
      <c r="I101" s="68">
        <v>1131</v>
      </c>
      <c r="J101" s="218"/>
      <c r="K101" s="219"/>
    </row>
    <row r="102" spans="1:11" s="6" customFormat="1" ht="13.5" customHeight="1" x14ac:dyDescent="0.2">
      <c r="A102" s="66" t="s">
        <v>254</v>
      </c>
      <c r="B102" s="41" t="s">
        <v>265</v>
      </c>
      <c r="C102" s="70">
        <v>42551</v>
      </c>
      <c r="D102" s="44">
        <v>0</v>
      </c>
      <c r="E102" s="44">
        <v>352</v>
      </c>
      <c r="F102" s="44">
        <v>352</v>
      </c>
      <c r="G102" s="44">
        <v>0</v>
      </c>
      <c r="H102" s="44">
        <v>352</v>
      </c>
      <c r="I102" s="44">
        <v>352</v>
      </c>
      <c r="J102" s="218"/>
      <c r="K102" s="219"/>
    </row>
    <row r="103" spans="1:11" s="6" customFormat="1" ht="13.5" customHeight="1" x14ac:dyDescent="0.2">
      <c r="A103" s="66" t="s">
        <v>140</v>
      </c>
      <c r="B103" s="41" t="s">
        <v>376</v>
      </c>
      <c r="C103" s="72">
        <v>42551</v>
      </c>
      <c r="D103" s="45">
        <v>0</v>
      </c>
      <c r="E103" s="45">
        <v>350</v>
      </c>
      <c r="F103" s="45">
        <v>350</v>
      </c>
      <c r="G103" s="45">
        <v>0</v>
      </c>
      <c r="H103" s="45">
        <v>977</v>
      </c>
      <c r="I103" s="45">
        <v>977</v>
      </c>
      <c r="J103" s="218"/>
      <c r="K103" s="219"/>
    </row>
    <row r="104" spans="1:11" s="6" customFormat="1" ht="13.5" customHeight="1" x14ac:dyDescent="0.2">
      <c r="A104" s="75" t="s">
        <v>541</v>
      </c>
      <c r="B104" s="69" t="s">
        <v>453</v>
      </c>
      <c r="C104" s="72">
        <v>42551</v>
      </c>
      <c r="D104" s="45">
        <v>0</v>
      </c>
      <c r="E104" s="45">
        <v>346</v>
      </c>
      <c r="F104" s="45">
        <v>346</v>
      </c>
      <c r="G104" s="45">
        <v>0</v>
      </c>
      <c r="H104" s="45">
        <v>1306</v>
      </c>
      <c r="I104" s="45">
        <v>1306</v>
      </c>
      <c r="J104" s="218"/>
      <c r="K104" s="219"/>
    </row>
    <row r="105" spans="1:11" s="6" customFormat="1" ht="13.5" customHeight="1" x14ac:dyDescent="0.2">
      <c r="A105" s="66" t="s">
        <v>85</v>
      </c>
      <c r="B105" s="41" t="s">
        <v>471</v>
      </c>
      <c r="C105" s="72">
        <v>42369</v>
      </c>
      <c r="D105" s="45">
        <v>0</v>
      </c>
      <c r="E105" s="45">
        <v>342</v>
      </c>
      <c r="F105" s="45">
        <v>342</v>
      </c>
      <c r="G105" s="45">
        <v>0</v>
      </c>
      <c r="H105" s="45">
        <v>1368</v>
      </c>
      <c r="I105" s="45">
        <v>1368</v>
      </c>
      <c r="J105" s="218"/>
      <c r="K105" s="219"/>
    </row>
    <row r="106" spans="1:11" s="6" customFormat="1" ht="13.5" customHeight="1" x14ac:dyDescent="0.2">
      <c r="A106" s="66" t="s">
        <v>295</v>
      </c>
      <c r="B106" s="69" t="s">
        <v>6</v>
      </c>
      <c r="C106" s="70">
        <v>42551</v>
      </c>
      <c r="D106" s="44">
        <v>0</v>
      </c>
      <c r="E106" s="44">
        <v>337</v>
      </c>
      <c r="F106" s="44">
        <v>337</v>
      </c>
      <c r="G106" s="44">
        <v>0</v>
      </c>
      <c r="H106" s="44">
        <v>337</v>
      </c>
      <c r="I106" s="44">
        <v>337</v>
      </c>
      <c r="J106" s="218"/>
      <c r="K106" s="219"/>
    </row>
    <row r="107" spans="1:11" s="6" customFormat="1" ht="13.5" customHeight="1" x14ac:dyDescent="0.2">
      <c r="A107" s="66" t="s">
        <v>200</v>
      </c>
      <c r="B107" s="41" t="s">
        <v>20</v>
      </c>
      <c r="C107" s="72">
        <v>42551</v>
      </c>
      <c r="D107" s="45">
        <v>165</v>
      </c>
      <c r="E107" s="45">
        <v>165</v>
      </c>
      <c r="F107" s="45">
        <v>330</v>
      </c>
      <c r="G107" s="45">
        <v>660</v>
      </c>
      <c r="H107" s="45">
        <v>165</v>
      </c>
      <c r="I107" s="45">
        <v>825</v>
      </c>
      <c r="J107" s="218"/>
      <c r="K107" s="219"/>
    </row>
    <row r="108" spans="1:11" s="6" customFormat="1" ht="13.5" customHeight="1" x14ac:dyDescent="0.2">
      <c r="A108" s="66" t="s">
        <v>139</v>
      </c>
      <c r="B108" s="41" t="s">
        <v>457</v>
      </c>
      <c r="C108" s="72">
        <v>42551</v>
      </c>
      <c r="D108" s="45">
        <v>0</v>
      </c>
      <c r="E108" s="45">
        <v>318</v>
      </c>
      <c r="F108" s="45">
        <v>318</v>
      </c>
      <c r="G108" s="45">
        <v>0</v>
      </c>
      <c r="H108" s="45">
        <v>1272</v>
      </c>
      <c r="I108" s="45">
        <v>1272</v>
      </c>
      <c r="J108" s="218"/>
      <c r="K108" s="219"/>
    </row>
    <row r="109" spans="1:11" s="6" customFormat="1" ht="13.5" customHeight="1" x14ac:dyDescent="0.2">
      <c r="A109" s="66" t="s">
        <v>70</v>
      </c>
      <c r="B109" s="41" t="s">
        <v>66</v>
      </c>
      <c r="C109" s="72">
        <v>42551</v>
      </c>
      <c r="D109" s="45">
        <v>0</v>
      </c>
      <c r="E109" s="45">
        <v>314</v>
      </c>
      <c r="F109" s="45">
        <v>314</v>
      </c>
      <c r="G109" s="45">
        <v>0</v>
      </c>
      <c r="H109" s="45">
        <v>410</v>
      </c>
      <c r="I109" s="45">
        <v>410</v>
      </c>
      <c r="J109" s="218"/>
      <c r="K109" s="219"/>
    </row>
    <row r="110" spans="1:11" s="6" customFormat="1" ht="13.5" customHeight="1" x14ac:dyDescent="0.2">
      <c r="A110" s="66" t="s">
        <v>320</v>
      </c>
      <c r="B110" s="41" t="s">
        <v>440</v>
      </c>
      <c r="C110" s="70">
        <v>42460</v>
      </c>
      <c r="D110" s="44">
        <v>313</v>
      </c>
      <c r="E110" s="44">
        <v>0</v>
      </c>
      <c r="F110" s="44">
        <v>313</v>
      </c>
      <c r="G110" s="44">
        <v>1252</v>
      </c>
      <c r="H110" s="44">
        <v>0</v>
      </c>
      <c r="I110" s="44">
        <v>1252</v>
      </c>
      <c r="J110" s="218"/>
      <c r="K110" s="219"/>
    </row>
    <row r="111" spans="1:11" s="6" customFormat="1" ht="13.5" customHeight="1" x14ac:dyDescent="0.2">
      <c r="A111" s="71" t="s">
        <v>72</v>
      </c>
      <c r="B111" s="41" t="s">
        <v>429</v>
      </c>
      <c r="C111" s="67">
        <v>42551</v>
      </c>
      <c r="D111" s="68">
        <v>0</v>
      </c>
      <c r="E111" s="68">
        <v>310</v>
      </c>
      <c r="F111" s="68">
        <v>310</v>
      </c>
      <c r="G111" s="68">
        <v>0</v>
      </c>
      <c r="H111" s="68">
        <v>1523</v>
      </c>
      <c r="I111" s="68">
        <v>1523</v>
      </c>
      <c r="J111" s="218"/>
      <c r="K111" s="219"/>
    </row>
    <row r="112" spans="1:11" s="6" customFormat="1" ht="13.5" customHeight="1" x14ac:dyDescent="0.2">
      <c r="A112" s="66" t="s">
        <v>417</v>
      </c>
      <c r="B112" s="41" t="s">
        <v>54</v>
      </c>
      <c r="C112" s="72">
        <v>42551</v>
      </c>
      <c r="D112" s="45">
        <v>0</v>
      </c>
      <c r="E112" s="45">
        <v>295</v>
      </c>
      <c r="F112" s="45">
        <v>295</v>
      </c>
      <c r="G112" s="45">
        <v>0</v>
      </c>
      <c r="H112" s="45">
        <v>811</v>
      </c>
      <c r="I112" s="45">
        <v>811</v>
      </c>
      <c r="J112" s="218"/>
      <c r="K112" s="219"/>
    </row>
    <row r="113" spans="1:11" s="6" customFormat="1" ht="13.5" customHeight="1" x14ac:dyDescent="0.2">
      <c r="A113" s="75" t="s">
        <v>615</v>
      </c>
      <c r="B113" s="17" t="s">
        <v>617</v>
      </c>
      <c r="C113" s="70">
        <v>42551</v>
      </c>
      <c r="D113" s="44">
        <v>0</v>
      </c>
      <c r="E113" s="44">
        <v>292</v>
      </c>
      <c r="F113" s="44">
        <v>292</v>
      </c>
      <c r="G113" s="44">
        <v>0</v>
      </c>
      <c r="H113" s="44">
        <v>1168</v>
      </c>
      <c r="I113" s="44">
        <v>1168</v>
      </c>
      <c r="J113" s="218"/>
      <c r="K113" s="219"/>
    </row>
    <row r="114" spans="1:11" s="6" customFormat="1" ht="13.5" customHeight="1" x14ac:dyDescent="0.2">
      <c r="A114" s="66" t="s">
        <v>333</v>
      </c>
      <c r="B114" s="41" t="s">
        <v>77</v>
      </c>
      <c r="C114" s="67">
        <v>42551</v>
      </c>
      <c r="D114" s="68">
        <v>0</v>
      </c>
      <c r="E114" s="68">
        <v>291</v>
      </c>
      <c r="F114" s="68">
        <v>291</v>
      </c>
      <c r="G114" s="68">
        <v>0</v>
      </c>
      <c r="H114" s="68">
        <v>291</v>
      </c>
      <c r="I114" s="68">
        <v>291</v>
      </c>
      <c r="J114" s="218"/>
      <c r="K114" s="219"/>
    </row>
    <row r="115" spans="1:11" s="6" customFormat="1" ht="13.5" customHeight="1" x14ac:dyDescent="0.2">
      <c r="A115" s="66" t="s">
        <v>311</v>
      </c>
      <c r="B115" s="41" t="s">
        <v>62</v>
      </c>
      <c r="C115" s="67">
        <v>42551</v>
      </c>
      <c r="D115" s="68">
        <v>0</v>
      </c>
      <c r="E115" s="68">
        <v>287</v>
      </c>
      <c r="F115" s="68">
        <v>287</v>
      </c>
      <c r="G115" s="68">
        <v>0</v>
      </c>
      <c r="H115" s="68">
        <v>301</v>
      </c>
      <c r="I115" s="68">
        <v>301</v>
      </c>
      <c r="J115" s="218"/>
      <c r="K115" s="219"/>
    </row>
    <row r="116" spans="1:11" s="6" customFormat="1" ht="13.5" customHeight="1" x14ac:dyDescent="0.2">
      <c r="A116" s="66" t="s">
        <v>345</v>
      </c>
      <c r="B116" s="41" t="s">
        <v>283</v>
      </c>
      <c r="C116" s="72">
        <v>42551</v>
      </c>
      <c r="D116" s="45">
        <v>0</v>
      </c>
      <c r="E116" s="45">
        <v>287</v>
      </c>
      <c r="F116" s="45">
        <v>287</v>
      </c>
      <c r="G116" s="45">
        <v>0</v>
      </c>
      <c r="H116" s="45">
        <v>287</v>
      </c>
      <c r="I116" s="45">
        <v>287</v>
      </c>
      <c r="J116" s="218"/>
      <c r="K116" s="219"/>
    </row>
    <row r="117" spans="1:11" s="6" customFormat="1" ht="13.5" customHeight="1" x14ac:dyDescent="0.2">
      <c r="A117" s="66" t="s">
        <v>106</v>
      </c>
      <c r="B117" s="69" t="s">
        <v>421</v>
      </c>
      <c r="C117" s="70">
        <v>42551</v>
      </c>
      <c r="D117" s="44">
        <v>0</v>
      </c>
      <c r="E117" s="44">
        <v>281</v>
      </c>
      <c r="F117" s="44">
        <v>281</v>
      </c>
      <c r="G117" s="44">
        <v>0</v>
      </c>
      <c r="H117" s="44">
        <v>1421</v>
      </c>
      <c r="I117" s="44">
        <v>1421</v>
      </c>
      <c r="J117" s="218"/>
      <c r="K117" s="219"/>
    </row>
    <row r="118" spans="1:11" s="6" customFormat="1" ht="13.5" customHeight="1" x14ac:dyDescent="0.2">
      <c r="A118" s="71" t="s">
        <v>588</v>
      </c>
      <c r="B118" s="41" t="s">
        <v>465</v>
      </c>
      <c r="C118" s="72">
        <v>42551</v>
      </c>
      <c r="D118" s="45">
        <v>0</v>
      </c>
      <c r="E118" s="45">
        <v>278</v>
      </c>
      <c r="F118" s="45">
        <v>278</v>
      </c>
      <c r="G118" s="45">
        <v>0</v>
      </c>
      <c r="H118" s="45">
        <v>677</v>
      </c>
      <c r="I118" s="45">
        <v>677</v>
      </c>
      <c r="J118" s="218"/>
      <c r="K118" s="219"/>
    </row>
    <row r="119" spans="1:11" s="6" customFormat="1" ht="13.5" customHeight="1" x14ac:dyDescent="0.2">
      <c r="A119" s="66" t="s">
        <v>278</v>
      </c>
      <c r="B119" s="41" t="s">
        <v>287</v>
      </c>
      <c r="C119" s="70">
        <v>42551</v>
      </c>
      <c r="D119" s="44">
        <v>0</v>
      </c>
      <c r="E119" s="44">
        <v>272</v>
      </c>
      <c r="F119" s="44">
        <v>272</v>
      </c>
      <c r="G119" s="44">
        <v>0</v>
      </c>
      <c r="H119" s="44">
        <v>544</v>
      </c>
      <c r="I119" s="44">
        <v>544</v>
      </c>
      <c r="J119" s="218"/>
      <c r="K119" s="219"/>
    </row>
    <row r="120" spans="1:11" s="6" customFormat="1" ht="13.5" customHeight="1" x14ac:dyDescent="0.2">
      <c r="A120" s="66" t="s">
        <v>48</v>
      </c>
      <c r="B120" s="41" t="s">
        <v>50</v>
      </c>
      <c r="C120" s="72">
        <v>42551</v>
      </c>
      <c r="D120" s="45">
        <v>0</v>
      </c>
      <c r="E120" s="45">
        <v>265</v>
      </c>
      <c r="F120" s="45">
        <v>265</v>
      </c>
      <c r="G120" s="45">
        <v>0</v>
      </c>
      <c r="H120" s="45">
        <v>265</v>
      </c>
      <c r="I120" s="45">
        <v>265</v>
      </c>
      <c r="J120" s="218"/>
      <c r="K120" s="219"/>
    </row>
    <row r="121" spans="1:11" s="6" customFormat="1" ht="13.5" customHeight="1" x14ac:dyDescent="0.2">
      <c r="A121" s="66" t="s">
        <v>168</v>
      </c>
      <c r="B121" s="41" t="s">
        <v>58</v>
      </c>
      <c r="C121" s="72">
        <v>42551</v>
      </c>
      <c r="D121" s="45">
        <v>0</v>
      </c>
      <c r="E121" s="45">
        <v>261</v>
      </c>
      <c r="F121" s="45">
        <v>261</v>
      </c>
      <c r="G121" s="45">
        <v>0</v>
      </c>
      <c r="H121" s="45">
        <v>1566</v>
      </c>
      <c r="I121" s="45">
        <v>1566</v>
      </c>
      <c r="J121" s="218"/>
      <c r="K121" s="219"/>
    </row>
    <row r="122" spans="1:11" s="6" customFormat="1" ht="13.5" customHeight="1" x14ac:dyDescent="0.2">
      <c r="A122" s="66" t="s">
        <v>381</v>
      </c>
      <c r="B122" s="17" t="s">
        <v>69</v>
      </c>
      <c r="C122" s="67">
        <v>42551</v>
      </c>
      <c r="D122" s="68">
        <v>0</v>
      </c>
      <c r="E122" s="68">
        <v>257</v>
      </c>
      <c r="F122" s="68">
        <v>257</v>
      </c>
      <c r="G122" s="68">
        <v>0</v>
      </c>
      <c r="H122" s="68">
        <v>489</v>
      </c>
      <c r="I122" s="68">
        <v>489</v>
      </c>
      <c r="J122" s="218"/>
      <c r="K122" s="219"/>
    </row>
    <row r="123" spans="1:11" s="6" customFormat="1" ht="13.5" customHeight="1" x14ac:dyDescent="0.2">
      <c r="A123" s="66" t="s">
        <v>195</v>
      </c>
      <c r="B123" s="69" t="s">
        <v>426</v>
      </c>
      <c r="C123" s="67">
        <v>42551</v>
      </c>
      <c r="D123" s="68">
        <v>0</v>
      </c>
      <c r="E123" s="68">
        <v>255</v>
      </c>
      <c r="F123" s="68">
        <v>255</v>
      </c>
      <c r="G123" s="68">
        <v>0</v>
      </c>
      <c r="H123" s="68">
        <v>1020</v>
      </c>
      <c r="I123" s="68">
        <v>1020</v>
      </c>
      <c r="J123" s="218"/>
      <c r="K123" s="219"/>
    </row>
    <row r="124" spans="1:11" s="6" customFormat="1" ht="13.5" customHeight="1" x14ac:dyDescent="0.2">
      <c r="A124" s="71" t="s">
        <v>271</v>
      </c>
      <c r="B124" s="41" t="s">
        <v>284</v>
      </c>
      <c r="C124" s="72">
        <v>42551</v>
      </c>
      <c r="D124" s="45">
        <v>0</v>
      </c>
      <c r="E124" s="45">
        <v>246</v>
      </c>
      <c r="F124" s="45">
        <v>246</v>
      </c>
      <c r="G124" s="45">
        <v>0</v>
      </c>
      <c r="H124" s="45">
        <v>246</v>
      </c>
      <c r="I124" s="45">
        <v>246</v>
      </c>
      <c r="J124" s="218"/>
      <c r="K124" s="219"/>
    </row>
    <row r="125" spans="1:11" s="6" customFormat="1" ht="13.5" customHeight="1" x14ac:dyDescent="0.2">
      <c r="A125" s="66" t="s">
        <v>319</v>
      </c>
      <c r="B125" s="41" t="s">
        <v>19</v>
      </c>
      <c r="C125" s="70">
        <v>42551</v>
      </c>
      <c r="D125" s="44">
        <v>0</v>
      </c>
      <c r="E125" s="44">
        <v>245</v>
      </c>
      <c r="F125" s="44">
        <v>245</v>
      </c>
      <c r="G125" s="44">
        <v>0</v>
      </c>
      <c r="H125" s="44">
        <v>435</v>
      </c>
      <c r="I125" s="44">
        <v>435</v>
      </c>
      <c r="J125" s="218"/>
      <c r="K125" s="219"/>
    </row>
    <row r="126" spans="1:11" s="6" customFormat="1" ht="13.5" customHeight="1" x14ac:dyDescent="0.2">
      <c r="A126" s="66" t="s">
        <v>183</v>
      </c>
      <c r="B126" s="41" t="s">
        <v>493</v>
      </c>
      <c r="C126" s="70">
        <v>42460</v>
      </c>
      <c r="D126" s="44">
        <v>0</v>
      </c>
      <c r="E126" s="44">
        <v>244</v>
      </c>
      <c r="F126" s="44">
        <v>244</v>
      </c>
      <c r="G126" s="44">
        <v>0</v>
      </c>
      <c r="H126" s="44">
        <v>285</v>
      </c>
      <c r="I126" s="44">
        <v>285</v>
      </c>
      <c r="J126" s="218"/>
      <c r="K126" s="219"/>
    </row>
    <row r="127" spans="1:11" s="6" customFormat="1" ht="13.5" customHeight="1" x14ac:dyDescent="0.2">
      <c r="A127" s="66" t="s">
        <v>122</v>
      </c>
      <c r="B127" s="69" t="s">
        <v>441</v>
      </c>
      <c r="C127" s="72">
        <v>42551</v>
      </c>
      <c r="D127" s="45">
        <v>0</v>
      </c>
      <c r="E127" s="45">
        <v>243</v>
      </c>
      <c r="F127" s="45">
        <v>243</v>
      </c>
      <c r="G127" s="45">
        <v>0</v>
      </c>
      <c r="H127" s="45">
        <v>771</v>
      </c>
      <c r="I127" s="45">
        <v>771</v>
      </c>
      <c r="J127" s="218"/>
      <c r="K127" s="219"/>
    </row>
    <row r="128" spans="1:11" s="6" customFormat="1" ht="13.5" customHeight="1" x14ac:dyDescent="0.2">
      <c r="A128" s="66" t="s">
        <v>526</v>
      </c>
      <c r="B128" s="41" t="s">
        <v>547</v>
      </c>
      <c r="C128" s="70">
        <v>42551</v>
      </c>
      <c r="D128" s="44">
        <v>0</v>
      </c>
      <c r="E128" s="44">
        <v>242</v>
      </c>
      <c r="F128" s="44">
        <v>242</v>
      </c>
      <c r="G128" s="44">
        <v>0</v>
      </c>
      <c r="H128" s="44">
        <v>514</v>
      </c>
      <c r="I128" s="44">
        <v>514</v>
      </c>
      <c r="J128" s="218"/>
      <c r="K128" s="219"/>
    </row>
    <row r="129" spans="1:11" s="6" customFormat="1" ht="13.5" customHeight="1" x14ac:dyDescent="0.2">
      <c r="A129" s="66" t="s">
        <v>116</v>
      </c>
      <c r="B129" s="41" t="s">
        <v>431</v>
      </c>
      <c r="C129" s="72">
        <v>42551</v>
      </c>
      <c r="D129" s="45">
        <v>0</v>
      </c>
      <c r="E129" s="45">
        <v>231</v>
      </c>
      <c r="F129" s="45">
        <v>231</v>
      </c>
      <c r="G129" s="45">
        <v>0</v>
      </c>
      <c r="H129" s="45">
        <v>924</v>
      </c>
      <c r="I129" s="45">
        <v>924</v>
      </c>
      <c r="J129" s="218"/>
      <c r="K129" s="219"/>
    </row>
    <row r="130" spans="1:11" s="6" customFormat="1" ht="13.5" customHeight="1" x14ac:dyDescent="0.2">
      <c r="A130" s="66" t="s">
        <v>269</v>
      </c>
      <c r="B130" s="41" t="s">
        <v>439</v>
      </c>
      <c r="C130" s="70">
        <v>42551</v>
      </c>
      <c r="D130" s="44">
        <v>0</v>
      </c>
      <c r="E130" s="44">
        <v>230</v>
      </c>
      <c r="F130" s="44">
        <v>230</v>
      </c>
      <c r="G130" s="44">
        <v>0</v>
      </c>
      <c r="H130" s="44">
        <v>675</v>
      </c>
      <c r="I130" s="44">
        <v>675</v>
      </c>
      <c r="J130" s="218"/>
      <c r="K130" s="219"/>
    </row>
    <row r="131" spans="1:11" s="6" customFormat="1" ht="13.5" customHeight="1" x14ac:dyDescent="0.2">
      <c r="A131" s="66" t="s">
        <v>88</v>
      </c>
      <c r="B131" s="41" t="s">
        <v>82</v>
      </c>
      <c r="C131" s="72">
        <v>42551</v>
      </c>
      <c r="D131" s="45">
        <v>0</v>
      </c>
      <c r="E131" s="45">
        <v>226</v>
      </c>
      <c r="F131" s="45">
        <v>226</v>
      </c>
      <c r="G131" s="45">
        <v>0</v>
      </c>
      <c r="H131" s="45">
        <v>273</v>
      </c>
      <c r="I131" s="45">
        <v>273</v>
      </c>
      <c r="J131" s="218"/>
      <c r="K131" s="219"/>
    </row>
    <row r="132" spans="1:11" s="6" customFormat="1" ht="13.5" customHeight="1" x14ac:dyDescent="0.2">
      <c r="A132" s="66" t="s">
        <v>656</v>
      </c>
      <c r="B132" s="69" t="s">
        <v>4</v>
      </c>
      <c r="C132" s="72">
        <v>42551</v>
      </c>
      <c r="D132" s="45">
        <v>0</v>
      </c>
      <c r="E132" s="45">
        <v>225</v>
      </c>
      <c r="F132" s="45">
        <v>225</v>
      </c>
      <c r="G132" s="45">
        <v>0</v>
      </c>
      <c r="H132" s="45">
        <v>2250</v>
      </c>
      <c r="I132" s="45">
        <v>2250</v>
      </c>
      <c r="J132" s="218"/>
      <c r="K132" s="219"/>
    </row>
    <row r="133" spans="1:11" s="6" customFormat="1" ht="13.5" customHeight="1" x14ac:dyDescent="0.2">
      <c r="A133" s="71" t="s">
        <v>171</v>
      </c>
      <c r="B133" s="69" t="s">
        <v>25</v>
      </c>
      <c r="C133" s="72">
        <v>42551</v>
      </c>
      <c r="D133" s="45">
        <v>0</v>
      </c>
      <c r="E133" s="45">
        <v>225</v>
      </c>
      <c r="F133" s="45">
        <v>225</v>
      </c>
      <c r="G133" s="45">
        <v>0</v>
      </c>
      <c r="H133" s="45">
        <v>600</v>
      </c>
      <c r="I133" s="45">
        <v>600</v>
      </c>
      <c r="J133" s="218"/>
      <c r="K133" s="219"/>
    </row>
    <row r="134" spans="1:11" s="6" customFormat="1" ht="13.5" customHeight="1" x14ac:dyDescent="0.2">
      <c r="A134" s="66" t="s">
        <v>145</v>
      </c>
      <c r="B134" s="69" t="s">
        <v>13</v>
      </c>
      <c r="C134" s="72">
        <v>42551</v>
      </c>
      <c r="D134" s="45">
        <v>0</v>
      </c>
      <c r="E134" s="45">
        <v>225</v>
      </c>
      <c r="F134" s="45">
        <v>225</v>
      </c>
      <c r="G134" s="45">
        <v>0</v>
      </c>
      <c r="H134" s="45">
        <v>349</v>
      </c>
      <c r="I134" s="45">
        <v>349</v>
      </c>
      <c r="J134" s="218"/>
      <c r="K134" s="219"/>
    </row>
    <row r="135" spans="1:11" s="6" customFormat="1" ht="13.5" customHeight="1" x14ac:dyDescent="0.2">
      <c r="A135" s="66" t="s">
        <v>93</v>
      </c>
      <c r="B135" s="69" t="s">
        <v>5</v>
      </c>
      <c r="C135" s="72">
        <v>42551</v>
      </c>
      <c r="D135" s="45">
        <v>0</v>
      </c>
      <c r="E135" s="45">
        <v>224</v>
      </c>
      <c r="F135" s="45">
        <v>224</v>
      </c>
      <c r="G135" s="45">
        <v>0</v>
      </c>
      <c r="H135" s="45">
        <v>224</v>
      </c>
      <c r="I135" s="45">
        <v>224</v>
      </c>
      <c r="J135" s="218"/>
      <c r="K135" s="219"/>
    </row>
    <row r="136" spans="1:11" s="6" customFormat="1" ht="13.5" customHeight="1" x14ac:dyDescent="0.2">
      <c r="A136" s="66" t="s">
        <v>291</v>
      </c>
      <c r="B136" s="41" t="s">
        <v>4</v>
      </c>
      <c r="C136" s="70">
        <v>42551</v>
      </c>
      <c r="D136" s="44">
        <v>0</v>
      </c>
      <c r="E136" s="44">
        <v>222</v>
      </c>
      <c r="F136" s="44">
        <v>222</v>
      </c>
      <c r="G136" s="44">
        <v>0</v>
      </c>
      <c r="H136" s="44">
        <v>12828</v>
      </c>
      <c r="I136" s="44">
        <v>12828</v>
      </c>
      <c r="J136" s="218"/>
      <c r="K136" s="219"/>
    </row>
    <row r="137" spans="1:11" s="6" customFormat="1" ht="13.5" customHeight="1" x14ac:dyDescent="0.2">
      <c r="A137" s="66" t="s">
        <v>135</v>
      </c>
      <c r="B137" s="41" t="s">
        <v>59</v>
      </c>
      <c r="C137" s="72">
        <v>42551</v>
      </c>
      <c r="D137" s="45">
        <v>0</v>
      </c>
      <c r="E137" s="45">
        <v>216</v>
      </c>
      <c r="F137" s="45">
        <v>216</v>
      </c>
      <c r="G137" s="45">
        <v>0</v>
      </c>
      <c r="H137" s="45">
        <v>10924</v>
      </c>
      <c r="I137" s="45">
        <v>10924</v>
      </c>
      <c r="J137" s="218"/>
      <c r="K137" s="219"/>
    </row>
    <row r="138" spans="1:11" s="6" customFormat="1" ht="13.5" customHeight="1" x14ac:dyDescent="0.2">
      <c r="A138" s="66" t="s">
        <v>91</v>
      </c>
      <c r="B138" s="41" t="s">
        <v>396</v>
      </c>
      <c r="C138" s="72">
        <v>42551</v>
      </c>
      <c r="D138" s="45">
        <v>0</v>
      </c>
      <c r="E138" s="45">
        <v>208</v>
      </c>
      <c r="F138" s="45">
        <v>208</v>
      </c>
      <c r="G138" s="45">
        <v>0</v>
      </c>
      <c r="H138" s="45">
        <v>416</v>
      </c>
      <c r="I138" s="45">
        <v>416</v>
      </c>
      <c r="J138" s="218"/>
      <c r="K138" s="219"/>
    </row>
    <row r="139" spans="1:11" s="6" customFormat="1" ht="13.5" customHeight="1" x14ac:dyDescent="0.2">
      <c r="A139" s="66" t="s">
        <v>590</v>
      </c>
      <c r="B139" s="41" t="s">
        <v>606</v>
      </c>
      <c r="C139" s="67">
        <v>42551</v>
      </c>
      <c r="D139" s="68">
        <v>0</v>
      </c>
      <c r="E139" s="68">
        <v>207</v>
      </c>
      <c r="F139" s="68">
        <v>207</v>
      </c>
      <c r="G139" s="68">
        <v>0</v>
      </c>
      <c r="H139" s="68">
        <v>207</v>
      </c>
      <c r="I139" s="68">
        <v>207</v>
      </c>
      <c r="J139" s="218"/>
      <c r="K139" s="219"/>
    </row>
    <row r="140" spans="1:11" s="6" customFormat="1" ht="13.5" customHeight="1" x14ac:dyDescent="0.2">
      <c r="A140" s="66" t="s">
        <v>274</v>
      </c>
      <c r="B140" s="41" t="s">
        <v>467</v>
      </c>
      <c r="C140" s="67">
        <v>42551</v>
      </c>
      <c r="D140" s="68">
        <v>0</v>
      </c>
      <c r="E140" s="68">
        <v>197</v>
      </c>
      <c r="F140" s="68">
        <v>197</v>
      </c>
      <c r="G140" s="68">
        <v>0</v>
      </c>
      <c r="H140" s="68">
        <v>393</v>
      </c>
      <c r="I140" s="68">
        <v>393</v>
      </c>
      <c r="J140" s="218"/>
      <c r="K140" s="219"/>
    </row>
    <row r="141" spans="1:11" s="6" customFormat="1" ht="13.5" customHeight="1" x14ac:dyDescent="0.2">
      <c r="A141" s="66" t="s">
        <v>84</v>
      </c>
      <c r="B141" s="69" t="s">
        <v>453</v>
      </c>
      <c r="C141" s="67">
        <v>42551</v>
      </c>
      <c r="D141" s="68">
        <v>0</v>
      </c>
      <c r="E141" s="68">
        <v>196</v>
      </c>
      <c r="F141" s="68">
        <v>196</v>
      </c>
      <c r="G141" s="68">
        <v>0</v>
      </c>
      <c r="H141" s="68">
        <v>196</v>
      </c>
      <c r="I141" s="68">
        <v>196</v>
      </c>
      <c r="J141" s="218"/>
      <c r="K141" s="219"/>
    </row>
    <row r="142" spans="1:11" s="6" customFormat="1" ht="13.5" customHeight="1" x14ac:dyDescent="0.2">
      <c r="A142" s="66" t="s">
        <v>156</v>
      </c>
      <c r="B142" s="41" t="s">
        <v>468</v>
      </c>
      <c r="C142" s="72">
        <v>42460</v>
      </c>
      <c r="D142" s="45">
        <v>0</v>
      </c>
      <c r="E142" s="45">
        <v>194</v>
      </c>
      <c r="F142" s="45">
        <v>194</v>
      </c>
      <c r="G142" s="45">
        <v>0</v>
      </c>
      <c r="H142" s="45">
        <v>776</v>
      </c>
      <c r="I142" s="45">
        <v>776</v>
      </c>
      <c r="J142" s="218"/>
      <c r="K142" s="219"/>
    </row>
    <row r="143" spans="1:11" s="6" customFormat="1" ht="13.5" customHeight="1" x14ac:dyDescent="0.2">
      <c r="A143" s="75" t="s">
        <v>144</v>
      </c>
      <c r="B143" s="41" t="s">
        <v>261</v>
      </c>
      <c r="C143" s="72">
        <v>42551</v>
      </c>
      <c r="D143" s="45">
        <v>0</v>
      </c>
      <c r="E143" s="45">
        <v>194</v>
      </c>
      <c r="F143" s="45">
        <v>194</v>
      </c>
      <c r="G143" s="45">
        <v>0</v>
      </c>
      <c r="H143" s="45">
        <v>460</v>
      </c>
      <c r="I143" s="45">
        <v>460</v>
      </c>
      <c r="J143" s="218"/>
      <c r="K143" s="219"/>
    </row>
    <row r="144" spans="1:11" s="6" customFormat="1" ht="13.5" customHeight="1" x14ac:dyDescent="0.2">
      <c r="A144" s="66" t="s">
        <v>249</v>
      </c>
      <c r="B144" s="41" t="s">
        <v>263</v>
      </c>
      <c r="C144" s="72">
        <v>42551</v>
      </c>
      <c r="D144" s="45">
        <v>0</v>
      </c>
      <c r="E144" s="45">
        <v>192</v>
      </c>
      <c r="F144" s="45">
        <v>192</v>
      </c>
      <c r="G144" s="45">
        <v>0</v>
      </c>
      <c r="H144" s="45">
        <v>768</v>
      </c>
      <c r="I144" s="45">
        <v>768</v>
      </c>
      <c r="J144" s="218"/>
      <c r="K144" s="219"/>
    </row>
    <row r="145" spans="1:11" s="6" customFormat="1" ht="13.5" customHeight="1" x14ac:dyDescent="0.2">
      <c r="A145" s="66" t="s">
        <v>76</v>
      </c>
      <c r="B145" s="41" t="s">
        <v>54</v>
      </c>
      <c r="C145" s="72">
        <v>42551</v>
      </c>
      <c r="D145" s="45">
        <v>0</v>
      </c>
      <c r="E145" s="45">
        <v>191</v>
      </c>
      <c r="F145" s="45">
        <v>191</v>
      </c>
      <c r="G145" s="45">
        <v>0</v>
      </c>
      <c r="H145" s="45">
        <v>219</v>
      </c>
      <c r="I145" s="45">
        <v>219</v>
      </c>
      <c r="J145" s="218"/>
      <c r="K145" s="219"/>
    </row>
    <row r="146" spans="1:11" s="6" customFormat="1" ht="13.5" customHeight="1" x14ac:dyDescent="0.2">
      <c r="A146" s="66" t="s">
        <v>663</v>
      </c>
      <c r="B146" s="41" t="s">
        <v>487</v>
      </c>
      <c r="C146" s="72">
        <v>42369</v>
      </c>
      <c r="D146" s="45">
        <v>0</v>
      </c>
      <c r="E146" s="45">
        <v>182</v>
      </c>
      <c r="F146" s="45">
        <v>182</v>
      </c>
      <c r="G146" s="45">
        <v>0</v>
      </c>
      <c r="H146" s="45">
        <v>955</v>
      </c>
      <c r="I146" s="45">
        <v>955</v>
      </c>
      <c r="J146" s="218"/>
      <c r="K146" s="219"/>
    </row>
    <row r="147" spans="1:11" s="6" customFormat="1" ht="13.5" customHeight="1" x14ac:dyDescent="0.2">
      <c r="A147" s="66" t="s">
        <v>149</v>
      </c>
      <c r="B147" s="41" t="s">
        <v>460</v>
      </c>
      <c r="C147" s="72">
        <v>42369</v>
      </c>
      <c r="D147" s="45">
        <v>0</v>
      </c>
      <c r="E147" s="45">
        <v>179</v>
      </c>
      <c r="F147" s="45">
        <v>179</v>
      </c>
      <c r="G147" s="45">
        <v>0</v>
      </c>
      <c r="H147" s="45">
        <v>732</v>
      </c>
      <c r="I147" s="45">
        <v>732</v>
      </c>
      <c r="J147" s="218"/>
      <c r="K147" s="219"/>
    </row>
    <row r="148" spans="1:11" s="6" customFormat="1" ht="13.5" customHeight="1" x14ac:dyDescent="0.2">
      <c r="A148" s="66" t="s">
        <v>137</v>
      </c>
      <c r="B148" s="41" t="s">
        <v>191</v>
      </c>
      <c r="C148" s="72">
        <v>42551</v>
      </c>
      <c r="D148" s="45">
        <v>0</v>
      </c>
      <c r="E148" s="45">
        <v>177</v>
      </c>
      <c r="F148" s="45">
        <v>177</v>
      </c>
      <c r="G148" s="45">
        <v>0</v>
      </c>
      <c r="H148" s="45">
        <v>708</v>
      </c>
      <c r="I148" s="45">
        <v>708</v>
      </c>
      <c r="J148" s="218"/>
      <c r="K148" s="219"/>
    </row>
    <row r="149" spans="1:11" s="6" customFormat="1" ht="13.5" customHeight="1" x14ac:dyDescent="0.2">
      <c r="A149" s="66" t="s">
        <v>115</v>
      </c>
      <c r="B149" s="41" t="s">
        <v>190</v>
      </c>
      <c r="C149" s="70">
        <v>42551</v>
      </c>
      <c r="D149" s="44">
        <v>0</v>
      </c>
      <c r="E149" s="44">
        <v>177</v>
      </c>
      <c r="F149" s="44">
        <v>177</v>
      </c>
      <c r="G149" s="44">
        <v>0</v>
      </c>
      <c r="H149" s="44">
        <v>288</v>
      </c>
      <c r="I149" s="44">
        <v>288</v>
      </c>
      <c r="J149" s="218"/>
      <c r="K149" s="219"/>
    </row>
    <row r="150" spans="1:11" s="6" customFormat="1" ht="13.5" customHeight="1" x14ac:dyDescent="0.2">
      <c r="A150" s="66" t="s">
        <v>111</v>
      </c>
      <c r="B150" s="41" t="s">
        <v>427</v>
      </c>
      <c r="C150" s="72">
        <v>42551</v>
      </c>
      <c r="D150" s="45">
        <v>0</v>
      </c>
      <c r="E150" s="45">
        <v>173</v>
      </c>
      <c r="F150" s="45">
        <v>173</v>
      </c>
      <c r="G150" s="45">
        <v>0</v>
      </c>
      <c r="H150" s="45">
        <v>689</v>
      </c>
      <c r="I150" s="45">
        <v>689</v>
      </c>
      <c r="J150" s="218"/>
      <c r="K150" s="219"/>
    </row>
    <row r="151" spans="1:11" s="6" customFormat="1" ht="13.5" customHeight="1" x14ac:dyDescent="0.2">
      <c r="A151" s="66" t="s">
        <v>347</v>
      </c>
      <c r="B151" s="69" t="s">
        <v>191</v>
      </c>
      <c r="C151" s="67">
        <v>42551</v>
      </c>
      <c r="D151" s="68">
        <v>0</v>
      </c>
      <c r="E151" s="68">
        <v>170</v>
      </c>
      <c r="F151" s="68">
        <v>170</v>
      </c>
      <c r="G151" s="68">
        <v>0</v>
      </c>
      <c r="H151" s="68">
        <v>350</v>
      </c>
      <c r="I151" s="68">
        <v>350</v>
      </c>
      <c r="J151" s="218"/>
      <c r="K151" s="219"/>
    </row>
    <row r="152" spans="1:11" s="6" customFormat="1" ht="13.5" customHeight="1" x14ac:dyDescent="0.2">
      <c r="A152" s="66" t="s">
        <v>534</v>
      </c>
      <c r="B152" s="69" t="s">
        <v>287</v>
      </c>
      <c r="C152" s="72">
        <v>42551</v>
      </c>
      <c r="D152" s="45">
        <v>0</v>
      </c>
      <c r="E152" s="45">
        <v>168</v>
      </c>
      <c r="F152" s="45">
        <v>168</v>
      </c>
      <c r="G152" s="45">
        <v>0</v>
      </c>
      <c r="H152" s="45">
        <v>168</v>
      </c>
      <c r="I152" s="45">
        <v>168</v>
      </c>
      <c r="J152" s="218"/>
      <c r="K152" s="219"/>
    </row>
    <row r="153" spans="1:11" s="6" customFormat="1" ht="13.5" customHeight="1" x14ac:dyDescent="0.2">
      <c r="A153" s="66" t="s">
        <v>273</v>
      </c>
      <c r="B153" s="17" t="s">
        <v>50</v>
      </c>
      <c r="C153" s="70">
        <v>42551</v>
      </c>
      <c r="D153" s="44">
        <v>82</v>
      </c>
      <c r="E153" s="44">
        <v>81</v>
      </c>
      <c r="F153" s="44">
        <v>163</v>
      </c>
      <c r="G153" s="44">
        <v>328</v>
      </c>
      <c r="H153" s="44">
        <v>81</v>
      </c>
      <c r="I153" s="44">
        <v>409</v>
      </c>
      <c r="J153" s="218"/>
      <c r="K153" s="219"/>
    </row>
    <row r="154" spans="1:11" s="6" customFormat="1" ht="13.5" customHeight="1" x14ac:dyDescent="0.2">
      <c r="A154" s="66" t="s">
        <v>321</v>
      </c>
      <c r="B154" s="17" t="s">
        <v>6</v>
      </c>
      <c r="C154" s="67">
        <v>42551</v>
      </c>
      <c r="D154" s="68">
        <v>0</v>
      </c>
      <c r="E154" s="68">
        <v>163</v>
      </c>
      <c r="F154" s="68">
        <v>163</v>
      </c>
      <c r="G154" s="68">
        <v>0</v>
      </c>
      <c r="H154" s="68">
        <v>163</v>
      </c>
      <c r="I154" s="68">
        <v>163</v>
      </c>
      <c r="J154" s="218"/>
      <c r="K154" s="219"/>
    </row>
    <row r="155" spans="1:11" s="6" customFormat="1" ht="13.5" customHeight="1" x14ac:dyDescent="0.2">
      <c r="A155" s="66" t="s">
        <v>293</v>
      </c>
      <c r="B155" s="17" t="s">
        <v>61</v>
      </c>
      <c r="C155" s="70">
        <v>42551</v>
      </c>
      <c r="D155" s="44">
        <v>0</v>
      </c>
      <c r="E155" s="44">
        <v>161</v>
      </c>
      <c r="F155" s="44">
        <v>161</v>
      </c>
      <c r="G155" s="44">
        <v>0</v>
      </c>
      <c r="H155" s="44">
        <v>161</v>
      </c>
      <c r="I155" s="44">
        <v>161</v>
      </c>
      <c r="J155" s="218"/>
      <c r="K155" s="219"/>
    </row>
    <row r="156" spans="1:11" s="6" customFormat="1" ht="13.5" customHeight="1" x14ac:dyDescent="0.2">
      <c r="A156" s="71" t="s">
        <v>207</v>
      </c>
      <c r="B156" s="41" t="s">
        <v>227</v>
      </c>
      <c r="C156" s="70">
        <v>42551</v>
      </c>
      <c r="D156" s="44">
        <v>0</v>
      </c>
      <c r="E156" s="44">
        <v>158</v>
      </c>
      <c r="F156" s="44">
        <v>158</v>
      </c>
      <c r="G156" s="44">
        <v>0</v>
      </c>
      <c r="H156" s="44">
        <v>306</v>
      </c>
      <c r="I156" s="44">
        <v>306</v>
      </c>
      <c r="J156" s="218"/>
      <c r="K156" s="219"/>
    </row>
    <row r="157" spans="1:11" s="6" customFormat="1" ht="13.5" customHeight="1" x14ac:dyDescent="0.2">
      <c r="A157" s="66" t="s">
        <v>150</v>
      </c>
      <c r="B157" s="41" t="s">
        <v>227</v>
      </c>
      <c r="C157" s="72">
        <v>42551</v>
      </c>
      <c r="D157" s="45">
        <v>0</v>
      </c>
      <c r="E157" s="45">
        <v>158</v>
      </c>
      <c r="F157" s="45">
        <v>158</v>
      </c>
      <c r="G157" s="45">
        <v>0</v>
      </c>
      <c r="H157" s="45">
        <v>256</v>
      </c>
      <c r="I157" s="45">
        <v>256</v>
      </c>
      <c r="J157" s="218"/>
      <c r="K157" s="219"/>
    </row>
    <row r="158" spans="1:11" s="6" customFormat="1" ht="13.5" customHeight="1" x14ac:dyDescent="0.2">
      <c r="A158" s="71" t="s">
        <v>655</v>
      </c>
      <c r="B158" s="41" t="s">
        <v>62</v>
      </c>
      <c r="C158" s="70">
        <v>42551</v>
      </c>
      <c r="D158" s="44">
        <v>0</v>
      </c>
      <c r="E158" s="44">
        <v>153</v>
      </c>
      <c r="F158" s="44">
        <v>153</v>
      </c>
      <c r="G158" s="44">
        <v>0</v>
      </c>
      <c r="H158" s="44">
        <v>153</v>
      </c>
      <c r="I158" s="44">
        <v>153</v>
      </c>
      <c r="J158" s="218"/>
      <c r="K158" s="219"/>
    </row>
    <row r="159" spans="1:11" s="6" customFormat="1" ht="13.5" customHeight="1" x14ac:dyDescent="0.2">
      <c r="A159" s="66" t="s">
        <v>370</v>
      </c>
      <c r="B159" s="41" t="s">
        <v>377</v>
      </c>
      <c r="C159" s="70">
        <v>42551</v>
      </c>
      <c r="D159" s="44">
        <v>0</v>
      </c>
      <c r="E159" s="44">
        <v>151</v>
      </c>
      <c r="F159" s="44">
        <v>151</v>
      </c>
      <c r="G159" s="44">
        <v>0</v>
      </c>
      <c r="H159" s="44">
        <v>321</v>
      </c>
      <c r="I159" s="44">
        <v>321</v>
      </c>
      <c r="J159" s="218"/>
      <c r="K159" s="219"/>
    </row>
    <row r="160" spans="1:11" s="6" customFormat="1" ht="13.5" customHeight="1" x14ac:dyDescent="0.2">
      <c r="A160" s="66" t="s">
        <v>359</v>
      </c>
      <c r="B160" s="17" t="s">
        <v>456</v>
      </c>
      <c r="C160" s="70">
        <v>42551</v>
      </c>
      <c r="D160" s="44">
        <v>0</v>
      </c>
      <c r="E160" s="44">
        <v>150</v>
      </c>
      <c r="F160" s="44">
        <v>150</v>
      </c>
      <c r="G160" s="44">
        <v>0</v>
      </c>
      <c r="H160" s="44">
        <v>313</v>
      </c>
      <c r="I160" s="44">
        <v>313</v>
      </c>
      <c r="J160" s="218"/>
      <c r="K160" s="219"/>
    </row>
    <row r="161" spans="1:11" s="6" customFormat="1" ht="13.5" customHeight="1" x14ac:dyDescent="0.2">
      <c r="A161" s="66" t="s">
        <v>296</v>
      </c>
      <c r="B161" s="69" t="s">
        <v>302</v>
      </c>
      <c r="C161" s="67">
        <v>42551</v>
      </c>
      <c r="D161" s="68">
        <v>0</v>
      </c>
      <c r="E161" s="68">
        <v>148</v>
      </c>
      <c r="F161" s="68">
        <v>148</v>
      </c>
      <c r="G161" s="68">
        <v>0</v>
      </c>
      <c r="H161" s="68">
        <v>444</v>
      </c>
      <c r="I161" s="68">
        <v>444</v>
      </c>
      <c r="J161" s="218"/>
      <c r="K161" s="219"/>
    </row>
    <row r="162" spans="1:11" s="6" customFormat="1" ht="13.5" customHeight="1" x14ac:dyDescent="0.2">
      <c r="A162" s="66" t="s">
        <v>581</v>
      </c>
      <c r="B162" s="41" t="s">
        <v>303</v>
      </c>
      <c r="C162" s="72">
        <v>42551</v>
      </c>
      <c r="D162" s="45">
        <v>0</v>
      </c>
      <c r="E162" s="45">
        <v>147</v>
      </c>
      <c r="F162" s="45">
        <v>147</v>
      </c>
      <c r="G162" s="45">
        <v>0</v>
      </c>
      <c r="H162" s="45">
        <v>147</v>
      </c>
      <c r="I162" s="45">
        <v>147</v>
      </c>
      <c r="J162" s="218"/>
      <c r="K162" s="219"/>
    </row>
    <row r="163" spans="1:11" s="6" customFormat="1" ht="13.5" customHeight="1" x14ac:dyDescent="0.2">
      <c r="A163" s="66" t="s">
        <v>281</v>
      </c>
      <c r="B163" s="41" t="s">
        <v>20</v>
      </c>
      <c r="C163" s="72">
        <v>42551</v>
      </c>
      <c r="D163" s="45">
        <v>0</v>
      </c>
      <c r="E163" s="45">
        <v>143</v>
      </c>
      <c r="F163" s="45">
        <v>143</v>
      </c>
      <c r="G163" s="45">
        <v>0</v>
      </c>
      <c r="H163" s="45">
        <v>572</v>
      </c>
      <c r="I163" s="45">
        <v>572</v>
      </c>
      <c r="J163" s="218"/>
      <c r="K163" s="219"/>
    </row>
    <row r="164" spans="1:11" s="6" customFormat="1" ht="13.5" customHeight="1" x14ac:dyDescent="0.2">
      <c r="A164" s="71" t="s">
        <v>126</v>
      </c>
      <c r="B164" s="41" t="s">
        <v>446</v>
      </c>
      <c r="C164" s="70">
        <v>42551</v>
      </c>
      <c r="D164" s="44">
        <v>0</v>
      </c>
      <c r="E164" s="44">
        <v>139</v>
      </c>
      <c r="F164" s="44">
        <v>139</v>
      </c>
      <c r="G164" s="44">
        <v>0</v>
      </c>
      <c r="H164" s="44">
        <v>1303</v>
      </c>
      <c r="I164" s="44">
        <v>1303</v>
      </c>
      <c r="J164" s="218"/>
      <c r="K164" s="219"/>
    </row>
    <row r="165" spans="1:11" s="6" customFormat="1" ht="13.5" customHeight="1" x14ac:dyDescent="0.2">
      <c r="A165" s="66" t="s">
        <v>594</v>
      </c>
      <c r="B165" s="69" t="s">
        <v>13</v>
      </c>
      <c r="C165" s="70">
        <v>42551</v>
      </c>
      <c r="D165" s="44">
        <v>0</v>
      </c>
      <c r="E165" s="44">
        <v>139</v>
      </c>
      <c r="F165" s="44">
        <v>139</v>
      </c>
      <c r="G165" s="44">
        <v>0</v>
      </c>
      <c r="H165" s="44">
        <v>139</v>
      </c>
      <c r="I165" s="44">
        <v>139</v>
      </c>
      <c r="J165" s="218"/>
      <c r="K165" s="219"/>
    </row>
    <row r="166" spans="1:11" s="6" customFormat="1" ht="13.5" customHeight="1" x14ac:dyDescent="0.2">
      <c r="A166" s="66" t="s">
        <v>299</v>
      </c>
      <c r="B166" s="69" t="s">
        <v>305</v>
      </c>
      <c r="C166" s="72">
        <v>42551</v>
      </c>
      <c r="D166" s="45">
        <v>0</v>
      </c>
      <c r="E166" s="45">
        <v>135</v>
      </c>
      <c r="F166" s="45">
        <v>135</v>
      </c>
      <c r="G166" s="45">
        <v>0</v>
      </c>
      <c r="H166" s="45">
        <v>540</v>
      </c>
      <c r="I166" s="45">
        <v>540</v>
      </c>
      <c r="J166" s="218"/>
      <c r="K166" s="219"/>
    </row>
    <row r="167" spans="1:11" s="6" customFormat="1" ht="13.5" customHeight="1" x14ac:dyDescent="0.2">
      <c r="A167" s="66" t="s">
        <v>322</v>
      </c>
      <c r="B167" s="41" t="s">
        <v>69</v>
      </c>
      <c r="C167" s="67">
        <v>42551</v>
      </c>
      <c r="D167" s="68">
        <v>0</v>
      </c>
      <c r="E167" s="68">
        <v>132</v>
      </c>
      <c r="F167" s="68">
        <v>132</v>
      </c>
      <c r="G167" s="68">
        <v>0</v>
      </c>
      <c r="H167" s="68">
        <v>528</v>
      </c>
      <c r="I167" s="68">
        <v>528</v>
      </c>
      <c r="J167" s="218"/>
      <c r="K167" s="219"/>
    </row>
    <row r="168" spans="1:11" s="6" customFormat="1" ht="13.5" customHeight="1" x14ac:dyDescent="0.2">
      <c r="A168" s="66" t="s">
        <v>385</v>
      </c>
      <c r="B168" s="41" t="s">
        <v>49</v>
      </c>
      <c r="C168" s="72">
        <v>42551</v>
      </c>
      <c r="D168" s="45">
        <v>0</v>
      </c>
      <c r="E168" s="45">
        <v>132</v>
      </c>
      <c r="F168" s="45">
        <v>132</v>
      </c>
      <c r="G168" s="45">
        <v>0</v>
      </c>
      <c r="H168" s="45">
        <v>528</v>
      </c>
      <c r="I168" s="45">
        <v>528</v>
      </c>
      <c r="J168" s="218"/>
      <c r="K168" s="219"/>
    </row>
    <row r="169" spans="1:11" s="6" customFormat="1" ht="13.5" customHeight="1" x14ac:dyDescent="0.2">
      <c r="A169" s="66" t="s">
        <v>174</v>
      </c>
      <c r="B169" s="41" t="s">
        <v>13</v>
      </c>
      <c r="C169" s="72">
        <v>42551</v>
      </c>
      <c r="D169" s="45">
        <v>0</v>
      </c>
      <c r="E169" s="45">
        <v>132</v>
      </c>
      <c r="F169" s="45">
        <v>132</v>
      </c>
      <c r="G169" s="45">
        <v>0</v>
      </c>
      <c r="H169" s="45">
        <v>264</v>
      </c>
      <c r="I169" s="45">
        <v>264</v>
      </c>
      <c r="J169" s="218"/>
      <c r="K169" s="219"/>
    </row>
    <row r="170" spans="1:11" s="6" customFormat="1" ht="13.5" customHeight="1" x14ac:dyDescent="0.2">
      <c r="A170" s="66" t="s">
        <v>576</v>
      </c>
      <c r="B170" s="69" t="s">
        <v>599</v>
      </c>
      <c r="C170" s="72">
        <v>42551</v>
      </c>
      <c r="D170" s="45">
        <v>0</v>
      </c>
      <c r="E170" s="45">
        <v>130</v>
      </c>
      <c r="F170" s="45">
        <v>130</v>
      </c>
      <c r="G170" s="45">
        <v>0</v>
      </c>
      <c r="H170" s="45">
        <v>341</v>
      </c>
      <c r="I170" s="45">
        <v>341</v>
      </c>
      <c r="J170" s="218"/>
      <c r="K170" s="219"/>
    </row>
    <row r="171" spans="1:11" s="6" customFormat="1" ht="13.5" customHeight="1" x14ac:dyDescent="0.2">
      <c r="A171" s="66" t="s">
        <v>585</v>
      </c>
      <c r="B171" s="69" t="s">
        <v>551</v>
      </c>
      <c r="C171" s="70">
        <v>42551</v>
      </c>
      <c r="D171" s="44">
        <v>0</v>
      </c>
      <c r="E171" s="44">
        <v>129</v>
      </c>
      <c r="F171" s="44">
        <v>129</v>
      </c>
      <c r="G171" s="44">
        <v>0</v>
      </c>
      <c r="H171" s="44">
        <v>516</v>
      </c>
      <c r="I171" s="44">
        <v>516</v>
      </c>
      <c r="J171" s="218"/>
      <c r="K171" s="219"/>
    </row>
    <row r="172" spans="1:11" s="6" customFormat="1" ht="13.5" customHeight="1" x14ac:dyDescent="0.2">
      <c r="A172" s="215" t="s">
        <v>314</v>
      </c>
      <c r="B172" s="216" t="s">
        <v>470</v>
      </c>
      <c r="C172" s="217">
        <v>42551</v>
      </c>
      <c r="D172" s="217">
        <v>0</v>
      </c>
      <c r="E172" s="217">
        <v>127</v>
      </c>
      <c r="F172" s="217">
        <v>127</v>
      </c>
      <c r="G172" s="217">
        <v>0</v>
      </c>
      <c r="H172" s="217">
        <v>508</v>
      </c>
      <c r="I172" s="217">
        <v>508</v>
      </c>
      <c r="J172" s="218"/>
      <c r="K172" s="219"/>
    </row>
    <row r="173" spans="1:11" s="6" customFormat="1" ht="13.5" customHeight="1" x14ac:dyDescent="0.2">
      <c r="A173" s="66" t="s">
        <v>645</v>
      </c>
      <c r="B173" s="41" t="s">
        <v>303</v>
      </c>
      <c r="C173" s="72">
        <v>42551</v>
      </c>
      <c r="D173" s="45">
        <v>0</v>
      </c>
      <c r="E173" s="45">
        <v>127</v>
      </c>
      <c r="F173" s="45">
        <v>127</v>
      </c>
      <c r="G173" s="45">
        <v>0</v>
      </c>
      <c r="H173" s="45">
        <v>254</v>
      </c>
      <c r="I173" s="45">
        <v>254</v>
      </c>
      <c r="J173" s="218"/>
      <c r="K173" s="219"/>
    </row>
    <row r="174" spans="1:11" s="6" customFormat="1" ht="13.5" customHeight="1" x14ac:dyDescent="0.2">
      <c r="A174" s="66" t="s">
        <v>120</v>
      </c>
      <c r="B174" s="41" t="s">
        <v>61</v>
      </c>
      <c r="C174" s="72">
        <v>42551</v>
      </c>
      <c r="D174" s="45">
        <v>0</v>
      </c>
      <c r="E174" s="45">
        <v>127</v>
      </c>
      <c r="F174" s="45">
        <v>127</v>
      </c>
      <c r="G174" s="45">
        <v>0</v>
      </c>
      <c r="H174" s="45">
        <v>236</v>
      </c>
      <c r="I174" s="45">
        <v>236</v>
      </c>
      <c r="J174" s="218"/>
      <c r="K174" s="219"/>
    </row>
    <row r="175" spans="1:11" s="6" customFormat="1" ht="13.5" customHeight="1" x14ac:dyDescent="0.2">
      <c r="A175" s="66" t="s">
        <v>270</v>
      </c>
      <c r="B175" s="41" t="s">
        <v>450</v>
      </c>
      <c r="C175" s="72">
        <v>42551</v>
      </c>
      <c r="D175" s="45">
        <v>0</v>
      </c>
      <c r="E175" s="45">
        <v>126</v>
      </c>
      <c r="F175" s="45">
        <v>126</v>
      </c>
      <c r="G175" s="45">
        <v>0</v>
      </c>
      <c r="H175" s="45">
        <v>424</v>
      </c>
      <c r="I175" s="45">
        <v>424</v>
      </c>
      <c r="J175" s="218"/>
      <c r="K175" s="219"/>
    </row>
    <row r="176" spans="1:11" s="6" customFormat="1" ht="13.5" customHeight="1" x14ac:dyDescent="0.2">
      <c r="A176" s="66" t="s">
        <v>187</v>
      </c>
      <c r="B176" s="41" t="s">
        <v>393</v>
      </c>
      <c r="C176" s="72">
        <v>42551</v>
      </c>
      <c r="D176" s="45">
        <v>0</v>
      </c>
      <c r="E176" s="45">
        <v>124</v>
      </c>
      <c r="F176" s="45">
        <v>124</v>
      </c>
      <c r="G176" s="45">
        <v>0</v>
      </c>
      <c r="H176" s="45">
        <v>361</v>
      </c>
      <c r="I176" s="45">
        <v>361</v>
      </c>
      <c r="J176" s="218"/>
      <c r="K176" s="219"/>
    </row>
    <row r="177" spans="1:11" s="6" customFormat="1" ht="13.5" customHeight="1" x14ac:dyDescent="0.2">
      <c r="A177" s="66" t="s">
        <v>202</v>
      </c>
      <c r="B177" s="41" t="s">
        <v>12</v>
      </c>
      <c r="C177" s="70">
        <v>42551</v>
      </c>
      <c r="D177" s="44">
        <v>0</v>
      </c>
      <c r="E177" s="44">
        <v>123</v>
      </c>
      <c r="F177" s="44">
        <v>123</v>
      </c>
      <c r="G177" s="44">
        <v>0</v>
      </c>
      <c r="H177" s="44">
        <v>2104</v>
      </c>
      <c r="I177" s="44">
        <v>2104</v>
      </c>
      <c r="J177" s="218"/>
      <c r="K177" s="219"/>
    </row>
    <row r="178" spans="1:11" s="6" customFormat="1" ht="13.5" customHeight="1" x14ac:dyDescent="0.2">
      <c r="A178" s="66" t="s">
        <v>248</v>
      </c>
      <c r="B178" s="41" t="s">
        <v>472</v>
      </c>
      <c r="C178" s="70">
        <v>42551</v>
      </c>
      <c r="D178" s="44">
        <v>0</v>
      </c>
      <c r="E178" s="44">
        <v>120</v>
      </c>
      <c r="F178" s="44">
        <v>120</v>
      </c>
      <c r="G178" s="44">
        <v>0</v>
      </c>
      <c r="H178" s="44">
        <v>120</v>
      </c>
      <c r="I178" s="44">
        <v>120</v>
      </c>
      <c r="J178" s="218"/>
      <c r="K178" s="219"/>
    </row>
    <row r="179" spans="1:11" s="6" customFormat="1" ht="13.5" customHeight="1" x14ac:dyDescent="0.2">
      <c r="A179" s="66" t="s">
        <v>222</v>
      </c>
      <c r="B179" s="69" t="s">
        <v>376</v>
      </c>
      <c r="C179" s="70">
        <v>42551</v>
      </c>
      <c r="D179" s="44">
        <v>0</v>
      </c>
      <c r="E179" s="44">
        <v>118</v>
      </c>
      <c r="F179" s="44">
        <v>118</v>
      </c>
      <c r="G179" s="44">
        <v>0</v>
      </c>
      <c r="H179" s="44">
        <v>472</v>
      </c>
      <c r="I179" s="44">
        <v>472</v>
      </c>
      <c r="J179" s="218"/>
      <c r="K179" s="219"/>
    </row>
    <row r="180" spans="1:11" s="6" customFormat="1" ht="13.5" customHeight="1" x14ac:dyDescent="0.2">
      <c r="A180" s="66" t="s">
        <v>290</v>
      </c>
      <c r="B180" s="41" t="s">
        <v>62</v>
      </c>
      <c r="C180" s="72">
        <v>42551</v>
      </c>
      <c r="D180" s="45">
        <v>0</v>
      </c>
      <c r="E180" s="45">
        <v>117</v>
      </c>
      <c r="F180" s="45">
        <v>117</v>
      </c>
      <c r="G180" s="45">
        <v>0</v>
      </c>
      <c r="H180" s="45">
        <v>234</v>
      </c>
      <c r="I180" s="45">
        <v>234</v>
      </c>
      <c r="J180" s="218"/>
      <c r="K180" s="219"/>
    </row>
    <row r="181" spans="1:11" s="6" customFormat="1" ht="13.5" customHeight="1" x14ac:dyDescent="0.2">
      <c r="A181" s="66" t="s">
        <v>614</v>
      </c>
      <c r="B181" s="41" t="s">
        <v>62</v>
      </c>
      <c r="C181" s="70">
        <v>42369</v>
      </c>
      <c r="D181" s="44">
        <v>0</v>
      </c>
      <c r="E181" s="44">
        <v>110</v>
      </c>
      <c r="F181" s="44">
        <v>110</v>
      </c>
      <c r="G181" s="44">
        <v>0</v>
      </c>
      <c r="H181" s="44">
        <v>330</v>
      </c>
      <c r="I181" s="44">
        <v>330</v>
      </c>
      <c r="J181" s="218"/>
      <c r="K181" s="219"/>
    </row>
    <row r="182" spans="1:11" s="6" customFormat="1" ht="13.5" customHeight="1" x14ac:dyDescent="0.2">
      <c r="A182" s="215" t="s">
        <v>189</v>
      </c>
      <c r="B182" s="217" t="s">
        <v>496</v>
      </c>
      <c r="C182" s="217">
        <v>42551</v>
      </c>
      <c r="D182" s="217">
        <v>46</v>
      </c>
      <c r="E182" s="217">
        <v>60</v>
      </c>
      <c r="F182" s="217">
        <v>106</v>
      </c>
      <c r="G182" s="217">
        <v>184</v>
      </c>
      <c r="H182" s="217">
        <v>105</v>
      </c>
      <c r="I182" s="217">
        <v>289</v>
      </c>
      <c r="J182" s="218"/>
      <c r="K182" s="219"/>
    </row>
    <row r="183" spans="1:11" s="6" customFormat="1" ht="13.5" customHeight="1" x14ac:dyDescent="0.2">
      <c r="A183" s="66" t="s">
        <v>657</v>
      </c>
      <c r="B183" s="41" t="s">
        <v>598</v>
      </c>
      <c r="C183" s="70">
        <v>42551</v>
      </c>
      <c r="D183" s="44">
        <v>0</v>
      </c>
      <c r="E183" s="44">
        <v>105</v>
      </c>
      <c r="F183" s="44">
        <v>105</v>
      </c>
      <c r="G183" s="44">
        <v>0</v>
      </c>
      <c r="H183" s="44">
        <v>420</v>
      </c>
      <c r="I183" s="44">
        <v>420</v>
      </c>
      <c r="J183" s="218"/>
      <c r="K183" s="219"/>
    </row>
    <row r="184" spans="1:11" s="6" customFormat="1" ht="13.5" customHeight="1" x14ac:dyDescent="0.2">
      <c r="A184" s="66" t="s">
        <v>113</v>
      </c>
      <c r="B184" s="41" t="s">
        <v>62</v>
      </c>
      <c r="C184" s="67">
        <v>42551</v>
      </c>
      <c r="D184" s="68">
        <v>0</v>
      </c>
      <c r="E184" s="68">
        <v>105</v>
      </c>
      <c r="F184" s="68">
        <v>105</v>
      </c>
      <c r="G184" s="68">
        <v>0</v>
      </c>
      <c r="H184" s="68">
        <v>132</v>
      </c>
      <c r="I184" s="68">
        <v>132</v>
      </c>
      <c r="J184" s="218"/>
      <c r="K184" s="219"/>
    </row>
    <row r="185" spans="1:11" s="6" customFormat="1" ht="13.5" customHeight="1" x14ac:dyDescent="0.2">
      <c r="A185" s="66" t="s">
        <v>312</v>
      </c>
      <c r="B185" s="17" t="s">
        <v>285</v>
      </c>
      <c r="C185" s="72">
        <v>42551</v>
      </c>
      <c r="D185" s="45">
        <v>0</v>
      </c>
      <c r="E185" s="45">
        <v>101</v>
      </c>
      <c r="F185" s="45">
        <v>101</v>
      </c>
      <c r="G185" s="45">
        <v>0</v>
      </c>
      <c r="H185" s="45">
        <v>410</v>
      </c>
      <c r="I185" s="45">
        <v>410</v>
      </c>
      <c r="J185" s="218"/>
      <c r="K185" s="219"/>
    </row>
    <row r="186" spans="1:11" s="6" customFormat="1" ht="13.5" customHeight="1" x14ac:dyDescent="0.2">
      <c r="A186" s="75" t="s">
        <v>161</v>
      </c>
      <c r="B186" s="69" t="s">
        <v>57</v>
      </c>
      <c r="C186" s="67">
        <v>42551</v>
      </c>
      <c r="D186" s="68">
        <v>0</v>
      </c>
      <c r="E186" s="68">
        <v>101</v>
      </c>
      <c r="F186" s="68">
        <v>101</v>
      </c>
      <c r="G186" s="68">
        <v>0</v>
      </c>
      <c r="H186" s="68">
        <v>404</v>
      </c>
      <c r="I186" s="68">
        <v>404</v>
      </c>
      <c r="J186" s="218"/>
      <c r="K186" s="219"/>
    </row>
    <row r="187" spans="1:11" s="6" customFormat="1" ht="13.5" customHeight="1" x14ac:dyDescent="0.2">
      <c r="A187" s="71" t="s">
        <v>313</v>
      </c>
      <c r="B187" s="41" t="s">
        <v>6</v>
      </c>
      <c r="C187" s="72">
        <v>42551</v>
      </c>
      <c r="D187" s="45">
        <v>0</v>
      </c>
      <c r="E187" s="45">
        <v>100</v>
      </c>
      <c r="F187" s="45">
        <v>100</v>
      </c>
      <c r="G187" s="45">
        <v>0</v>
      </c>
      <c r="H187" s="45">
        <v>400</v>
      </c>
      <c r="I187" s="45">
        <v>400</v>
      </c>
      <c r="J187" s="218"/>
      <c r="K187" s="219"/>
    </row>
    <row r="188" spans="1:11" s="6" customFormat="1" ht="13.5" customHeight="1" x14ac:dyDescent="0.2">
      <c r="A188" s="66" t="s">
        <v>654</v>
      </c>
      <c r="B188" s="69" t="s">
        <v>659</v>
      </c>
      <c r="C188" s="72">
        <v>42551</v>
      </c>
      <c r="D188" s="45">
        <v>0</v>
      </c>
      <c r="E188" s="45">
        <v>100</v>
      </c>
      <c r="F188" s="45">
        <v>100</v>
      </c>
      <c r="G188" s="45">
        <v>0</v>
      </c>
      <c r="H188" s="45">
        <v>400</v>
      </c>
      <c r="I188" s="45">
        <v>400</v>
      </c>
      <c r="J188" s="218"/>
      <c r="K188" s="219"/>
    </row>
    <row r="189" spans="1:11" s="6" customFormat="1" ht="13.5" customHeight="1" x14ac:dyDescent="0.2">
      <c r="A189" s="66" t="s">
        <v>409</v>
      </c>
      <c r="B189" s="69" t="s">
        <v>63</v>
      </c>
      <c r="C189" s="70">
        <v>42551</v>
      </c>
      <c r="D189" s="44">
        <v>0</v>
      </c>
      <c r="E189" s="44">
        <v>99</v>
      </c>
      <c r="F189" s="44">
        <v>99</v>
      </c>
      <c r="G189" s="44">
        <v>0</v>
      </c>
      <c r="H189" s="44">
        <v>396</v>
      </c>
      <c r="I189" s="44">
        <v>396</v>
      </c>
      <c r="J189" s="218"/>
      <c r="K189" s="219"/>
    </row>
    <row r="190" spans="1:11" s="6" customFormat="1" ht="13.5" customHeight="1" x14ac:dyDescent="0.2">
      <c r="A190" s="66" t="s">
        <v>204</v>
      </c>
      <c r="B190" s="69" t="s">
        <v>90</v>
      </c>
      <c r="C190" s="72">
        <v>42460</v>
      </c>
      <c r="D190" s="45">
        <v>0</v>
      </c>
      <c r="E190" s="45">
        <v>99</v>
      </c>
      <c r="F190" s="45">
        <v>99</v>
      </c>
      <c r="G190" s="45">
        <v>0</v>
      </c>
      <c r="H190" s="45">
        <v>180</v>
      </c>
      <c r="I190" s="45">
        <v>180</v>
      </c>
      <c r="J190" s="218"/>
      <c r="K190" s="219"/>
    </row>
    <row r="191" spans="1:11" s="6" customFormat="1" ht="13.5" customHeight="1" x14ac:dyDescent="0.2">
      <c r="A191" s="66" t="s">
        <v>525</v>
      </c>
      <c r="B191" s="69" t="s">
        <v>546</v>
      </c>
      <c r="C191" s="67">
        <v>42551</v>
      </c>
      <c r="D191" s="68">
        <v>90</v>
      </c>
      <c r="E191" s="68">
        <v>1</v>
      </c>
      <c r="F191" s="68">
        <v>91</v>
      </c>
      <c r="G191" s="68">
        <v>360</v>
      </c>
      <c r="H191" s="68">
        <v>90</v>
      </c>
      <c r="I191" s="68">
        <v>450</v>
      </c>
      <c r="J191" s="218"/>
      <c r="K191" s="219"/>
    </row>
    <row r="192" spans="1:11" s="6" customFormat="1" ht="13.5" customHeight="1" x14ac:dyDescent="0.2">
      <c r="A192" s="71" t="s">
        <v>119</v>
      </c>
      <c r="B192" s="41" t="s">
        <v>20</v>
      </c>
      <c r="C192" s="72">
        <v>42551</v>
      </c>
      <c r="D192" s="45">
        <v>0</v>
      </c>
      <c r="E192" s="45">
        <v>91</v>
      </c>
      <c r="F192" s="45">
        <v>91</v>
      </c>
      <c r="G192" s="45">
        <v>0</v>
      </c>
      <c r="H192" s="45">
        <v>190</v>
      </c>
      <c r="I192" s="45">
        <v>190</v>
      </c>
      <c r="J192" s="218"/>
      <c r="K192" s="219"/>
    </row>
    <row r="193" spans="1:11" s="6" customFormat="1" ht="13.5" customHeight="1" x14ac:dyDescent="0.2">
      <c r="A193" s="66" t="s">
        <v>289</v>
      </c>
      <c r="B193" s="41" t="s">
        <v>23</v>
      </c>
      <c r="C193" s="70">
        <v>42551</v>
      </c>
      <c r="D193" s="44">
        <v>90</v>
      </c>
      <c r="E193" s="44">
        <v>0</v>
      </c>
      <c r="F193" s="44">
        <v>90</v>
      </c>
      <c r="G193" s="44">
        <v>360</v>
      </c>
      <c r="H193" s="44">
        <v>0</v>
      </c>
      <c r="I193" s="44">
        <v>360</v>
      </c>
      <c r="J193" s="218"/>
      <c r="K193" s="219"/>
    </row>
    <row r="194" spans="1:11" s="6" customFormat="1" ht="13.5" customHeight="1" x14ac:dyDescent="0.2">
      <c r="A194" s="66" t="s">
        <v>148</v>
      </c>
      <c r="B194" s="41" t="s">
        <v>5</v>
      </c>
      <c r="C194" s="72">
        <v>42551</v>
      </c>
      <c r="D194" s="45">
        <v>0</v>
      </c>
      <c r="E194" s="45">
        <v>89</v>
      </c>
      <c r="F194" s="45">
        <v>89</v>
      </c>
      <c r="G194" s="45">
        <v>0</v>
      </c>
      <c r="H194" s="45">
        <v>1271</v>
      </c>
      <c r="I194" s="45">
        <v>1271</v>
      </c>
      <c r="J194" s="218"/>
      <c r="K194" s="219"/>
    </row>
    <row r="195" spans="1:11" s="6" customFormat="1" ht="13.5" customHeight="1" x14ac:dyDescent="0.2">
      <c r="A195" s="66" t="s">
        <v>223</v>
      </c>
      <c r="B195" s="41" t="s">
        <v>498</v>
      </c>
      <c r="C195" s="72">
        <v>42551</v>
      </c>
      <c r="D195" s="45">
        <v>0</v>
      </c>
      <c r="E195" s="45">
        <v>88</v>
      </c>
      <c r="F195" s="45">
        <v>88</v>
      </c>
      <c r="G195" s="45">
        <v>0</v>
      </c>
      <c r="H195" s="45">
        <v>352</v>
      </c>
      <c r="I195" s="45">
        <v>352</v>
      </c>
      <c r="J195" s="218"/>
      <c r="K195" s="219"/>
    </row>
    <row r="196" spans="1:11" s="6" customFormat="1" ht="13.5" customHeight="1" x14ac:dyDescent="0.2">
      <c r="A196" s="66" t="s">
        <v>251</v>
      </c>
      <c r="B196" s="69" t="s">
        <v>11</v>
      </c>
      <c r="C196" s="72">
        <v>42551</v>
      </c>
      <c r="D196" s="45">
        <v>0</v>
      </c>
      <c r="E196" s="45">
        <v>87</v>
      </c>
      <c r="F196" s="45">
        <v>87</v>
      </c>
      <c r="G196" s="45">
        <v>0</v>
      </c>
      <c r="H196" s="45">
        <v>348</v>
      </c>
      <c r="I196" s="45">
        <v>348</v>
      </c>
      <c r="J196" s="218"/>
      <c r="K196" s="219"/>
    </row>
    <row r="197" spans="1:11" s="6" customFormat="1" ht="13.5" customHeight="1" x14ac:dyDescent="0.2">
      <c r="A197" s="66" t="s">
        <v>185</v>
      </c>
      <c r="B197" s="41" t="s">
        <v>494</v>
      </c>
      <c r="C197" s="70">
        <v>42551</v>
      </c>
      <c r="D197" s="44">
        <v>0</v>
      </c>
      <c r="E197" s="44">
        <v>87</v>
      </c>
      <c r="F197" s="44">
        <v>87</v>
      </c>
      <c r="G197" s="44">
        <v>0</v>
      </c>
      <c r="H197" s="44">
        <v>348</v>
      </c>
      <c r="I197" s="44">
        <v>348</v>
      </c>
      <c r="J197" s="218"/>
      <c r="K197" s="219"/>
    </row>
    <row r="198" spans="1:11" s="6" customFormat="1" ht="13.5" customHeight="1" x14ac:dyDescent="0.2">
      <c r="A198" s="66" t="s">
        <v>528</v>
      </c>
      <c r="B198" s="41" t="s">
        <v>26</v>
      </c>
      <c r="C198" s="67">
        <v>42551</v>
      </c>
      <c r="D198" s="68">
        <v>0</v>
      </c>
      <c r="E198" s="68">
        <v>87</v>
      </c>
      <c r="F198" s="68">
        <v>87</v>
      </c>
      <c r="G198" s="68">
        <v>0</v>
      </c>
      <c r="H198" s="68">
        <v>87</v>
      </c>
      <c r="I198" s="68">
        <v>87</v>
      </c>
      <c r="J198" s="218"/>
      <c r="K198" s="219"/>
    </row>
    <row r="199" spans="1:11" s="6" customFormat="1" ht="13.5" customHeight="1" x14ac:dyDescent="0.2">
      <c r="A199" s="66" t="s">
        <v>83</v>
      </c>
      <c r="B199" s="41" t="s">
        <v>425</v>
      </c>
      <c r="C199" s="70">
        <v>42551</v>
      </c>
      <c r="D199" s="44">
        <v>0</v>
      </c>
      <c r="E199" s="44">
        <v>86</v>
      </c>
      <c r="F199" s="44">
        <v>86</v>
      </c>
      <c r="G199" s="44">
        <v>0</v>
      </c>
      <c r="H199" s="44">
        <v>344</v>
      </c>
      <c r="I199" s="44">
        <v>344</v>
      </c>
      <c r="J199" s="218"/>
      <c r="K199" s="219"/>
    </row>
    <row r="200" spans="1:11" s="6" customFormat="1" ht="13.5" customHeight="1" x14ac:dyDescent="0.2">
      <c r="A200" s="66" t="s">
        <v>256</v>
      </c>
      <c r="B200" s="69" t="s">
        <v>266</v>
      </c>
      <c r="C200" s="67">
        <v>42551</v>
      </c>
      <c r="D200" s="68">
        <v>0</v>
      </c>
      <c r="E200" s="68">
        <v>86</v>
      </c>
      <c r="F200" s="68">
        <v>86</v>
      </c>
      <c r="G200" s="68">
        <v>0</v>
      </c>
      <c r="H200" s="68">
        <v>344</v>
      </c>
      <c r="I200" s="68">
        <v>344</v>
      </c>
      <c r="J200" s="218"/>
      <c r="K200" s="219"/>
    </row>
    <row r="201" spans="1:11" s="6" customFormat="1" ht="13.5" customHeight="1" x14ac:dyDescent="0.2">
      <c r="A201" s="66" t="s">
        <v>300</v>
      </c>
      <c r="B201" s="41" t="s">
        <v>306</v>
      </c>
      <c r="C201" s="72">
        <v>42551</v>
      </c>
      <c r="D201" s="45">
        <v>0</v>
      </c>
      <c r="E201" s="45">
        <v>86</v>
      </c>
      <c r="F201" s="45">
        <v>86</v>
      </c>
      <c r="G201" s="45">
        <v>0</v>
      </c>
      <c r="H201" s="45">
        <v>89</v>
      </c>
      <c r="I201" s="45">
        <v>89</v>
      </c>
      <c r="J201" s="218"/>
      <c r="K201" s="219"/>
    </row>
    <row r="202" spans="1:11" s="6" customFormat="1" ht="13.5" customHeight="1" x14ac:dyDescent="0.2">
      <c r="A202" s="66" t="s">
        <v>211</v>
      </c>
      <c r="B202" s="17" t="s">
        <v>451</v>
      </c>
      <c r="C202" s="72">
        <v>42551</v>
      </c>
      <c r="D202" s="45">
        <v>0</v>
      </c>
      <c r="E202" s="45">
        <v>85</v>
      </c>
      <c r="F202" s="45">
        <v>85</v>
      </c>
      <c r="G202" s="45">
        <v>0</v>
      </c>
      <c r="H202" s="45">
        <v>340</v>
      </c>
      <c r="I202" s="45">
        <v>340</v>
      </c>
      <c r="J202" s="218"/>
      <c r="K202" s="219"/>
    </row>
    <row r="203" spans="1:11" s="6" customFormat="1" ht="13.5" customHeight="1" x14ac:dyDescent="0.2">
      <c r="A203" s="66" t="s">
        <v>250</v>
      </c>
      <c r="B203" s="41" t="s">
        <v>260</v>
      </c>
      <c r="C203" s="72">
        <v>42551</v>
      </c>
      <c r="D203" s="45">
        <v>0</v>
      </c>
      <c r="E203" s="45">
        <v>85</v>
      </c>
      <c r="F203" s="45">
        <v>85</v>
      </c>
      <c r="G203" s="45">
        <v>0</v>
      </c>
      <c r="H203" s="45">
        <v>170</v>
      </c>
      <c r="I203" s="45">
        <v>170</v>
      </c>
      <c r="J203" s="218"/>
      <c r="K203" s="219"/>
    </row>
    <row r="204" spans="1:11" s="6" customFormat="1" ht="13.5" customHeight="1" x14ac:dyDescent="0.2">
      <c r="A204" s="66" t="s">
        <v>157</v>
      </c>
      <c r="B204" s="41" t="s">
        <v>4</v>
      </c>
      <c r="C204" s="72">
        <v>42551</v>
      </c>
      <c r="D204" s="45">
        <v>0</v>
      </c>
      <c r="E204" s="45">
        <v>82</v>
      </c>
      <c r="F204" s="45">
        <v>82</v>
      </c>
      <c r="G204" s="45">
        <v>0</v>
      </c>
      <c r="H204" s="45">
        <v>4101</v>
      </c>
      <c r="I204" s="45">
        <v>4101</v>
      </c>
      <c r="J204" s="218"/>
      <c r="K204" s="219"/>
    </row>
    <row r="205" spans="1:11" s="6" customFormat="1" ht="13.5" customHeight="1" x14ac:dyDescent="0.2">
      <c r="A205" s="66" t="s">
        <v>382</v>
      </c>
      <c r="B205" s="41" t="s">
        <v>5</v>
      </c>
      <c r="C205" s="70">
        <v>42551</v>
      </c>
      <c r="D205" s="44">
        <v>0</v>
      </c>
      <c r="E205" s="44">
        <v>81</v>
      </c>
      <c r="F205" s="44">
        <v>81</v>
      </c>
      <c r="G205" s="44">
        <v>0</v>
      </c>
      <c r="H205" s="44">
        <v>101</v>
      </c>
      <c r="I205" s="44">
        <v>101</v>
      </c>
      <c r="J205" s="218"/>
      <c r="K205" s="219"/>
    </row>
    <row r="206" spans="1:11" s="6" customFormat="1" ht="13.5" customHeight="1" x14ac:dyDescent="0.2">
      <c r="A206" s="66" t="s">
        <v>592</v>
      </c>
      <c r="B206" s="17" t="s">
        <v>605</v>
      </c>
      <c r="C206" s="70">
        <v>42369</v>
      </c>
      <c r="D206" s="44">
        <v>40</v>
      </c>
      <c r="E206" s="44">
        <v>40</v>
      </c>
      <c r="F206" s="44">
        <v>80</v>
      </c>
      <c r="G206" s="44">
        <v>160</v>
      </c>
      <c r="H206" s="44">
        <v>120</v>
      </c>
      <c r="I206" s="44">
        <v>280</v>
      </c>
      <c r="J206" s="218"/>
      <c r="K206" s="219"/>
    </row>
    <row r="207" spans="1:11" s="6" customFormat="1" ht="13.5" customHeight="1" x14ac:dyDescent="0.2">
      <c r="A207" s="66" t="s">
        <v>75</v>
      </c>
      <c r="B207" s="41" t="s">
        <v>455</v>
      </c>
      <c r="C207" s="72">
        <v>42551</v>
      </c>
      <c r="D207" s="45">
        <v>0</v>
      </c>
      <c r="E207" s="45">
        <v>79</v>
      </c>
      <c r="F207" s="45">
        <v>79</v>
      </c>
      <c r="G207" s="45">
        <v>0</v>
      </c>
      <c r="H207" s="45">
        <v>316</v>
      </c>
      <c r="I207" s="45">
        <v>316</v>
      </c>
      <c r="J207" s="218"/>
      <c r="K207" s="219"/>
    </row>
    <row r="208" spans="1:11" s="6" customFormat="1" ht="13.5" customHeight="1" x14ac:dyDescent="0.2">
      <c r="A208" s="71" t="s">
        <v>60</v>
      </c>
      <c r="B208" s="41" t="s">
        <v>21</v>
      </c>
      <c r="C208" s="72">
        <v>42551</v>
      </c>
      <c r="D208" s="45">
        <v>0</v>
      </c>
      <c r="E208" s="45">
        <v>79</v>
      </c>
      <c r="F208" s="45">
        <v>79</v>
      </c>
      <c r="G208" s="45">
        <v>0</v>
      </c>
      <c r="H208" s="45">
        <v>151</v>
      </c>
      <c r="I208" s="45">
        <v>151</v>
      </c>
      <c r="J208" s="218"/>
      <c r="K208" s="219"/>
    </row>
    <row r="209" spans="1:12" s="6" customFormat="1" ht="13.5" customHeight="1" x14ac:dyDescent="0.2">
      <c r="A209" s="66" t="s">
        <v>325</v>
      </c>
      <c r="B209" s="69" t="s">
        <v>335</v>
      </c>
      <c r="C209" s="67">
        <v>42551</v>
      </c>
      <c r="D209" s="68">
        <v>0</v>
      </c>
      <c r="E209" s="68">
        <v>79</v>
      </c>
      <c r="F209" s="68">
        <v>79</v>
      </c>
      <c r="G209" s="68">
        <v>0</v>
      </c>
      <c r="H209" s="68">
        <v>79</v>
      </c>
      <c r="I209" s="68">
        <v>79</v>
      </c>
      <c r="J209" s="218"/>
      <c r="K209" s="219"/>
    </row>
    <row r="210" spans="1:12" s="6" customFormat="1" ht="13.5" customHeight="1" x14ac:dyDescent="0.2">
      <c r="A210" s="66" t="s">
        <v>213</v>
      </c>
      <c r="B210" s="41" t="s">
        <v>264</v>
      </c>
      <c r="C210" s="70">
        <v>42551</v>
      </c>
      <c r="D210" s="44">
        <v>0</v>
      </c>
      <c r="E210" s="44">
        <v>79</v>
      </c>
      <c r="F210" s="44">
        <v>79</v>
      </c>
      <c r="G210" s="44">
        <v>0</v>
      </c>
      <c r="H210" s="44">
        <v>79</v>
      </c>
      <c r="I210" s="44">
        <v>79</v>
      </c>
      <c r="J210" s="218"/>
      <c r="K210" s="219"/>
    </row>
    <row r="211" spans="1:12" s="6" customFormat="1" ht="13.5" customHeight="1" x14ac:dyDescent="0.2">
      <c r="A211" s="71" t="s">
        <v>162</v>
      </c>
      <c r="B211" s="41" t="s">
        <v>5</v>
      </c>
      <c r="C211" s="70">
        <v>42551</v>
      </c>
      <c r="D211" s="44">
        <v>0</v>
      </c>
      <c r="E211" s="44">
        <v>73</v>
      </c>
      <c r="F211" s="44">
        <v>73</v>
      </c>
      <c r="G211" s="44">
        <v>0</v>
      </c>
      <c r="H211" s="44">
        <v>292</v>
      </c>
      <c r="I211" s="44">
        <v>292</v>
      </c>
      <c r="J211" s="218"/>
      <c r="K211" s="219"/>
    </row>
    <row r="212" spans="1:12" s="6" customFormat="1" ht="13.5" customHeight="1" x14ac:dyDescent="0.2">
      <c r="A212" s="86" t="s">
        <v>219</v>
      </c>
      <c r="B212" s="41" t="s">
        <v>33</v>
      </c>
      <c r="C212" s="72">
        <v>42551</v>
      </c>
      <c r="D212" s="45">
        <v>0</v>
      </c>
      <c r="E212" s="45">
        <v>72</v>
      </c>
      <c r="F212" s="45">
        <v>72</v>
      </c>
      <c r="G212" s="45">
        <v>0</v>
      </c>
      <c r="H212" s="45">
        <v>288</v>
      </c>
      <c r="I212" s="45">
        <v>288</v>
      </c>
      <c r="J212" s="218"/>
      <c r="K212" s="219"/>
    </row>
    <row r="213" spans="1:12" ht="13.5" customHeight="1" x14ac:dyDescent="0.2">
      <c r="A213" s="75" t="s">
        <v>363</v>
      </c>
      <c r="B213" s="41" t="s">
        <v>469</v>
      </c>
      <c r="C213" s="72">
        <v>42551</v>
      </c>
      <c r="D213" s="45">
        <v>0</v>
      </c>
      <c r="E213" s="45">
        <v>70</v>
      </c>
      <c r="F213" s="45">
        <v>70</v>
      </c>
      <c r="G213" s="45">
        <v>0</v>
      </c>
      <c r="H213" s="45">
        <v>70</v>
      </c>
      <c r="I213" s="45">
        <v>70</v>
      </c>
      <c r="J213" s="218"/>
      <c r="K213" s="219"/>
    </row>
    <row r="214" spans="1:12" ht="13.5" customHeight="1" x14ac:dyDescent="0.2">
      <c r="A214" s="86" t="s">
        <v>523</v>
      </c>
      <c r="B214" s="41" t="s">
        <v>398</v>
      </c>
      <c r="C214" s="72">
        <v>42551</v>
      </c>
      <c r="D214" s="45">
        <v>0</v>
      </c>
      <c r="E214" s="45">
        <v>67</v>
      </c>
      <c r="F214" s="45">
        <v>67</v>
      </c>
      <c r="G214" s="45">
        <v>0</v>
      </c>
      <c r="H214" s="45">
        <v>352</v>
      </c>
      <c r="I214" s="45">
        <v>352</v>
      </c>
      <c r="J214" s="218"/>
      <c r="K214" s="219"/>
    </row>
    <row r="215" spans="1:12" ht="13.5" customHeight="1" x14ac:dyDescent="0.2">
      <c r="A215" s="66" t="s">
        <v>124</v>
      </c>
      <c r="B215" s="69" t="s">
        <v>89</v>
      </c>
      <c r="C215" s="72">
        <v>42551</v>
      </c>
      <c r="D215" s="45">
        <v>0</v>
      </c>
      <c r="E215" s="45">
        <v>67</v>
      </c>
      <c r="F215" s="45">
        <v>67</v>
      </c>
      <c r="G215" s="45">
        <v>0</v>
      </c>
      <c r="H215" s="45">
        <v>67</v>
      </c>
      <c r="I215" s="45">
        <v>67</v>
      </c>
      <c r="J215" s="218"/>
      <c r="K215" s="219"/>
    </row>
    <row r="216" spans="1:12" ht="13.5" customHeight="1" x14ac:dyDescent="0.2">
      <c r="A216" s="66" t="s">
        <v>595</v>
      </c>
      <c r="B216" s="41" t="s">
        <v>603</v>
      </c>
      <c r="C216" s="72">
        <v>42551</v>
      </c>
      <c r="D216" s="45">
        <v>0</v>
      </c>
      <c r="E216" s="45">
        <v>65</v>
      </c>
      <c r="F216" s="45">
        <v>65</v>
      </c>
      <c r="G216" s="45">
        <v>0</v>
      </c>
      <c r="H216" s="45">
        <v>130</v>
      </c>
      <c r="I216" s="45">
        <v>130</v>
      </c>
      <c r="J216" s="218"/>
      <c r="K216" s="219"/>
    </row>
    <row r="217" spans="1:12" ht="13.5" customHeight="1" x14ac:dyDescent="0.2">
      <c r="A217" s="71" t="s">
        <v>580</v>
      </c>
      <c r="B217" s="41" t="s">
        <v>54</v>
      </c>
      <c r="C217" s="72">
        <v>42551</v>
      </c>
      <c r="D217" s="45">
        <v>0</v>
      </c>
      <c r="E217" s="45">
        <v>64</v>
      </c>
      <c r="F217" s="45">
        <v>64</v>
      </c>
      <c r="G217" s="45">
        <v>0</v>
      </c>
      <c r="H217" s="45">
        <v>262</v>
      </c>
      <c r="I217" s="45">
        <v>262</v>
      </c>
      <c r="J217" s="218"/>
      <c r="K217" s="219"/>
    </row>
    <row r="218" spans="1:12" ht="13.5" customHeight="1" x14ac:dyDescent="0.2">
      <c r="A218" s="66" t="s">
        <v>418</v>
      </c>
      <c r="B218" s="41" t="s">
        <v>497</v>
      </c>
      <c r="C218" s="72">
        <v>42551</v>
      </c>
      <c r="D218" s="45">
        <v>0</v>
      </c>
      <c r="E218" s="45">
        <v>63</v>
      </c>
      <c r="F218" s="45">
        <v>63</v>
      </c>
      <c r="G218" s="45">
        <v>0</v>
      </c>
      <c r="H218" s="45">
        <v>127</v>
      </c>
      <c r="I218" s="45">
        <v>127</v>
      </c>
      <c r="J218" s="218"/>
      <c r="K218" s="219"/>
    </row>
    <row r="219" spans="1:12" ht="13.5" customHeight="1" x14ac:dyDescent="0.2">
      <c r="A219" s="66" t="s">
        <v>583</v>
      </c>
      <c r="B219" s="41" t="s">
        <v>600</v>
      </c>
      <c r="C219" s="70">
        <v>42551</v>
      </c>
      <c r="D219" s="44">
        <v>0</v>
      </c>
      <c r="E219" s="44">
        <v>60</v>
      </c>
      <c r="F219" s="44">
        <v>60</v>
      </c>
      <c r="G219" s="44">
        <v>0</v>
      </c>
      <c r="H219" s="44">
        <v>240</v>
      </c>
      <c r="I219" s="44">
        <v>240</v>
      </c>
      <c r="J219" s="218"/>
      <c r="K219" s="219"/>
    </row>
    <row r="220" spans="1:12" ht="13.5" customHeight="1" x14ac:dyDescent="0.2">
      <c r="A220" s="66" t="s">
        <v>86</v>
      </c>
      <c r="B220" s="41" t="s">
        <v>69</v>
      </c>
      <c r="C220" s="72">
        <v>42551</v>
      </c>
      <c r="D220" s="45">
        <v>0</v>
      </c>
      <c r="E220" s="45">
        <v>59</v>
      </c>
      <c r="F220" s="45">
        <v>59</v>
      </c>
      <c r="G220" s="45">
        <v>0</v>
      </c>
      <c r="H220" s="45">
        <v>160</v>
      </c>
      <c r="I220" s="45">
        <v>160</v>
      </c>
      <c r="J220" s="218"/>
      <c r="K220" s="219"/>
    </row>
    <row r="221" spans="1:12" ht="13.5" customHeight="1" x14ac:dyDescent="0.2">
      <c r="A221" s="66" t="s">
        <v>215</v>
      </c>
      <c r="B221" s="41" t="s">
        <v>4</v>
      </c>
      <c r="C221" s="70">
        <v>42551</v>
      </c>
      <c r="D221" s="44">
        <v>0</v>
      </c>
      <c r="E221" s="44">
        <v>58</v>
      </c>
      <c r="F221" s="44">
        <v>58</v>
      </c>
      <c r="G221" s="44">
        <v>0</v>
      </c>
      <c r="H221" s="44">
        <v>318</v>
      </c>
      <c r="I221" s="44">
        <v>318</v>
      </c>
      <c r="J221" s="218"/>
      <c r="K221" s="219"/>
    </row>
    <row r="222" spans="1:12" ht="13.5" customHeight="1" x14ac:dyDescent="0.2">
      <c r="A222" s="66" t="s">
        <v>315</v>
      </c>
      <c r="B222" s="41" t="s">
        <v>484</v>
      </c>
      <c r="C222" s="72">
        <v>42551</v>
      </c>
      <c r="D222" s="45">
        <v>0</v>
      </c>
      <c r="E222" s="45">
        <v>57</v>
      </c>
      <c r="F222" s="45">
        <v>57</v>
      </c>
      <c r="G222" s="45">
        <v>0</v>
      </c>
      <c r="H222" s="45">
        <v>143</v>
      </c>
      <c r="I222" s="45">
        <v>143</v>
      </c>
      <c r="J222" s="218"/>
      <c r="K222" s="219"/>
    </row>
    <row r="223" spans="1:12" ht="13.5" customHeight="1" x14ac:dyDescent="0.2">
      <c r="A223" s="66" t="s">
        <v>240</v>
      </c>
      <c r="B223" s="69" t="s">
        <v>259</v>
      </c>
      <c r="C223" s="67">
        <v>42460</v>
      </c>
      <c r="D223" s="68">
        <v>0</v>
      </c>
      <c r="E223" s="68">
        <v>57</v>
      </c>
      <c r="F223" s="68">
        <v>57</v>
      </c>
      <c r="G223" s="68">
        <v>0</v>
      </c>
      <c r="H223" s="68">
        <v>57</v>
      </c>
      <c r="I223" s="68">
        <v>57</v>
      </c>
      <c r="J223" s="218"/>
      <c r="K223" s="219"/>
      <c r="L223" s="25"/>
    </row>
    <row r="224" spans="1:12" ht="13.5" customHeight="1" x14ac:dyDescent="0.2">
      <c r="A224" s="66" t="s">
        <v>411</v>
      </c>
      <c r="B224" s="41" t="s">
        <v>69</v>
      </c>
      <c r="C224" s="70">
        <v>42551</v>
      </c>
      <c r="D224" s="44">
        <v>0</v>
      </c>
      <c r="E224" s="44">
        <v>56</v>
      </c>
      <c r="F224" s="44">
        <v>56</v>
      </c>
      <c r="G224" s="44">
        <v>0</v>
      </c>
      <c r="H224" s="44">
        <v>267</v>
      </c>
      <c r="I224" s="44">
        <v>267</v>
      </c>
      <c r="J224" s="218"/>
      <c r="K224" s="219"/>
      <c r="L224" s="25"/>
    </row>
    <row r="225" spans="1:12" ht="13.5" customHeight="1" x14ac:dyDescent="0.2">
      <c r="A225" s="66" t="s">
        <v>277</v>
      </c>
      <c r="B225" s="41" t="s">
        <v>476</v>
      </c>
      <c r="C225" s="72">
        <v>42551</v>
      </c>
      <c r="D225" s="45">
        <v>0</v>
      </c>
      <c r="E225" s="45">
        <v>54</v>
      </c>
      <c r="F225" s="45">
        <v>54</v>
      </c>
      <c r="G225" s="45">
        <v>0</v>
      </c>
      <c r="H225" s="45">
        <v>216</v>
      </c>
      <c r="I225" s="45">
        <v>216</v>
      </c>
      <c r="J225" s="218"/>
      <c r="K225" s="219"/>
      <c r="L225" s="25"/>
    </row>
    <row r="226" spans="1:12" ht="13.5" customHeight="1" x14ac:dyDescent="0.2">
      <c r="A226" s="66" t="s">
        <v>587</v>
      </c>
      <c r="B226" s="69" t="s">
        <v>464</v>
      </c>
      <c r="C226" s="67">
        <v>42551</v>
      </c>
      <c r="D226" s="68">
        <v>0</v>
      </c>
      <c r="E226" s="68">
        <v>54</v>
      </c>
      <c r="F226" s="68">
        <v>54</v>
      </c>
      <c r="G226" s="68">
        <v>0</v>
      </c>
      <c r="H226" s="68">
        <v>152</v>
      </c>
      <c r="I226" s="68">
        <v>152</v>
      </c>
      <c r="J226" s="218"/>
      <c r="K226" s="219"/>
    </row>
    <row r="227" spans="1:12" ht="13.5" customHeight="1" x14ac:dyDescent="0.2">
      <c r="A227" s="66" t="s">
        <v>544</v>
      </c>
      <c r="B227" s="41" t="s">
        <v>549</v>
      </c>
      <c r="C227" s="70">
        <v>42551</v>
      </c>
      <c r="D227" s="44">
        <v>0</v>
      </c>
      <c r="E227" s="44">
        <v>53</v>
      </c>
      <c r="F227" s="44">
        <v>53</v>
      </c>
      <c r="G227" s="44">
        <v>0</v>
      </c>
      <c r="H227" s="44">
        <v>108</v>
      </c>
      <c r="I227" s="44">
        <v>108</v>
      </c>
      <c r="J227" s="218"/>
      <c r="K227" s="219"/>
      <c r="L227" s="25"/>
    </row>
    <row r="228" spans="1:12" ht="13.5" customHeight="1" x14ac:dyDescent="0.2">
      <c r="A228" s="66" t="s">
        <v>197</v>
      </c>
      <c r="B228" s="41" t="s">
        <v>20</v>
      </c>
      <c r="C228" s="67">
        <v>42551</v>
      </c>
      <c r="D228" s="68">
        <v>0</v>
      </c>
      <c r="E228" s="68">
        <v>52</v>
      </c>
      <c r="F228" s="68">
        <v>52</v>
      </c>
      <c r="G228" s="68">
        <v>0</v>
      </c>
      <c r="H228" s="68">
        <v>208</v>
      </c>
      <c r="I228" s="68">
        <v>208</v>
      </c>
      <c r="J228" s="218"/>
      <c r="K228" s="219"/>
      <c r="L228" s="25"/>
    </row>
    <row r="229" spans="1:12" ht="13.5" customHeight="1" x14ac:dyDescent="0.2">
      <c r="A229" s="66" t="s">
        <v>244</v>
      </c>
      <c r="B229" s="69" t="s">
        <v>260</v>
      </c>
      <c r="C229" s="72">
        <v>42551</v>
      </c>
      <c r="D229" s="45">
        <v>0</v>
      </c>
      <c r="E229" s="45">
        <v>52</v>
      </c>
      <c r="F229" s="45">
        <v>52</v>
      </c>
      <c r="G229" s="45">
        <v>0</v>
      </c>
      <c r="H229" s="45">
        <v>208</v>
      </c>
      <c r="I229" s="45">
        <v>208</v>
      </c>
      <c r="J229" s="218"/>
      <c r="K229" s="219"/>
      <c r="L229" s="25"/>
    </row>
    <row r="230" spans="1:12" ht="13.5" customHeight="1" x14ac:dyDescent="0.2">
      <c r="A230" s="66" t="s">
        <v>416</v>
      </c>
      <c r="B230" s="41" t="s">
        <v>303</v>
      </c>
      <c r="C230" s="72">
        <v>42369</v>
      </c>
      <c r="D230" s="45">
        <v>0</v>
      </c>
      <c r="E230" s="45">
        <v>51</v>
      </c>
      <c r="F230" s="45">
        <v>51</v>
      </c>
      <c r="G230" s="45">
        <v>0</v>
      </c>
      <c r="H230" s="45">
        <v>299</v>
      </c>
      <c r="I230" s="45">
        <v>299</v>
      </c>
      <c r="J230" s="218"/>
      <c r="K230" s="219"/>
      <c r="L230" s="25"/>
    </row>
    <row r="231" spans="1:12" ht="13.5" customHeight="1" x14ac:dyDescent="0.2">
      <c r="A231" s="66" t="s">
        <v>138</v>
      </c>
      <c r="B231" s="41" t="s">
        <v>191</v>
      </c>
      <c r="C231" s="70">
        <v>42551</v>
      </c>
      <c r="D231" s="44">
        <v>0</v>
      </c>
      <c r="E231" s="44">
        <v>50</v>
      </c>
      <c r="F231" s="44">
        <v>50</v>
      </c>
      <c r="G231" s="44">
        <v>0</v>
      </c>
      <c r="H231" s="44">
        <v>220</v>
      </c>
      <c r="I231" s="44">
        <v>220</v>
      </c>
      <c r="J231" s="218"/>
      <c r="K231" s="219"/>
    </row>
    <row r="232" spans="1:12" ht="13.5" customHeight="1" x14ac:dyDescent="0.2">
      <c r="A232" s="66" t="s">
        <v>201</v>
      </c>
      <c r="B232" s="69" t="s">
        <v>5</v>
      </c>
      <c r="C232" s="72">
        <v>42551</v>
      </c>
      <c r="D232" s="45">
        <v>0</v>
      </c>
      <c r="E232" s="45">
        <v>49</v>
      </c>
      <c r="F232" s="45">
        <v>49</v>
      </c>
      <c r="G232" s="45">
        <v>0</v>
      </c>
      <c r="H232" s="45">
        <v>49</v>
      </c>
      <c r="I232" s="45">
        <v>49</v>
      </c>
      <c r="J232" s="218"/>
      <c r="K232" s="219"/>
    </row>
    <row r="233" spans="1:12" ht="13.5" customHeight="1" x14ac:dyDescent="0.2">
      <c r="A233" s="66" t="s">
        <v>364</v>
      </c>
      <c r="B233" s="41" t="s">
        <v>19</v>
      </c>
      <c r="C233" s="70">
        <v>42551</v>
      </c>
      <c r="D233" s="44">
        <v>0</v>
      </c>
      <c r="E233" s="44">
        <v>47</v>
      </c>
      <c r="F233" s="44">
        <v>47</v>
      </c>
      <c r="G233" s="44">
        <v>0</v>
      </c>
      <c r="H233" s="44">
        <v>154</v>
      </c>
      <c r="I233" s="44">
        <v>154</v>
      </c>
      <c r="J233" s="218"/>
      <c r="K233" s="219"/>
    </row>
    <row r="234" spans="1:12" ht="13.5" customHeight="1" x14ac:dyDescent="0.2">
      <c r="A234" s="66" t="s">
        <v>365</v>
      </c>
      <c r="B234" s="41" t="s">
        <v>283</v>
      </c>
      <c r="C234" s="72">
        <v>42551</v>
      </c>
      <c r="D234" s="45">
        <v>0</v>
      </c>
      <c r="E234" s="45">
        <v>47</v>
      </c>
      <c r="F234" s="45">
        <v>47</v>
      </c>
      <c r="G234" s="45">
        <v>0</v>
      </c>
      <c r="H234" s="45">
        <v>47</v>
      </c>
      <c r="I234" s="45">
        <v>47</v>
      </c>
      <c r="J234" s="218"/>
      <c r="K234" s="219"/>
    </row>
    <row r="235" spans="1:12" ht="13.5" customHeight="1" x14ac:dyDescent="0.2">
      <c r="A235" s="66" t="s">
        <v>577</v>
      </c>
      <c r="B235" s="69" t="s">
        <v>308</v>
      </c>
      <c r="C235" s="72">
        <v>42551</v>
      </c>
      <c r="D235" s="45">
        <v>0</v>
      </c>
      <c r="E235" s="45">
        <v>46</v>
      </c>
      <c r="F235" s="45">
        <v>46</v>
      </c>
      <c r="G235" s="45">
        <v>0</v>
      </c>
      <c r="H235" s="45">
        <v>97</v>
      </c>
      <c r="I235" s="45">
        <v>97</v>
      </c>
      <c r="J235" s="218"/>
      <c r="K235" s="219"/>
    </row>
    <row r="236" spans="1:12" ht="13.5" customHeight="1" x14ac:dyDescent="0.2">
      <c r="A236" s="66" t="s">
        <v>403</v>
      </c>
      <c r="B236" s="41" t="s">
        <v>437</v>
      </c>
      <c r="C236" s="70">
        <v>42551</v>
      </c>
      <c r="D236" s="44">
        <v>0</v>
      </c>
      <c r="E236" s="44">
        <v>46</v>
      </c>
      <c r="F236" s="44">
        <v>46</v>
      </c>
      <c r="G236" s="44">
        <v>0</v>
      </c>
      <c r="H236" s="44">
        <v>48</v>
      </c>
      <c r="I236" s="44">
        <v>48</v>
      </c>
      <c r="J236" s="218"/>
      <c r="K236" s="219"/>
    </row>
    <row r="237" spans="1:12" ht="13.5" customHeight="1" x14ac:dyDescent="0.2">
      <c r="A237" s="66" t="s">
        <v>527</v>
      </c>
      <c r="B237" s="69" t="s">
        <v>548</v>
      </c>
      <c r="C237" s="70">
        <v>42460</v>
      </c>
      <c r="D237" s="44">
        <v>0</v>
      </c>
      <c r="E237" s="44">
        <v>44</v>
      </c>
      <c r="F237" s="44">
        <v>44</v>
      </c>
      <c r="G237" s="44">
        <v>0</v>
      </c>
      <c r="H237" s="44">
        <v>220</v>
      </c>
      <c r="I237" s="44">
        <v>220</v>
      </c>
      <c r="J237" s="218"/>
      <c r="K237" s="219"/>
    </row>
    <row r="238" spans="1:12" ht="13.5" customHeight="1" x14ac:dyDescent="0.2">
      <c r="A238" s="66" t="s">
        <v>532</v>
      </c>
      <c r="B238" s="69" t="s">
        <v>555</v>
      </c>
      <c r="C238" s="72">
        <v>42460</v>
      </c>
      <c r="D238" s="45">
        <v>0</v>
      </c>
      <c r="E238" s="45">
        <v>44</v>
      </c>
      <c r="F238" s="45">
        <v>44</v>
      </c>
      <c r="G238" s="45">
        <v>0</v>
      </c>
      <c r="H238" s="45">
        <v>176</v>
      </c>
      <c r="I238" s="45">
        <v>176</v>
      </c>
      <c r="J238" s="218"/>
      <c r="K238" s="219"/>
    </row>
    <row r="239" spans="1:12" ht="13.5" customHeight="1" x14ac:dyDescent="0.2">
      <c r="A239" s="66" t="s">
        <v>349</v>
      </c>
      <c r="B239" s="69" t="s">
        <v>436</v>
      </c>
      <c r="C239" s="70">
        <v>42551</v>
      </c>
      <c r="D239" s="44">
        <v>0</v>
      </c>
      <c r="E239" s="44">
        <v>42</v>
      </c>
      <c r="F239" s="44">
        <v>42</v>
      </c>
      <c r="G239" s="44">
        <v>0</v>
      </c>
      <c r="H239" s="44">
        <v>168</v>
      </c>
      <c r="I239" s="44">
        <v>168</v>
      </c>
      <c r="J239" s="218"/>
      <c r="K239" s="219"/>
    </row>
    <row r="240" spans="1:12" ht="13.5" customHeight="1" x14ac:dyDescent="0.2">
      <c r="A240" s="75" t="s">
        <v>649</v>
      </c>
      <c r="B240" s="41" t="s">
        <v>453</v>
      </c>
      <c r="C240" s="67">
        <v>42551</v>
      </c>
      <c r="D240" s="68">
        <v>0</v>
      </c>
      <c r="E240" s="68">
        <v>42</v>
      </c>
      <c r="F240" s="68">
        <v>42</v>
      </c>
      <c r="G240" s="68">
        <v>0</v>
      </c>
      <c r="H240" s="68">
        <v>168</v>
      </c>
      <c r="I240" s="68">
        <v>168</v>
      </c>
      <c r="J240" s="218"/>
      <c r="K240" s="219"/>
    </row>
    <row r="241" spans="1:11" ht="13.5" customHeight="1" x14ac:dyDescent="0.2">
      <c r="A241" s="66" t="s">
        <v>205</v>
      </c>
      <c r="B241" s="41" t="s">
        <v>4</v>
      </c>
      <c r="C241" s="70">
        <v>42551</v>
      </c>
      <c r="D241" s="44">
        <v>0</v>
      </c>
      <c r="E241" s="44">
        <v>42</v>
      </c>
      <c r="F241" s="44">
        <v>42</v>
      </c>
      <c r="G241" s="44">
        <v>0</v>
      </c>
      <c r="H241" s="44">
        <v>42</v>
      </c>
      <c r="I241" s="44">
        <v>42</v>
      </c>
      <c r="J241" s="218"/>
      <c r="K241" s="219"/>
    </row>
    <row r="242" spans="1:11" ht="13.5" customHeight="1" x14ac:dyDescent="0.2">
      <c r="A242" s="66" t="s">
        <v>96</v>
      </c>
      <c r="B242" s="41" t="s">
        <v>59</v>
      </c>
      <c r="C242" s="70">
        <v>42551</v>
      </c>
      <c r="D242" s="44">
        <v>0</v>
      </c>
      <c r="E242" s="44">
        <v>41</v>
      </c>
      <c r="F242" s="44">
        <v>41</v>
      </c>
      <c r="G242" s="44">
        <v>0</v>
      </c>
      <c r="H242" s="44">
        <v>1208</v>
      </c>
      <c r="I242" s="44">
        <v>1208</v>
      </c>
      <c r="J242" s="218"/>
      <c r="K242" s="219"/>
    </row>
    <row r="243" spans="1:11" ht="13.5" customHeight="1" x14ac:dyDescent="0.2">
      <c r="A243" s="66" t="s">
        <v>410</v>
      </c>
      <c r="B243" s="41" t="s">
        <v>62</v>
      </c>
      <c r="C243" s="70">
        <v>42551</v>
      </c>
      <c r="D243" s="44">
        <v>0</v>
      </c>
      <c r="E243" s="44">
        <v>41</v>
      </c>
      <c r="F243" s="44">
        <v>41</v>
      </c>
      <c r="G243" s="44">
        <v>0</v>
      </c>
      <c r="H243" s="44">
        <v>41</v>
      </c>
      <c r="I243" s="44">
        <v>41</v>
      </c>
      <c r="J243" s="218"/>
      <c r="K243" s="219"/>
    </row>
    <row r="244" spans="1:11" ht="13.5" customHeight="1" x14ac:dyDescent="0.2">
      <c r="A244" s="66" t="s">
        <v>578</v>
      </c>
      <c r="B244" s="41" t="s">
        <v>438</v>
      </c>
      <c r="C244" s="72">
        <v>42551</v>
      </c>
      <c r="D244" s="45">
        <v>0</v>
      </c>
      <c r="E244" s="45">
        <v>40</v>
      </c>
      <c r="F244" s="45">
        <v>40</v>
      </c>
      <c r="G244" s="45">
        <v>0</v>
      </c>
      <c r="H244" s="45">
        <v>160</v>
      </c>
      <c r="I244" s="45">
        <v>160</v>
      </c>
      <c r="J244" s="218"/>
      <c r="K244" s="219"/>
    </row>
    <row r="245" spans="1:11" ht="13.5" customHeight="1" x14ac:dyDescent="0.2">
      <c r="A245" s="66" t="s">
        <v>164</v>
      </c>
      <c r="B245" s="41" t="s">
        <v>479</v>
      </c>
      <c r="C245" s="72">
        <v>42551</v>
      </c>
      <c r="D245" s="45">
        <v>0</v>
      </c>
      <c r="E245" s="45">
        <v>40</v>
      </c>
      <c r="F245" s="45">
        <v>40</v>
      </c>
      <c r="G245" s="45">
        <v>0</v>
      </c>
      <c r="H245" s="45">
        <v>97</v>
      </c>
      <c r="I245" s="45">
        <v>97</v>
      </c>
      <c r="J245" s="218"/>
      <c r="K245" s="219"/>
    </row>
    <row r="246" spans="1:11" ht="13.5" customHeight="1" x14ac:dyDescent="0.2">
      <c r="A246" s="66" t="s">
        <v>268</v>
      </c>
      <c r="B246" s="41" t="s">
        <v>283</v>
      </c>
      <c r="C246" s="70">
        <v>42551</v>
      </c>
      <c r="D246" s="44">
        <v>0</v>
      </c>
      <c r="E246" s="44">
        <v>40</v>
      </c>
      <c r="F246" s="44">
        <v>40</v>
      </c>
      <c r="G246" s="44">
        <v>0</v>
      </c>
      <c r="H246" s="44">
        <v>93</v>
      </c>
      <c r="I246" s="44">
        <v>93</v>
      </c>
      <c r="J246" s="218"/>
      <c r="K246" s="219"/>
    </row>
    <row r="247" spans="1:11" ht="13.5" customHeight="1" x14ac:dyDescent="0.2">
      <c r="A247" s="75" t="s">
        <v>143</v>
      </c>
      <c r="B247" s="69" t="s">
        <v>55</v>
      </c>
      <c r="C247" s="72">
        <v>42551</v>
      </c>
      <c r="D247" s="45">
        <v>0</v>
      </c>
      <c r="E247" s="45">
        <v>40</v>
      </c>
      <c r="F247" s="45">
        <v>40</v>
      </c>
      <c r="G247" s="45">
        <v>0</v>
      </c>
      <c r="H247" s="45">
        <v>89</v>
      </c>
      <c r="I247" s="45">
        <v>89</v>
      </c>
      <c r="J247" s="218"/>
      <c r="K247" s="219"/>
    </row>
    <row r="248" spans="1:11" ht="13.5" customHeight="1" x14ac:dyDescent="0.2">
      <c r="A248" s="66" t="s">
        <v>203</v>
      </c>
      <c r="B248" s="41" t="s">
        <v>31</v>
      </c>
      <c r="C248" s="70">
        <v>42551</v>
      </c>
      <c r="D248" s="44">
        <v>0</v>
      </c>
      <c r="E248" s="44">
        <v>39</v>
      </c>
      <c r="F248" s="44">
        <v>39</v>
      </c>
      <c r="G248" s="44">
        <v>0</v>
      </c>
      <c r="H248" s="44">
        <v>583</v>
      </c>
      <c r="I248" s="44">
        <v>583</v>
      </c>
      <c r="J248" s="218"/>
      <c r="K248" s="219"/>
    </row>
    <row r="249" spans="1:11" ht="13.5" customHeight="1" x14ac:dyDescent="0.2">
      <c r="A249" s="66" t="s">
        <v>297</v>
      </c>
      <c r="B249" s="69" t="s">
        <v>303</v>
      </c>
      <c r="C249" s="72">
        <v>42551</v>
      </c>
      <c r="D249" s="45">
        <v>0</v>
      </c>
      <c r="E249" s="45">
        <v>38</v>
      </c>
      <c r="F249" s="45">
        <v>38</v>
      </c>
      <c r="G249" s="45">
        <v>0</v>
      </c>
      <c r="H249" s="45">
        <v>78</v>
      </c>
      <c r="I249" s="45">
        <v>78</v>
      </c>
      <c r="J249" s="218"/>
      <c r="K249" s="219"/>
    </row>
    <row r="250" spans="1:11" ht="13.5" customHeight="1" x14ac:dyDescent="0.2">
      <c r="A250" s="66" t="s">
        <v>533</v>
      </c>
      <c r="B250" s="41" t="s">
        <v>473</v>
      </c>
      <c r="C250" s="72">
        <v>42460</v>
      </c>
      <c r="D250" s="45">
        <v>0</v>
      </c>
      <c r="E250" s="45">
        <v>38</v>
      </c>
      <c r="F250" s="45">
        <v>38</v>
      </c>
      <c r="G250" s="45">
        <v>0</v>
      </c>
      <c r="H250" s="45">
        <v>38</v>
      </c>
      <c r="I250" s="45">
        <v>38</v>
      </c>
      <c r="J250" s="218"/>
      <c r="K250" s="219"/>
    </row>
    <row r="251" spans="1:11" ht="13.5" customHeight="1" x14ac:dyDescent="0.2">
      <c r="A251" s="66" t="s">
        <v>275</v>
      </c>
      <c r="B251" s="41" t="s">
        <v>473</v>
      </c>
      <c r="C251" s="67">
        <v>42551</v>
      </c>
      <c r="D251" s="68">
        <v>0</v>
      </c>
      <c r="E251" s="68">
        <v>37</v>
      </c>
      <c r="F251" s="68">
        <v>37</v>
      </c>
      <c r="G251" s="68">
        <v>0</v>
      </c>
      <c r="H251" s="68">
        <v>46</v>
      </c>
      <c r="I251" s="68">
        <v>46</v>
      </c>
      <c r="J251" s="218"/>
      <c r="K251" s="219"/>
    </row>
    <row r="252" spans="1:11" ht="13.5" customHeight="1" x14ac:dyDescent="0.2">
      <c r="A252" s="66" t="s">
        <v>535</v>
      </c>
      <c r="B252" s="41" t="s">
        <v>62</v>
      </c>
      <c r="C252" s="67">
        <v>42460</v>
      </c>
      <c r="D252" s="68">
        <v>0</v>
      </c>
      <c r="E252" s="68">
        <v>37</v>
      </c>
      <c r="F252" s="68">
        <v>37</v>
      </c>
      <c r="G252" s="68">
        <v>0</v>
      </c>
      <c r="H252" s="68">
        <v>37</v>
      </c>
      <c r="I252" s="68">
        <v>37</v>
      </c>
      <c r="J252" s="218"/>
      <c r="K252" s="219"/>
    </row>
    <row r="253" spans="1:11" ht="13.5" customHeight="1" x14ac:dyDescent="0.2">
      <c r="A253" s="66" t="s">
        <v>331</v>
      </c>
      <c r="B253" s="41" t="s">
        <v>61</v>
      </c>
      <c r="C253" s="72">
        <v>42551</v>
      </c>
      <c r="D253" s="45">
        <v>0</v>
      </c>
      <c r="E253" s="45">
        <v>37</v>
      </c>
      <c r="F253" s="45">
        <v>37</v>
      </c>
      <c r="G253" s="45">
        <v>0</v>
      </c>
      <c r="H253" s="45">
        <v>37</v>
      </c>
      <c r="I253" s="45">
        <v>37</v>
      </c>
      <c r="J253" s="218"/>
      <c r="K253" s="219"/>
    </row>
    <row r="254" spans="1:11" ht="13.5" customHeight="1" x14ac:dyDescent="0.2">
      <c r="A254" s="82" t="s">
        <v>112</v>
      </c>
      <c r="B254" s="245" t="s">
        <v>191</v>
      </c>
      <c r="C254" s="258">
        <v>42551</v>
      </c>
      <c r="D254" s="260">
        <v>0</v>
      </c>
      <c r="E254" s="260">
        <v>36</v>
      </c>
      <c r="F254" s="260">
        <v>36</v>
      </c>
      <c r="G254" s="260">
        <v>0</v>
      </c>
      <c r="H254" s="260">
        <v>96</v>
      </c>
      <c r="I254" s="260">
        <v>96</v>
      </c>
      <c r="J254" s="218"/>
      <c r="K254" s="219"/>
    </row>
    <row r="255" spans="1:11" ht="13.5" customHeight="1" x14ac:dyDescent="0.2">
      <c r="A255" s="66" t="s">
        <v>181</v>
      </c>
      <c r="B255" s="69" t="s">
        <v>335</v>
      </c>
      <c r="C255" s="72">
        <v>42551</v>
      </c>
      <c r="D255" s="45">
        <v>0</v>
      </c>
      <c r="E255" s="45">
        <v>36</v>
      </c>
      <c r="F255" s="45">
        <v>36</v>
      </c>
      <c r="G255" s="45">
        <v>0</v>
      </c>
      <c r="H255" s="45">
        <v>63</v>
      </c>
      <c r="I255" s="45">
        <v>63</v>
      </c>
      <c r="J255" s="218"/>
      <c r="K255" s="219"/>
    </row>
    <row r="256" spans="1:11" ht="13.5" customHeight="1" x14ac:dyDescent="0.2">
      <c r="A256" s="66" t="s">
        <v>357</v>
      </c>
      <c r="B256" s="41" t="s">
        <v>375</v>
      </c>
      <c r="C256" s="72">
        <v>42551</v>
      </c>
      <c r="D256" s="45">
        <v>0</v>
      </c>
      <c r="E256" s="45">
        <v>35</v>
      </c>
      <c r="F256" s="45">
        <v>35</v>
      </c>
      <c r="G256" s="45">
        <v>0</v>
      </c>
      <c r="H256" s="45">
        <v>140</v>
      </c>
      <c r="I256" s="45">
        <v>140</v>
      </c>
      <c r="J256" s="218"/>
      <c r="K256" s="219"/>
    </row>
    <row r="257" spans="1:11" ht="13.5" customHeight="1" x14ac:dyDescent="0.2">
      <c r="A257" s="71" t="s">
        <v>255</v>
      </c>
      <c r="B257" s="41" t="s">
        <v>492</v>
      </c>
      <c r="C257" s="67">
        <v>42551</v>
      </c>
      <c r="D257" s="68">
        <v>0</v>
      </c>
      <c r="E257" s="68">
        <v>35</v>
      </c>
      <c r="F257" s="68">
        <v>35</v>
      </c>
      <c r="G257" s="68">
        <v>0</v>
      </c>
      <c r="H257" s="68">
        <v>68</v>
      </c>
      <c r="I257" s="68">
        <v>68</v>
      </c>
      <c r="J257" s="218"/>
      <c r="K257" s="219"/>
    </row>
    <row r="258" spans="1:11" ht="13.5" customHeight="1" x14ac:dyDescent="0.2">
      <c r="A258" s="66" t="s">
        <v>87</v>
      </c>
      <c r="B258" s="41" t="s">
        <v>487</v>
      </c>
      <c r="C258" s="70">
        <v>42551</v>
      </c>
      <c r="D258" s="44">
        <v>0</v>
      </c>
      <c r="E258" s="44">
        <v>34</v>
      </c>
      <c r="F258" s="44">
        <v>34</v>
      </c>
      <c r="G258" s="44">
        <v>0</v>
      </c>
      <c r="H258" s="44">
        <v>136</v>
      </c>
      <c r="I258" s="44">
        <v>136</v>
      </c>
      <c r="J258" s="218"/>
      <c r="K258" s="219"/>
    </row>
    <row r="259" spans="1:11" ht="13.5" customHeight="1" x14ac:dyDescent="0.2">
      <c r="A259" s="71" t="s">
        <v>346</v>
      </c>
      <c r="B259" s="41" t="s">
        <v>428</v>
      </c>
      <c r="C259" s="72">
        <v>42551</v>
      </c>
      <c r="D259" s="45">
        <v>0</v>
      </c>
      <c r="E259" s="45">
        <v>33</v>
      </c>
      <c r="F259" s="45">
        <v>33</v>
      </c>
      <c r="G259" s="45">
        <v>0</v>
      </c>
      <c r="H259" s="45">
        <v>132</v>
      </c>
      <c r="I259" s="45">
        <v>132</v>
      </c>
      <c r="J259" s="218"/>
      <c r="K259" s="219"/>
    </row>
    <row r="260" spans="1:11" ht="13.5" customHeight="1" x14ac:dyDescent="0.2">
      <c r="A260" s="66" t="s">
        <v>252</v>
      </c>
      <c r="B260" s="69" t="s">
        <v>260</v>
      </c>
      <c r="C260" s="67">
        <v>42551</v>
      </c>
      <c r="D260" s="68">
        <v>0</v>
      </c>
      <c r="E260" s="68">
        <v>33</v>
      </c>
      <c r="F260" s="68">
        <v>33</v>
      </c>
      <c r="G260" s="68">
        <v>0</v>
      </c>
      <c r="H260" s="68">
        <v>132</v>
      </c>
      <c r="I260" s="68">
        <v>132</v>
      </c>
      <c r="J260" s="218"/>
      <c r="K260" s="219"/>
    </row>
    <row r="261" spans="1:11" ht="13.5" customHeight="1" x14ac:dyDescent="0.2">
      <c r="A261" s="66" t="s">
        <v>327</v>
      </c>
      <c r="B261" s="69" t="s">
        <v>336</v>
      </c>
      <c r="C261" s="72">
        <v>42551</v>
      </c>
      <c r="D261" s="45">
        <v>0</v>
      </c>
      <c r="E261" s="45">
        <v>32</v>
      </c>
      <c r="F261" s="45">
        <v>32</v>
      </c>
      <c r="G261" s="45">
        <v>0</v>
      </c>
      <c r="H261" s="45">
        <v>208</v>
      </c>
      <c r="I261" s="45">
        <v>208</v>
      </c>
      <c r="J261" s="218"/>
      <c r="K261" s="219"/>
    </row>
    <row r="262" spans="1:11" ht="13.5" customHeight="1" x14ac:dyDescent="0.2">
      <c r="A262" s="66" t="s">
        <v>272</v>
      </c>
      <c r="B262" s="41" t="s">
        <v>261</v>
      </c>
      <c r="C262" s="72">
        <v>42551</v>
      </c>
      <c r="D262" s="45">
        <v>0</v>
      </c>
      <c r="E262" s="45">
        <v>31</v>
      </c>
      <c r="F262" s="45">
        <v>31</v>
      </c>
      <c r="G262" s="45">
        <v>0</v>
      </c>
      <c r="H262" s="45">
        <v>124</v>
      </c>
      <c r="I262" s="45">
        <v>124</v>
      </c>
      <c r="J262" s="218"/>
      <c r="K262" s="219"/>
    </row>
    <row r="263" spans="1:11" ht="13.5" customHeight="1" x14ac:dyDescent="0.2">
      <c r="A263" s="75" t="s">
        <v>146</v>
      </c>
      <c r="B263" s="41" t="s">
        <v>21</v>
      </c>
      <c r="C263" s="72">
        <v>42551</v>
      </c>
      <c r="D263" s="45">
        <v>0</v>
      </c>
      <c r="E263" s="45">
        <v>30</v>
      </c>
      <c r="F263" s="45">
        <v>30</v>
      </c>
      <c r="G263" s="45">
        <v>0</v>
      </c>
      <c r="H263" s="45">
        <v>147</v>
      </c>
      <c r="I263" s="45">
        <v>147</v>
      </c>
      <c r="J263" s="218"/>
      <c r="K263" s="219"/>
    </row>
    <row r="264" spans="1:11" ht="13.5" customHeight="1" x14ac:dyDescent="0.2">
      <c r="A264" s="71" t="s">
        <v>241</v>
      </c>
      <c r="B264" s="41" t="s">
        <v>438</v>
      </c>
      <c r="C264" s="72">
        <v>42551</v>
      </c>
      <c r="D264" s="45">
        <v>0</v>
      </c>
      <c r="E264" s="45">
        <v>30</v>
      </c>
      <c r="F264" s="45">
        <v>30</v>
      </c>
      <c r="G264" s="45">
        <v>0</v>
      </c>
      <c r="H264" s="45">
        <v>120</v>
      </c>
      <c r="I264" s="45">
        <v>120</v>
      </c>
      <c r="J264" s="218"/>
      <c r="K264" s="219"/>
    </row>
    <row r="265" spans="1:11" ht="13.5" customHeight="1" x14ac:dyDescent="0.2">
      <c r="A265" s="66" t="s">
        <v>292</v>
      </c>
      <c r="B265" s="41" t="s">
        <v>444</v>
      </c>
      <c r="C265" s="67">
        <v>42551</v>
      </c>
      <c r="D265" s="68">
        <v>0</v>
      </c>
      <c r="E265" s="68">
        <v>30</v>
      </c>
      <c r="F265" s="68">
        <v>30</v>
      </c>
      <c r="G265" s="68">
        <v>0</v>
      </c>
      <c r="H265" s="68">
        <v>120</v>
      </c>
      <c r="I265" s="68">
        <v>120</v>
      </c>
      <c r="J265" s="218"/>
      <c r="K265" s="219"/>
    </row>
    <row r="266" spans="1:11" ht="13.5" customHeight="1" x14ac:dyDescent="0.2">
      <c r="A266" s="66" t="s">
        <v>216</v>
      </c>
      <c r="B266" s="41" t="s">
        <v>51</v>
      </c>
      <c r="C266" s="72">
        <v>42551</v>
      </c>
      <c r="D266" s="45">
        <v>0</v>
      </c>
      <c r="E266" s="45">
        <v>30</v>
      </c>
      <c r="F266" s="45">
        <v>30</v>
      </c>
      <c r="G266" s="45">
        <v>0</v>
      </c>
      <c r="H266" s="45">
        <v>120</v>
      </c>
      <c r="I266" s="45">
        <v>120</v>
      </c>
      <c r="J266" s="218"/>
      <c r="K266" s="219"/>
    </row>
    <row r="267" spans="1:11" ht="13.5" customHeight="1" x14ac:dyDescent="0.2">
      <c r="A267" s="66" t="s">
        <v>646</v>
      </c>
      <c r="B267" s="69" t="s">
        <v>548</v>
      </c>
      <c r="C267" s="72">
        <v>42551</v>
      </c>
      <c r="D267" s="45">
        <v>0</v>
      </c>
      <c r="E267" s="45">
        <v>30</v>
      </c>
      <c r="F267" s="45">
        <v>30</v>
      </c>
      <c r="G267" s="45">
        <v>0</v>
      </c>
      <c r="H267" s="45">
        <v>60</v>
      </c>
      <c r="I267" s="45">
        <v>60</v>
      </c>
      <c r="J267" s="218"/>
      <c r="K267" s="219"/>
    </row>
    <row r="268" spans="1:11" ht="13.5" customHeight="1" x14ac:dyDescent="0.2">
      <c r="A268" s="66" t="s">
        <v>405</v>
      </c>
      <c r="B268" s="69" t="s">
        <v>89</v>
      </c>
      <c r="C268" s="67">
        <v>42551</v>
      </c>
      <c r="D268" s="68">
        <v>0</v>
      </c>
      <c r="E268" s="68">
        <v>30</v>
      </c>
      <c r="F268" s="68">
        <v>30</v>
      </c>
      <c r="G268" s="68">
        <v>0</v>
      </c>
      <c r="H268" s="68">
        <v>30</v>
      </c>
      <c r="I268" s="68">
        <v>30</v>
      </c>
      <c r="J268" s="218"/>
      <c r="K268" s="219"/>
    </row>
    <row r="269" spans="1:11" ht="13.5" customHeight="1" x14ac:dyDescent="0.2">
      <c r="A269" s="66" t="s">
        <v>318</v>
      </c>
      <c r="B269" s="41" t="s">
        <v>430</v>
      </c>
      <c r="C269" s="70">
        <v>42551</v>
      </c>
      <c r="D269" s="44">
        <v>0</v>
      </c>
      <c r="E269" s="44">
        <v>29</v>
      </c>
      <c r="F269" s="44">
        <v>29</v>
      </c>
      <c r="G269" s="44">
        <v>0</v>
      </c>
      <c r="H269" s="44">
        <v>116</v>
      </c>
      <c r="I269" s="44">
        <v>116</v>
      </c>
      <c r="J269" s="218"/>
      <c r="K269" s="219"/>
    </row>
    <row r="270" spans="1:11" ht="13.5" customHeight="1" x14ac:dyDescent="0.2">
      <c r="A270" s="71" t="s">
        <v>368</v>
      </c>
      <c r="B270" s="41" t="s">
        <v>436</v>
      </c>
      <c r="C270" s="72">
        <v>42551</v>
      </c>
      <c r="D270" s="45">
        <v>0</v>
      </c>
      <c r="E270" s="45">
        <v>29</v>
      </c>
      <c r="F270" s="45">
        <v>29</v>
      </c>
      <c r="G270" s="45">
        <v>0</v>
      </c>
      <c r="H270" s="45">
        <v>116</v>
      </c>
      <c r="I270" s="45">
        <v>116</v>
      </c>
      <c r="J270" s="218"/>
      <c r="K270" s="219"/>
    </row>
    <row r="271" spans="1:11" ht="13.5" customHeight="1" x14ac:dyDescent="0.2">
      <c r="A271" s="66" t="s">
        <v>121</v>
      </c>
      <c r="B271" s="41" t="s">
        <v>6</v>
      </c>
      <c r="C271" s="70">
        <v>42551</v>
      </c>
      <c r="D271" s="44">
        <v>0</v>
      </c>
      <c r="E271" s="44">
        <v>29</v>
      </c>
      <c r="F271" s="44">
        <v>29</v>
      </c>
      <c r="G271" s="44">
        <v>0</v>
      </c>
      <c r="H271" s="44">
        <v>29</v>
      </c>
      <c r="I271" s="44">
        <v>29</v>
      </c>
      <c r="J271" s="218"/>
      <c r="K271" s="219"/>
    </row>
    <row r="272" spans="1:11" ht="13.5" customHeight="1" x14ac:dyDescent="0.2">
      <c r="A272" s="66" t="s">
        <v>133</v>
      </c>
      <c r="B272" s="41" t="s">
        <v>4</v>
      </c>
      <c r="C272" s="67">
        <v>42369</v>
      </c>
      <c r="D272" s="68">
        <v>0</v>
      </c>
      <c r="E272" s="68">
        <v>28</v>
      </c>
      <c r="F272" s="68">
        <v>28</v>
      </c>
      <c r="G272" s="68">
        <v>0</v>
      </c>
      <c r="H272" s="68">
        <v>1249</v>
      </c>
      <c r="I272" s="68">
        <v>1249</v>
      </c>
      <c r="J272" s="218"/>
      <c r="K272" s="219"/>
    </row>
    <row r="273" spans="1:11" ht="13.5" customHeight="1" x14ac:dyDescent="0.2">
      <c r="A273" s="66" t="s">
        <v>323</v>
      </c>
      <c r="B273" s="17" t="s">
        <v>452</v>
      </c>
      <c r="C273" s="67">
        <v>42551</v>
      </c>
      <c r="D273" s="68">
        <v>0</v>
      </c>
      <c r="E273" s="68">
        <v>27</v>
      </c>
      <c r="F273" s="68">
        <v>27</v>
      </c>
      <c r="G273" s="68">
        <v>0</v>
      </c>
      <c r="H273" s="68">
        <v>108</v>
      </c>
      <c r="I273" s="68">
        <v>108</v>
      </c>
      <c r="J273" s="218"/>
      <c r="K273" s="219"/>
    </row>
    <row r="274" spans="1:11" ht="13.5" customHeight="1" x14ac:dyDescent="0.2">
      <c r="A274" s="66" t="s">
        <v>360</v>
      </c>
      <c r="B274" s="69" t="s">
        <v>303</v>
      </c>
      <c r="C274" s="70">
        <v>42551</v>
      </c>
      <c r="D274" s="44">
        <v>0</v>
      </c>
      <c r="E274" s="44">
        <v>27</v>
      </c>
      <c r="F274" s="44">
        <v>27</v>
      </c>
      <c r="G274" s="44">
        <v>0</v>
      </c>
      <c r="H274" s="44">
        <v>108</v>
      </c>
      <c r="I274" s="44">
        <v>108</v>
      </c>
      <c r="J274" s="218"/>
      <c r="K274" s="219"/>
    </row>
    <row r="275" spans="1:11" ht="13.5" customHeight="1" x14ac:dyDescent="0.2">
      <c r="A275" s="66" t="s">
        <v>128</v>
      </c>
      <c r="B275" s="69" t="s">
        <v>190</v>
      </c>
      <c r="C275" s="72">
        <v>42551</v>
      </c>
      <c r="D275" s="45">
        <v>0</v>
      </c>
      <c r="E275" s="45">
        <v>27</v>
      </c>
      <c r="F275" s="45">
        <v>27</v>
      </c>
      <c r="G275" s="45">
        <v>0</v>
      </c>
      <c r="H275" s="45">
        <v>60</v>
      </c>
      <c r="I275" s="45">
        <v>60</v>
      </c>
      <c r="J275" s="218"/>
      <c r="K275" s="219"/>
    </row>
    <row r="276" spans="1:11" ht="13.5" customHeight="1" x14ac:dyDescent="0.2">
      <c r="A276" s="66" t="s">
        <v>530</v>
      </c>
      <c r="B276" s="41" t="s">
        <v>26</v>
      </c>
      <c r="C276" s="72">
        <v>42551</v>
      </c>
      <c r="D276" s="45">
        <v>0</v>
      </c>
      <c r="E276" s="45">
        <v>27</v>
      </c>
      <c r="F276" s="45">
        <v>27</v>
      </c>
      <c r="G276" s="45">
        <v>0</v>
      </c>
      <c r="H276" s="45">
        <v>27</v>
      </c>
      <c r="I276" s="45">
        <v>27</v>
      </c>
      <c r="J276" s="218"/>
      <c r="K276" s="219"/>
    </row>
    <row r="277" spans="1:11" ht="13.5" customHeight="1" x14ac:dyDescent="0.2">
      <c r="A277" s="71" t="s">
        <v>412</v>
      </c>
      <c r="B277" s="41" t="s">
        <v>61</v>
      </c>
      <c r="C277" s="70">
        <v>42551</v>
      </c>
      <c r="D277" s="44">
        <v>0</v>
      </c>
      <c r="E277" s="44">
        <v>27</v>
      </c>
      <c r="F277" s="44">
        <v>27</v>
      </c>
      <c r="G277" s="44">
        <v>0</v>
      </c>
      <c r="H277" s="44">
        <v>27</v>
      </c>
      <c r="I277" s="44">
        <v>27</v>
      </c>
      <c r="J277" s="218"/>
      <c r="K277" s="219"/>
    </row>
    <row r="278" spans="1:11" ht="13.5" customHeight="1" x14ac:dyDescent="0.2">
      <c r="A278" s="66" t="s">
        <v>388</v>
      </c>
      <c r="B278" s="69" t="s">
        <v>261</v>
      </c>
      <c r="C278" s="67">
        <v>42551</v>
      </c>
      <c r="D278" s="68">
        <v>0</v>
      </c>
      <c r="E278" s="68">
        <v>26</v>
      </c>
      <c r="F278" s="68">
        <v>26</v>
      </c>
      <c r="G278" s="68">
        <v>0</v>
      </c>
      <c r="H278" s="68">
        <v>26</v>
      </c>
      <c r="I278" s="68">
        <v>26</v>
      </c>
      <c r="J278" s="218"/>
      <c r="K278" s="219"/>
    </row>
    <row r="279" spans="1:11" ht="13.5" customHeight="1" x14ac:dyDescent="0.2">
      <c r="A279" s="66" t="s">
        <v>221</v>
      </c>
      <c r="B279" s="41" t="s">
        <v>31</v>
      </c>
      <c r="C279" s="72">
        <v>42551</v>
      </c>
      <c r="D279" s="45">
        <v>0</v>
      </c>
      <c r="E279" s="45">
        <v>25</v>
      </c>
      <c r="F279" s="45">
        <v>25</v>
      </c>
      <c r="G279" s="45">
        <v>0</v>
      </c>
      <c r="H279" s="45">
        <v>44</v>
      </c>
      <c r="I279" s="45">
        <v>44</v>
      </c>
      <c r="J279" s="218"/>
      <c r="K279" s="219"/>
    </row>
    <row r="280" spans="1:11" ht="13.5" customHeight="1" x14ac:dyDescent="0.2">
      <c r="A280" s="66" t="s">
        <v>352</v>
      </c>
      <c r="B280" s="69" t="s">
        <v>23</v>
      </c>
      <c r="C280" s="72">
        <v>42551</v>
      </c>
      <c r="D280" s="45">
        <v>0</v>
      </c>
      <c r="E280" s="45">
        <v>25</v>
      </c>
      <c r="F280" s="45">
        <v>25</v>
      </c>
      <c r="G280" s="45">
        <v>0</v>
      </c>
      <c r="H280" s="45">
        <v>25</v>
      </c>
      <c r="I280" s="45">
        <v>25</v>
      </c>
      <c r="J280" s="218"/>
      <c r="K280" s="219"/>
    </row>
    <row r="281" spans="1:11" ht="13.5" customHeight="1" x14ac:dyDescent="0.2">
      <c r="A281" s="66" t="s">
        <v>198</v>
      </c>
      <c r="B281" s="41" t="s">
        <v>435</v>
      </c>
      <c r="C281" s="72">
        <v>42460</v>
      </c>
      <c r="D281" s="45">
        <v>0</v>
      </c>
      <c r="E281" s="45">
        <v>24</v>
      </c>
      <c r="F281" s="45">
        <v>24</v>
      </c>
      <c r="G281" s="45">
        <v>0</v>
      </c>
      <c r="H281" s="45">
        <v>80</v>
      </c>
      <c r="I281" s="45">
        <v>80</v>
      </c>
      <c r="J281" s="218"/>
      <c r="K281" s="219"/>
    </row>
    <row r="282" spans="1:11" ht="13.5" customHeight="1" x14ac:dyDescent="0.2">
      <c r="A282" s="66" t="s">
        <v>142</v>
      </c>
      <c r="B282" s="69" t="s">
        <v>4</v>
      </c>
      <c r="C282" s="72">
        <v>42551</v>
      </c>
      <c r="D282" s="45">
        <v>0</v>
      </c>
      <c r="E282" s="45">
        <v>24</v>
      </c>
      <c r="F282" s="45">
        <v>24</v>
      </c>
      <c r="G282" s="45">
        <v>0</v>
      </c>
      <c r="H282" s="45">
        <v>48</v>
      </c>
      <c r="I282" s="45">
        <v>48</v>
      </c>
      <c r="J282" s="218"/>
      <c r="K282" s="219"/>
    </row>
    <row r="283" spans="1:11" ht="13.5" customHeight="1" x14ac:dyDescent="0.2">
      <c r="A283" s="66" t="s">
        <v>372</v>
      </c>
      <c r="B283" s="41" t="s">
        <v>79</v>
      </c>
      <c r="C283" s="72">
        <v>42551</v>
      </c>
      <c r="D283" s="45">
        <v>0</v>
      </c>
      <c r="E283" s="45">
        <v>24</v>
      </c>
      <c r="F283" s="45">
        <v>24</v>
      </c>
      <c r="G283" s="45">
        <v>0</v>
      </c>
      <c r="H283" s="45">
        <v>48</v>
      </c>
      <c r="I283" s="45">
        <v>48</v>
      </c>
      <c r="J283" s="218"/>
      <c r="K283" s="219"/>
    </row>
    <row r="284" spans="1:11" ht="13.5" customHeight="1" x14ac:dyDescent="0.2">
      <c r="A284" s="66" t="s">
        <v>353</v>
      </c>
      <c r="B284" s="41" t="s">
        <v>5</v>
      </c>
      <c r="C284" s="72">
        <v>42551</v>
      </c>
      <c r="D284" s="45">
        <v>0</v>
      </c>
      <c r="E284" s="45">
        <v>23</v>
      </c>
      <c r="F284" s="45">
        <v>23</v>
      </c>
      <c r="G284" s="45">
        <v>0</v>
      </c>
      <c r="H284" s="45">
        <v>605</v>
      </c>
      <c r="I284" s="45">
        <v>605</v>
      </c>
      <c r="J284" s="218"/>
      <c r="K284" s="219"/>
    </row>
    <row r="285" spans="1:11" ht="13.5" customHeight="1" x14ac:dyDescent="0.2">
      <c r="A285" s="66" t="s">
        <v>538</v>
      </c>
      <c r="B285" s="69" t="s">
        <v>556</v>
      </c>
      <c r="C285" s="67">
        <v>42551</v>
      </c>
      <c r="D285" s="68">
        <v>0</v>
      </c>
      <c r="E285" s="68">
        <v>23</v>
      </c>
      <c r="F285" s="68">
        <v>23</v>
      </c>
      <c r="G285" s="68">
        <v>0</v>
      </c>
      <c r="H285" s="68">
        <v>47</v>
      </c>
      <c r="I285" s="68">
        <v>47</v>
      </c>
      <c r="J285" s="218"/>
      <c r="K285" s="219"/>
    </row>
    <row r="286" spans="1:11" ht="13.5" customHeight="1" x14ac:dyDescent="0.2">
      <c r="A286" s="66" t="s">
        <v>362</v>
      </c>
      <c r="B286" s="41" t="s">
        <v>466</v>
      </c>
      <c r="C286" s="72">
        <v>42551</v>
      </c>
      <c r="D286" s="45">
        <v>0</v>
      </c>
      <c r="E286" s="45">
        <v>22</v>
      </c>
      <c r="F286" s="45">
        <v>22</v>
      </c>
      <c r="G286" s="45">
        <v>0</v>
      </c>
      <c r="H286" s="45">
        <v>62</v>
      </c>
      <c r="I286" s="45">
        <v>62</v>
      </c>
      <c r="J286" s="218"/>
      <c r="K286" s="219"/>
    </row>
    <row r="287" spans="1:11" ht="13.5" customHeight="1" x14ac:dyDescent="0.2">
      <c r="A287" s="66" t="s">
        <v>175</v>
      </c>
      <c r="B287" s="69" t="s">
        <v>303</v>
      </c>
      <c r="C287" s="72">
        <v>42551</v>
      </c>
      <c r="D287" s="45">
        <v>0</v>
      </c>
      <c r="E287" s="45">
        <v>22</v>
      </c>
      <c r="F287" s="45">
        <v>22</v>
      </c>
      <c r="G287" s="45">
        <v>0</v>
      </c>
      <c r="H287" s="45">
        <v>22</v>
      </c>
      <c r="I287" s="45">
        <v>22</v>
      </c>
      <c r="J287" s="218"/>
      <c r="K287" s="219"/>
    </row>
    <row r="288" spans="1:11" ht="13.5" customHeight="1" x14ac:dyDescent="0.2">
      <c r="A288" s="66" t="s">
        <v>543</v>
      </c>
      <c r="B288" s="69" t="s">
        <v>550</v>
      </c>
      <c r="C288" s="70">
        <v>42551</v>
      </c>
      <c r="D288" s="44">
        <v>0</v>
      </c>
      <c r="E288" s="44">
        <v>22</v>
      </c>
      <c r="F288" s="44">
        <v>22</v>
      </c>
      <c r="G288" s="44">
        <v>0</v>
      </c>
      <c r="H288" s="44">
        <v>22</v>
      </c>
      <c r="I288" s="44">
        <v>22</v>
      </c>
      <c r="J288" s="218"/>
      <c r="K288" s="219"/>
    </row>
    <row r="289" spans="1:11" ht="13.5" customHeight="1" x14ac:dyDescent="0.2">
      <c r="A289" s="66" t="s">
        <v>246</v>
      </c>
      <c r="B289" s="41" t="s">
        <v>463</v>
      </c>
      <c r="C289" s="72">
        <v>42551</v>
      </c>
      <c r="D289" s="45">
        <v>0</v>
      </c>
      <c r="E289" s="45">
        <v>21</v>
      </c>
      <c r="F289" s="45">
        <v>21</v>
      </c>
      <c r="G289" s="45">
        <v>0</v>
      </c>
      <c r="H289" s="45">
        <v>22</v>
      </c>
      <c r="I289" s="45">
        <v>22</v>
      </c>
      <c r="J289" s="218"/>
      <c r="K289" s="219"/>
    </row>
    <row r="290" spans="1:11" ht="13.5" customHeight="1" x14ac:dyDescent="0.2">
      <c r="A290" s="66" t="s">
        <v>378</v>
      </c>
      <c r="B290" s="41" t="s">
        <v>261</v>
      </c>
      <c r="C290" s="67">
        <v>42551</v>
      </c>
      <c r="D290" s="68">
        <v>0</v>
      </c>
      <c r="E290" s="68">
        <v>21</v>
      </c>
      <c r="F290" s="68">
        <v>21</v>
      </c>
      <c r="G290" s="68">
        <v>0</v>
      </c>
      <c r="H290" s="68">
        <v>21</v>
      </c>
      <c r="I290" s="68">
        <v>21</v>
      </c>
      <c r="J290" s="218"/>
      <c r="K290" s="219"/>
    </row>
    <row r="291" spans="1:11" ht="13.5" customHeight="1" x14ac:dyDescent="0.2">
      <c r="A291" s="66" t="s">
        <v>194</v>
      </c>
      <c r="B291" s="41" t="s">
        <v>226</v>
      </c>
      <c r="C291" s="70">
        <v>42551</v>
      </c>
      <c r="D291" s="44">
        <v>0</v>
      </c>
      <c r="E291" s="44">
        <v>20</v>
      </c>
      <c r="F291" s="44">
        <v>20</v>
      </c>
      <c r="G291" s="44">
        <v>0</v>
      </c>
      <c r="H291" s="44">
        <v>88</v>
      </c>
      <c r="I291" s="44">
        <v>88</v>
      </c>
      <c r="J291" s="218"/>
      <c r="K291" s="219"/>
    </row>
    <row r="292" spans="1:11" ht="13.5" customHeight="1" x14ac:dyDescent="0.2">
      <c r="A292" s="66" t="s">
        <v>317</v>
      </c>
      <c r="B292" s="69" t="s">
        <v>334</v>
      </c>
      <c r="C292" s="72">
        <v>42369</v>
      </c>
      <c r="D292" s="45">
        <v>0</v>
      </c>
      <c r="E292" s="45">
        <v>20</v>
      </c>
      <c r="F292" s="45">
        <v>20</v>
      </c>
      <c r="G292" s="45">
        <v>0</v>
      </c>
      <c r="H292" s="45">
        <v>80</v>
      </c>
      <c r="I292" s="45">
        <v>80</v>
      </c>
      <c r="J292" s="218"/>
      <c r="K292" s="219"/>
    </row>
    <row r="293" spans="1:11" ht="13.5" customHeight="1" x14ac:dyDescent="0.2">
      <c r="A293" s="66" t="s">
        <v>326</v>
      </c>
      <c r="B293" s="41" t="s">
        <v>478</v>
      </c>
      <c r="C293" s="72">
        <v>42551</v>
      </c>
      <c r="D293" s="45">
        <v>0</v>
      </c>
      <c r="E293" s="45">
        <v>20</v>
      </c>
      <c r="F293" s="45">
        <v>20</v>
      </c>
      <c r="G293" s="45">
        <v>0</v>
      </c>
      <c r="H293" s="45">
        <v>53</v>
      </c>
      <c r="I293" s="45">
        <v>53</v>
      </c>
      <c r="J293" s="218"/>
      <c r="K293" s="219"/>
    </row>
    <row r="294" spans="1:11" ht="13.5" customHeight="1" x14ac:dyDescent="0.2">
      <c r="A294" s="66" t="s">
        <v>258</v>
      </c>
      <c r="B294" s="41" t="s">
        <v>267</v>
      </c>
      <c r="C294" s="72">
        <v>42551</v>
      </c>
      <c r="D294" s="45">
        <v>0</v>
      </c>
      <c r="E294" s="45">
        <v>19</v>
      </c>
      <c r="F294" s="45">
        <v>19</v>
      </c>
      <c r="G294" s="45">
        <v>0</v>
      </c>
      <c r="H294" s="45">
        <v>81</v>
      </c>
      <c r="I294" s="45">
        <v>81</v>
      </c>
      <c r="J294" s="218"/>
      <c r="K294" s="219"/>
    </row>
    <row r="295" spans="1:11" ht="13.5" customHeight="1" x14ac:dyDescent="0.2">
      <c r="A295" s="66" t="s">
        <v>348</v>
      </c>
      <c r="B295" s="41" t="s">
        <v>433</v>
      </c>
      <c r="C295" s="72">
        <v>42551</v>
      </c>
      <c r="D295" s="45">
        <v>0</v>
      </c>
      <c r="E295" s="45">
        <v>19</v>
      </c>
      <c r="F295" s="45">
        <v>19</v>
      </c>
      <c r="G295" s="45">
        <v>0</v>
      </c>
      <c r="H295" s="45">
        <v>76</v>
      </c>
      <c r="I295" s="45">
        <v>76</v>
      </c>
      <c r="J295" s="218"/>
      <c r="K295" s="219"/>
    </row>
    <row r="296" spans="1:11" ht="13.5" customHeight="1" x14ac:dyDescent="0.2">
      <c r="A296" s="66" t="s">
        <v>531</v>
      </c>
      <c r="B296" s="41" t="s">
        <v>5</v>
      </c>
      <c r="C296" s="70">
        <v>42551</v>
      </c>
      <c r="D296" s="44">
        <v>0</v>
      </c>
      <c r="E296" s="44">
        <v>19</v>
      </c>
      <c r="F296" s="44">
        <v>19</v>
      </c>
      <c r="G296" s="44">
        <v>0</v>
      </c>
      <c r="H296" s="44">
        <v>76</v>
      </c>
      <c r="I296" s="44">
        <v>76</v>
      </c>
      <c r="J296" s="218"/>
      <c r="K296" s="219"/>
    </row>
    <row r="297" spans="1:11" x14ac:dyDescent="0.2">
      <c r="A297" s="66" t="s">
        <v>408</v>
      </c>
      <c r="B297" s="69" t="s">
        <v>459</v>
      </c>
      <c r="C297" s="67">
        <v>42369</v>
      </c>
      <c r="D297" s="68">
        <v>0</v>
      </c>
      <c r="E297" s="68">
        <v>19</v>
      </c>
      <c r="F297" s="68">
        <v>19</v>
      </c>
      <c r="G297" s="68">
        <v>0</v>
      </c>
      <c r="H297" s="68">
        <v>76</v>
      </c>
      <c r="I297" s="68">
        <v>76</v>
      </c>
      <c r="J297" s="218"/>
      <c r="K297" s="219"/>
    </row>
    <row r="298" spans="1:11" x14ac:dyDescent="0.2">
      <c r="A298" s="66" t="s">
        <v>589</v>
      </c>
      <c r="B298" s="41" t="s">
        <v>396</v>
      </c>
      <c r="C298" s="72">
        <v>42551</v>
      </c>
      <c r="D298" s="45">
        <v>0</v>
      </c>
      <c r="E298" s="45">
        <v>19</v>
      </c>
      <c r="F298" s="45">
        <v>19</v>
      </c>
      <c r="G298" s="45">
        <v>0</v>
      </c>
      <c r="H298" s="45">
        <v>76</v>
      </c>
      <c r="I298" s="45">
        <v>76</v>
      </c>
      <c r="J298" s="218"/>
      <c r="K298" s="219"/>
    </row>
    <row r="299" spans="1:11" x14ac:dyDescent="0.2">
      <c r="A299" s="66" t="s">
        <v>301</v>
      </c>
      <c r="B299" s="41" t="s">
        <v>13</v>
      </c>
      <c r="C299" s="72">
        <v>42551</v>
      </c>
      <c r="D299" s="45">
        <v>0</v>
      </c>
      <c r="E299" s="45">
        <v>19</v>
      </c>
      <c r="F299" s="45">
        <v>19</v>
      </c>
      <c r="G299" s="45">
        <v>0</v>
      </c>
      <c r="H299" s="45">
        <v>76</v>
      </c>
      <c r="I299" s="45">
        <v>76</v>
      </c>
      <c r="J299" s="218"/>
      <c r="K299" s="219"/>
    </row>
    <row r="300" spans="1:11" ht="25.5" x14ac:dyDescent="0.2">
      <c r="A300" s="66" t="s">
        <v>94</v>
      </c>
      <c r="B300" s="69" t="s">
        <v>65</v>
      </c>
      <c r="C300" s="72">
        <v>42551</v>
      </c>
      <c r="D300" s="45">
        <v>0</v>
      </c>
      <c r="E300" s="45">
        <v>19</v>
      </c>
      <c r="F300" s="45">
        <v>19</v>
      </c>
      <c r="G300" s="45">
        <v>0</v>
      </c>
      <c r="H300" s="45">
        <v>62</v>
      </c>
      <c r="I300" s="45">
        <v>62</v>
      </c>
      <c r="J300" s="218"/>
      <c r="K300" s="219"/>
    </row>
    <row r="301" spans="1:11" x14ac:dyDescent="0.2">
      <c r="A301" s="66" t="s">
        <v>390</v>
      </c>
      <c r="B301" s="69" t="s">
        <v>398</v>
      </c>
      <c r="C301" s="72">
        <v>42551</v>
      </c>
      <c r="D301" s="45">
        <v>0</v>
      </c>
      <c r="E301" s="45">
        <v>19</v>
      </c>
      <c r="F301" s="45">
        <v>19</v>
      </c>
      <c r="G301" s="45">
        <v>0</v>
      </c>
      <c r="H301" s="45">
        <v>19</v>
      </c>
      <c r="I301" s="45">
        <v>19</v>
      </c>
      <c r="J301" s="218"/>
      <c r="K301" s="219"/>
    </row>
    <row r="302" spans="1:11" ht="165.75" x14ac:dyDescent="0.2">
      <c r="A302" s="66" t="s">
        <v>648</v>
      </c>
      <c r="B302" s="41" t="s">
        <v>442</v>
      </c>
      <c r="C302" s="70">
        <v>42551</v>
      </c>
      <c r="D302" s="44">
        <v>0</v>
      </c>
      <c r="E302" s="44">
        <v>18</v>
      </c>
      <c r="F302" s="44">
        <v>18</v>
      </c>
      <c r="G302" s="44">
        <v>0</v>
      </c>
      <c r="H302" s="44">
        <v>4990</v>
      </c>
      <c r="I302" s="44">
        <v>4990</v>
      </c>
      <c r="J302" s="218"/>
      <c r="K302" s="219"/>
    </row>
    <row r="303" spans="1:11" ht="29.25" customHeight="1" x14ac:dyDescent="0.2">
      <c r="A303" s="71" t="s">
        <v>366</v>
      </c>
      <c r="B303" s="41" t="s">
        <v>90</v>
      </c>
      <c r="C303" s="70">
        <v>42551</v>
      </c>
      <c r="D303" s="44">
        <v>0</v>
      </c>
      <c r="E303" s="44">
        <v>18</v>
      </c>
      <c r="F303" s="44">
        <v>18</v>
      </c>
      <c r="G303" s="44">
        <v>0</v>
      </c>
      <c r="H303" s="44">
        <v>18</v>
      </c>
      <c r="I303" s="44">
        <v>18</v>
      </c>
      <c r="J303" s="218"/>
      <c r="K303" s="219"/>
    </row>
    <row r="304" spans="1:11" ht="51" x14ac:dyDescent="0.2">
      <c r="A304" s="66" t="s">
        <v>101</v>
      </c>
      <c r="B304" s="69" t="s">
        <v>490</v>
      </c>
      <c r="C304" s="72">
        <v>42551</v>
      </c>
      <c r="D304" s="45">
        <v>0</v>
      </c>
      <c r="E304" s="45">
        <v>17</v>
      </c>
      <c r="F304" s="45">
        <v>17</v>
      </c>
      <c r="G304" s="45">
        <v>0</v>
      </c>
      <c r="H304" s="45">
        <v>620</v>
      </c>
      <c r="I304" s="45">
        <v>620</v>
      </c>
      <c r="J304" s="218"/>
      <c r="K304" s="219"/>
    </row>
    <row r="305" spans="1:11" ht="15.75" customHeight="1" x14ac:dyDescent="0.2">
      <c r="A305" s="75" t="s">
        <v>330</v>
      </c>
      <c r="B305" s="69" t="s">
        <v>482</v>
      </c>
      <c r="C305" s="67">
        <v>42551</v>
      </c>
      <c r="D305" s="68">
        <v>0</v>
      </c>
      <c r="E305" s="68">
        <v>17</v>
      </c>
      <c r="F305" s="68">
        <v>17</v>
      </c>
      <c r="G305" s="68">
        <v>0</v>
      </c>
      <c r="H305" s="68">
        <v>68</v>
      </c>
      <c r="I305" s="68">
        <v>68</v>
      </c>
      <c r="J305" s="218"/>
      <c r="K305" s="219"/>
    </row>
    <row r="306" spans="1:11" ht="25.5" x14ac:dyDescent="0.2">
      <c r="A306" s="66" t="s">
        <v>391</v>
      </c>
      <c r="B306" s="41" t="s">
        <v>61</v>
      </c>
      <c r="C306" s="72">
        <v>42551</v>
      </c>
      <c r="D306" s="45">
        <v>0</v>
      </c>
      <c r="E306" s="45">
        <v>17</v>
      </c>
      <c r="F306" s="45">
        <v>17</v>
      </c>
      <c r="G306" s="45">
        <v>0</v>
      </c>
      <c r="H306" s="45">
        <v>68</v>
      </c>
      <c r="I306" s="45">
        <v>68</v>
      </c>
      <c r="J306" s="218"/>
      <c r="K306" s="219"/>
    </row>
    <row r="307" spans="1:11" x14ac:dyDescent="0.2">
      <c r="A307" s="66" t="s">
        <v>611</v>
      </c>
      <c r="B307" s="41" t="s">
        <v>599</v>
      </c>
      <c r="C307" s="72">
        <v>42551</v>
      </c>
      <c r="D307" s="45">
        <v>0</v>
      </c>
      <c r="E307" s="45">
        <v>17</v>
      </c>
      <c r="F307" s="45">
        <v>17</v>
      </c>
      <c r="G307" s="45">
        <v>0</v>
      </c>
      <c r="H307" s="45">
        <v>17</v>
      </c>
      <c r="I307" s="45">
        <v>17</v>
      </c>
      <c r="J307" s="218"/>
      <c r="K307" s="219"/>
    </row>
    <row r="308" spans="1:11" x14ac:dyDescent="0.2">
      <c r="A308" s="66" t="s">
        <v>167</v>
      </c>
      <c r="B308" s="69" t="s">
        <v>192</v>
      </c>
      <c r="C308" s="70">
        <v>42551</v>
      </c>
      <c r="D308" s="44">
        <v>0</v>
      </c>
      <c r="E308" s="44">
        <v>16</v>
      </c>
      <c r="F308" s="44">
        <v>16</v>
      </c>
      <c r="G308" s="44">
        <v>0</v>
      </c>
      <c r="H308" s="44">
        <v>1024</v>
      </c>
      <c r="I308" s="44">
        <v>1024</v>
      </c>
      <c r="J308" s="218"/>
      <c r="K308" s="219"/>
    </row>
    <row r="309" spans="1:11" ht="38.25" x14ac:dyDescent="0.2">
      <c r="A309" s="66" t="s">
        <v>220</v>
      </c>
      <c r="B309" s="41" t="s">
        <v>68</v>
      </c>
      <c r="C309" s="72">
        <v>42551</v>
      </c>
      <c r="D309" s="45">
        <v>0</v>
      </c>
      <c r="E309" s="45">
        <v>16</v>
      </c>
      <c r="F309" s="45">
        <v>16</v>
      </c>
      <c r="G309" s="45">
        <v>0</v>
      </c>
      <c r="H309" s="45">
        <v>16</v>
      </c>
      <c r="I309" s="45">
        <v>16</v>
      </c>
      <c r="J309" s="218"/>
      <c r="K309" s="219"/>
    </row>
    <row r="310" spans="1:11" x14ac:dyDescent="0.2">
      <c r="A310" s="66" t="s">
        <v>571</v>
      </c>
      <c r="B310" s="41" t="s">
        <v>596</v>
      </c>
      <c r="C310" s="67">
        <v>42551</v>
      </c>
      <c r="D310" s="68">
        <v>0</v>
      </c>
      <c r="E310" s="68">
        <v>15</v>
      </c>
      <c r="F310" s="68">
        <v>15</v>
      </c>
      <c r="G310" s="68">
        <v>0</v>
      </c>
      <c r="H310" s="68">
        <v>60</v>
      </c>
      <c r="I310" s="68">
        <v>60</v>
      </c>
      <c r="J310" s="218"/>
      <c r="K310" s="219"/>
    </row>
    <row r="311" spans="1:11" x14ac:dyDescent="0.2">
      <c r="A311" s="66" t="s">
        <v>591</v>
      </c>
      <c r="B311" s="17" t="s">
        <v>398</v>
      </c>
      <c r="C311" s="72">
        <v>42460</v>
      </c>
      <c r="D311" s="45">
        <v>0</v>
      </c>
      <c r="E311" s="45">
        <v>15</v>
      </c>
      <c r="F311" s="45">
        <v>15</v>
      </c>
      <c r="G311" s="45">
        <v>0</v>
      </c>
      <c r="H311" s="45">
        <v>40</v>
      </c>
      <c r="I311" s="45">
        <v>40</v>
      </c>
      <c r="J311" s="218"/>
      <c r="K311" s="219"/>
    </row>
    <row r="312" spans="1:11" x14ac:dyDescent="0.2">
      <c r="A312" s="66" t="s">
        <v>407</v>
      </c>
      <c r="B312" s="41" t="s">
        <v>260</v>
      </c>
      <c r="C312" s="67">
        <v>42551</v>
      </c>
      <c r="D312" s="68">
        <v>0</v>
      </c>
      <c r="E312" s="68">
        <v>15</v>
      </c>
      <c r="F312" s="68">
        <v>15</v>
      </c>
      <c r="G312" s="68">
        <v>0</v>
      </c>
      <c r="H312" s="68">
        <v>15</v>
      </c>
      <c r="I312" s="68">
        <v>15</v>
      </c>
      <c r="J312" s="218"/>
      <c r="K312" s="219"/>
    </row>
    <row r="313" spans="1:11" ht="30" customHeight="1" x14ac:dyDescent="0.2">
      <c r="A313" s="66" t="s">
        <v>369</v>
      </c>
      <c r="B313" s="41" t="s">
        <v>28</v>
      </c>
      <c r="C313" s="72">
        <v>42551</v>
      </c>
      <c r="D313" s="45">
        <v>0</v>
      </c>
      <c r="E313" s="45">
        <v>14</v>
      </c>
      <c r="F313" s="45">
        <v>14</v>
      </c>
      <c r="G313" s="45">
        <v>0</v>
      </c>
      <c r="H313" s="45">
        <v>56</v>
      </c>
      <c r="I313" s="45">
        <v>56</v>
      </c>
      <c r="J313" s="218"/>
      <c r="K313" s="219"/>
    </row>
    <row r="314" spans="1:11" x14ac:dyDescent="0.2">
      <c r="A314" s="66" t="s">
        <v>329</v>
      </c>
      <c r="B314" s="69" t="s">
        <v>6</v>
      </c>
      <c r="C314" s="67">
        <v>42551</v>
      </c>
      <c r="D314" s="68">
        <v>0</v>
      </c>
      <c r="E314" s="68">
        <v>14</v>
      </c>
      <c r="F314" s="68">
        <v>14</v>
      </c>
      <c r="G314" s="68">
        <v>0</v>
      </c>
      <c r="H314" s="68">
        <v>14</v>
      </c>
      <c r="I314" s="68">
        <v>14</v>
      </c>
      <c r="J314" s="218"/>
      <c r="K314" s="219"/>
    </row>
    <row r="315" spans="1:11" x14ac:dyDescent="0.2">
      <c r="A315" s="66" t="s">
        <v>384</v>
      </c>
      <c r="B315" s="41" t="s">
        <v>4</v>
      </c>
      <c r="C315" s="70">
        <v>42460</v>
      </c>
      <c r="D315" s="44">
        <v>0</v>
      </c>
      <c r="E315" s="44">
        <v>13</v>
      </c>
      <c r="F315" s="44">
        <v>13</v>
      </c>
      <c r="G315" s="44">
        <v>0</v>
      </c>
      <c r="H315" s="44">
        <v>52</v>
      </c>
      <c r="I315" s="44">
        <v>52</v>
      </c>
      <c r="J315" s="218"/>
      <c r="K315" s="219"/>
    </row>
    <row r="316" spans="1:11" x14ac:dyDescent="0.2">
      <c r="A316" s="66" t="s">
        <v>521</v>
      </c>
      <c r="B316" s="17" t="s">
        <v>61</v>
      </c>
      <c r="C316" s="70">
        <v>42551</v>
      </c>
      <c r="D316" s="44">
        <v>0</v>
      </c>
      <c r="E316" s="44">
        <v>13</v>
      </c>
      <c r="F316" s="44">
        <v>13</v>
      </c>
      <c r="G316" s="44">
        <v>0</v>
      </c>
      <c r="H316" s="44">
        <v>13</v>
      </c>
      <c r="I316" s="44">
        <v>13</v>
      </c>
      <c r="J316" s="218"/>
      <c r="K316" s="219"/>
    </row>
    <row r="317" spans="1:11" ht="20.25" customHeight="1" x14ac:dyDescent="0.2">
      <c r="A317" s="66" t="s">
        <v>354</v>
      </c>
      <c r="B317" s="41" t="s">
        <v>373</v>
      </c>
      <c r="C317" s="70">
        <v>42551</v>
      </c>
      <c r="D317" s="44">
        <v>0</v>
      </c>
      <c r="E317" s="44">
        <v>13</v>
      </c>
      <c r="F317" s="44">
        <v>13</v>
      </c>
      <c r="G317" s="44">
        <v>0</v>
      </c>
      <c r="H317" s="44">
        <v>13</v>
      </c>
      <c r="I317" s="44">
        <v>13</v>
      </c>
      <c r="J317" s="218"/>
      <c r="K317" s="219"/>
    </row>
    <row r="318" spans="1:11" x14ac:dyDescent="0.2">
      <c r="A318" s="66" t="s">
        <v>324</v>
      </c>
      <c r="B318" s="69" t="s">
        <v>282</v>
      </c>
      <c r="C318" s="72">
        <v>42551</v>
      </c>
      <c r="D318" s="45">
        <v>0</v>
      </c>
      <c r="E318" s="45">
        <v>12</v>
      </c>
      <c r="F318" s="45">
        <v>12</v>
      </c>
      <c r="G318" s="45">
        <v>0</v>
      </c>
      <c r="H318" s="45">
        <v>48</v>
      </c>
      <c r="I318" s="45">
        <v>48</v>
      </c>
      <c r="J318" s="218"/>
      <c r="K318" s="219"/>
    </row>
    <row r="319" spans="1:11" ht="27" customHeight="1" x14ac:dyDescent="0.2">
      <c r="A319" s="66" t="s">
        <v>652</v>
      </c>
      <c r="B319" s="41" t="s">
        <v>669</v>
      </c>
      <c r="C319" s="70">
        <v>42551</v>
      </c>
      <c r="D319" s="44">
        <v>0</v>
      </c>
      <c r="E319" s="44">
        <v>12</v>
      </c>
      <c r="F319" s="44">
        <v>12</v>
      </c>
      <c r="G319" s="44">
        <v>0</v>
      </c>
      <c r="H319" s="44">
        <v>48</v>
      </c>
      <c r="I319" s="44">
        <v>48</v>
      </c>
      <c r="J319" s="218"/>
      <c r="K319" s="219"/>
    </row>
    <row r="320" spans="1:11" ht="24" customHeight="1" x14ac:dyDescent="0.2">
      <c r="A320" s="66" t="s">
        <v>584</v>
      </c>
      <c r="B320" s="69" t="s">
        <v>601</v>
      </c>
      <c r="C320" s="72">
        <v>42551</v>
      </c>
      <c r="D320" s="45">
        <v>0</v>
      </c>
      <c r="E320" s="45">
        <v>11</v>
      </c>
      <c r="F320" s="45">
        <v>11</v>
      </c>
      <c r="G320" s="45">
        <v>0</v>
      </c>
      <c r="H320" s="45">
        <v>44</v>
      </c>
      <c r="I320" s="45">
        <v>44</v>
      </c>
      <c r="J320" s="218"/>
      <c r="K320" s="219"/>
    </row>
    <row r="321" spans="1:11" x14ac:dyDescent="0.2">
      <c r="A321" s="66" t="s">
        <v>647</v>
      </c>
      <c r="B321" s="41" t="s">
        <v>305</v>
      </c>
      <c r="C321" s="70">
        <v>42551</v>
      </c>
      <c r="D321" s="44">
        <v>0</v>
      </c>
      <c r="E321" s="44">
        <v>11</v>
      </c>
      <c r="F321" s="44">
        <v>11</v>
      </c>
      <c r="G321" s="44">
        <v>0</v>
      </c>
      <c r="H321" s="44">
        <v>11</v>
      </c>
      <c r="I321" s="44">
        <v>11</v>
      </c>
      <c r="J321" s="218"/>
      <c r="K321" s="219"/>
    </row>
    <row r="322" spans="1:11" ht="14.25" customHeight="1" x14ac:dyDescent="0.2">
      <c r="A322" s="66" t="s">
        <v>153</v>
      </c>
      <c r="B322" s="41" t="s">
        <v>5</v>
      </c>
      <c r="C322" s="67">
        <v>42551</v>
      </c>
      <c r="D322" s="68">
        <v>0</v>
      </c>
      <c r="E322" s="68">
        <v>10</v>
      </c>
      <c r="F322" s="68">
        <v>10</v>
      </c>
      <c r="G322" s="68">
        <v>0</v>
      </c>
      <c r="H322" s="68">
        <v>40</v>
      </c>
      <c r="I322" s="68">
        <v>40</v>
      </c>
      <c r="J322" s="218"/>
      <c r="K322" s="219"/>
    </row>
    <row r="323" spans="1:11" x14ac:dyDescent="0.2">
      <c r="A323" s="66" t="s">
        <v>361</v>
      </c>
      <c r="B323" s="69" t="s">
        <v>61</v>
      </c>
      <c r="C323" s="72">
        <v>42551</v>
      </c>
      <c r="D323" s="45">
        <v>0</v>
      </c>
      <c r="E323" s="45">
        <v>10</v>
      </c>
      <c r="F323" s="45">
        <v>10</v>
      </c>
      <c r="G323" s="45">
        <v>0</v>
      </c>
      <c r="H323" s="45">
        <v>40</v>
      </c>
      <c r="I323" s="45">
        <v>40</v>
      </c>
      <c r="J323" s="218"/>
      <c r="K323" s="219"/>
    </row>
    <row r="324" spans="1:11" x14ac:dyDescent="0.2">
      <c r="A324" s="66" t="s">
        <v>371</v>
      </c>
      <c r="B324" s="41" t="s">
        <v>261</v>
      </c>
      <c r="C324" s="72">
        <v>42551</v>
      </c>
      <c r="D324" s="45">
        <v>0</v>
      </c>
      <c r="E324" s="45">
        <v>10</v>
      </c>
      <c r="F324" s="45">
        <v>10</v>
      </c>
      <c r="G324" s="45">
        <v>0</v>
      </c>
      <c r="H324" s="45">
        <v>40</v>
      </c>
      <c r="I324" s="45">
        <v>40</v>
      </c>
      <c r="J324" s="218"/>
      <c r="K324" s="219"/>
    </row>
    <row r="325" spans="1:11" x14ac:dyDescent="0.2">
      <c r="A325" s="66" t="s">
        <v>386</v>
      </c>
      <c r="B325" s="41" t="s">
        <v>396</v>
      </c>
      <c r="C325" s="70">
        <v>42369</v>
      </c>
      <c r="D325" s="44">
        <v>6</v>
      </c>
      <c r="E325" s="44">
        <v>4</v>
      </c>
      <c r="F325" s="44">
        <v>10</v>
      </c>
      <c r="G325" s="44">
        <v>24</v>
      </c>
      <c r="H325" s="44">
        <v>10</v>
      </c>
      <c r="I325" s="44">
        <v>34</v>
      </c>
      <c r="J325" s="218"/>
      <c r="K325" s="219"/>
    </row>
    <row r="326" spans="1:11" x14ac:dyDescent="0.2">
      <c r="A326" s="66" t="s">
        <v>276</v>
      </c>
      <c r="B326" s="41" t="s">
        <v>283</v>
      </c>
      <c r="C326" s="70">
        <v>42551</v>
      </c>
      <c r="D326" s="44">
        <v>0</v>
      </c>
      <c r="E326" s="44">
        <v>10</v>
      </c>
      <c r="F326" s="44">
        <v>10</v>
      </c>
      <c r="G326" s="44">
        <v>0</v>
      </c>
      <c r="H326" s="44">
        <v>33</v>
      </c>
      <c r="I326" s="44">
        <v>33</v>
      </c>
      <c r="J326" s="218"/>
      <c r="K326" s="219"/>
    </row>
    <row r="327" spans="1:11" ht="14.25" customHeight="1" x14ac:dyDescent="0.2">
      <c r="A327" s="66" t="s">
        <v>107</v>
      </c>
      <c r="B327" s="41" t="s">
        <v>286</v>
      </c>
      <c r="C327" s="70">
        <v>42551</v>
      </c>
      <c r="D327" s="44">
        <v>0</v>
      </c>
      <c r="E327" s="44">
        <v>10</v>
      </c>
      <c r="F327" s="44">
        <v>10</v>
      </c>
      <c r="G327" s="44">
        <v>0</v>
      </c>
      <c r="H327" s="44">
        <v>30</v>
      </c>
      <c r="I327" s="44">
        <v>30</v>
      </c>
      <c r="J327" s="218"/>
      <c r="K327" s="219"/>
    </row>
    <row r="328" spans="1:11" x14ac:dyDescent="0.2">
      <c r="A328" s="66" t="s">
        <v>380</v>
      </c>
      <c r="B328" s="41" t="s">
        <v>64</v>
      </c>
      <c r="C328" s="70">
        <v>42551</v>
      </c>
      <c r="D328" s="44">
        <v>0</v>
      </c>
      <c r="E328" s="44">
        <v>10</v>
      </c>
      <c r="F328" s="44">
        <v>10</v>
      </c>
      <c r="G328" s="44">
        <v>0</v>
      </c>
      <c r="H328" s="44">
        <v>20</v>
      </c>
      <c r="I328" s="44">
        <v>20</v>
      </c>
      <c r="J328" s="218"/>
      <c r="K328" s="219"/>
    </row>
    <row r="329" spans="1:11" x14ac:dyDescent="0.2">
      <c r="A329" s="66" t="s">
        <v>103</v>
      </c>
      <c r="B329" s="41" t="s">
        <v>5</v>
      </c>
      <c r="C329" s="70">
        <v>42551</v>
      </c>
      <c r="D329" s="44">
        <v>0</v>
      </c>
      <c r="E329" s="44">
        <v>10</v>
      </c>
      <c r="F329" s="44">
        <v>10</v>
      </c>
      <c r="G329" s="44">
        <v>0</v>
      </c>
      <c r="H329" s="44">
        <v>20</v>
      </c>
      <c r="I329" s="44">
        <v>20</v>
      </c>
      <c r="J329" s="218"/>
      <c r="K329" s="219"/>
    </row>
    <row r="330" spans="1:11" ht="25.5" x14ac:dyDescent="0.2">
      <c r="A330" s="66" t="s">
        <v>651</v>
      </c>
      <c r="B330" s="41" t="s">
        <v>668</v>
      </c>
      <c r="C330" s="70">
        <v>42551</v>
      </c>
      <c r="D330" s="44">
        <v>0</v>
      </c>
      <c r="E330" s="44">
        <v>10</v>
      </c>
      <c r="F330" s="44">
        <v>10</v>
      </c>
      <c r="G330" s="44">
        <v>0</v>
      </c>
      <c r="H330" s="44">
        <v>10</v>
      </c>
      <c r="I330" s="44">
        <v>10</v>
      </c>
      <c r="J330" s="218"/>
      <c r="K330" s="219"/>
    </row>
    <row r="331" spans="1:11" x14ac:dyDescent="0.2">
      <c r="A331" s="71" t="s">
        <v>582</v>
      </c>
      <c r="B331" s="41" t="s">
        <v>4</v>
      </c>
      <c r="C331" s="72">
        <v>42369</v>
      </c>
      <c r="D331" s="45">
        <v>0</v>
      </c>
      <c r="E331" s="45">
        <v>9</v>
      </c>
      <c r="F331" s="45">
        <v>9</v>
      </c>
      <c r="G331" s="45">
        <v>0</v>
      </c>
      <c r="H331" s="45">
        <v>36</v>
      </c>
      <c r="I331" s="45">
        <v>36</v>
      </c>
      <c r="J331" s="218"/>
      <c r="K331" s="219"/>
    </row>
    <row r="332" spans="1:11" x14ac:dyDescent="0.2">
      <c r="A332" s="66" t="s">
        <v>406</v>
      </c>
      <c r="B332" s="41" t="s">
        <v>433</v>
      </c>
      <c r="C332" s="70">
        <v>42551</v>
      </c>
      <c r="D332" s="44">
        <v>0</v>
      </c>
      <c r="E332" s="44">
        <v>9</v>
      </c>
      <c r="F332" s="44">
        <v>9</v>
      </c>
      <c r="G332" s="44">
        <v>0</v>
      </c>
      <c r="H332" s="44">
        <v>36</v>
      </c>
      <c r="I332" s="44">
        <v>36</v>
      </c>
      <c r="J332" s="218"/>
      <c r="K332" s="219"/>
    </row>
    <row r="333" spans="1:11" x14ac:dyDescent="0.2">
      <c r="A333" s="71" t="s">
        <v>208</v>
      </c>
      <c r="B333" s="69" t="s">
        <v>307</v>
      </c>
      <c r="C333" s="67">
        <v>42551</v>
      </c>
      <c r="D333" s="68">
        <v>0</v>
      </c>
      <c r="E333" s="68">
        <v>9</v>
      </c>
      <c r="F333" s="68">
        <v>9</v>
      </c>
      <c r="G333" s="68">
        <v>0</v>
      </c>
      <c r="H333" s="68">
        <v>36</v>
      </c>
      <c r="I333" s="68">
        <v>36</v>
      </c>
      <c r="J333" s="218"/>
      <c r="K333" s="219"/>
    </row>
    <row r="334" spans="1:11" x14ac:dyDescent="0.2">
      <c r="A334" s="66" t="s">
        <v>613</v>
      </c>
      <c r="B334" s="41" t="s">
        <v>308</v>
      </c>
      <c r="C334" s="70">
        <v>42551</v>
      </c>
      <c r="D334" s="44">
        <v>0</v>
      </c>
      <c r="E334" s="44">
        <v>9</v>
      </c>
      <c r="F334" s="44">
        <v>9</v>
      </c>
      <c r="G334" s="44">
        <v>0</v>
      </c>
      <c r="H334" s="44">
        <v>36</v>
      </c>
      <c r="I334" s="44">
        <v>36</v>
      </c>
      <c r="J334" s="218"/>
      <c r="K334" s="219"/>
    </row>
    <row r="335" spans="1:11" x14ac:dyDescent="0.2">
      <c r="A335" s="66" t="s">
        <v>392</v>
      </c>
      <c r="B335" s="41" t="s">
        <v>394</v>
      </c>
      <c r="C335" s="72">
        <v>42551</v>
      </c>
      <c r="D335" s="45">
        <v>0</v>
      </c>
      <c r="E335" s="45">
        <v>9</v>
      </c>
      <c r="F335" s="45">
        <v>9</v>
      </c>
      <c r="G335" s="45">
        <v>0</v>
      </c>
      <c r="H335" s="45">
        <v>36</v>
      </c>
      <c r="I335" s="45">
        <v>36</v>
      </c>
      <c r="J335" s="218"/>
      <c r="K335" s="219"/>
    </row>
    <row r="336" spans="1:11" ht="25.5" x14ac:dyDescent="0.2">
      <c r="A336" s="71" t="s">
        <v>109</v>
      </c>
      <c r="B336" s="17" t="s">
        <v>422</v>
      </c>
      <c r="C336" s="70">
        <v>42551</v>
      </c>
      <c r="D336" s="44">
        <v>0</v>
      </c>
      <c r="E336" s="44">
        <v>9</v>
      </c>
      <c r="F336" s="44">
        <v>9</v>
      </c>
      <c r="G336" s="44">
        <v>0</v>
      </c>
      <c r="H336" s="44">
        <v>14</v>
      </c>
      <c r="I336" s="44">
        <v>14</v>
      </c>
      <c r="J336" s="218"/>
      <c r="K336" s="219"/>
    </row>
    <row r="337" spans="1:11" ht="63.75" x14ac:dyDescent="0.2">
      <c r="A337" s="66" t="s">
        <v>239</v>
      </c>
      <c r="B337" s="41" t="s">
        <v>424</v>
      </c>
      <c r="C337" s="70">
        <v>42551</v>
      </c>
      <c r="D337" s="44">
        <v>0</v>
      </c>
      <c r="E337" s="44">
        <v>8</v>
      </c>
      <c r="F337" s="44">
        <v>8</v>
      </c>
      <c r="G337" s="44">
        <v>0</v>
      </c>
      <c r="H337" s="44">
        <v>16</v>
      </c>
      <c r="I337" s="44">
        <v>16</v>
      </c>
      <c r="J337" s="218"/>
      <c r="K337" s="219"/>
    </row>
    <row r="338" spans="1:11" x14ac:dyDescent="0.2">
      <c r="A338" s="66" t="s">
        <v>414</v>
      </c>
      <c r="B338" s="41" t="s">
        <v>4</v>
      </c>
      <c r="C338" s="67">
        <v>42551</v>
      </c>
      <c r="D338" s="68">
        <v>0</v>
      </c>
      <c r="E338" s="68">
        <v>8</v>
      </c>
      <c r="F338" s="68">
        <v>8</v>
      </c>
      <c r="G338" s="68">
        <v>0</v>
      </c>
      <c r="H338" s="68">
        <v>8</v>
      </c>
      <c r="I338" s="68">
        <v>8</v>
      </c>
      <c r="J338" s="218"/>
      <c r="K338" s="219"/>
    </row>
    <row r="339" spans="1:11" x14ac:dyDescent="0.2">
      <c r="A339" s="66" t="s">
        <v>247</v>
      </c>
      <c r="B339" s="41" t="s">
        <v>55</v>
      </c>
      <c r="C339" s="70">
        <v>42369</v>
      </c>
      <c r="D339" s="44">
        <v>0</v>
      </c>
      <c r="E339" s="44">
        <v>7</v>
      </c>
      <c r="F339" s="44">
        <v>7</v>
      </c>
      <c r="G339" s="44">
        <v>0</v>
      </c>
      <c r="H339" s="44">
        <v>140</v>
      </c>
      <c r="I339" s="44">
        <v>140</v>
      </c>
      <c r="J339" s="218"/>
      <c r="K339" s="219"/>
    </row>
    <row r="340" spans="1:11" x14ac:dyDescent="0.2">
      <c r="A340" s="66" t="s">
        <v>529</v>
      </c>
      <c r="B340" s="69" t="s">
        <v>263</v>
      </c>
      <c r="C340" s="72">
        <v>42551</v>
      </c>
      <c r="D340" s="45">
        <v>0</v>
      </c>
      <c r="E340" s="45">
        <v>7</v>
      </c>
      <c r="F340" s="45">
        <v>7</v>
      </c>
      <c r="G340" s="45">
        <v>0</v>
      </c>
      <c r="H340" s="45">
        <v>28</v>
      </c>
      <c r="I340" s="45">
        <v>28</v>
      </c>
      <c r="J340" s="218"/>
      <c r="K340" s="219"/>
    </row>
    <row r="341" spans="1:11" x14ac:dyDescent="0.2">
      <c r="A341" s="66" t="s">
        <v>650</v>
      </c>
      <c r="B341" s="69" t="s">
        <v>667</v>
      </c>
      <c r="C341" s="72">
        <v>42551</v>
      </c>
      <c r="D341" s="45">
        <v>0</v>
      </c>
      <c r="E341" s="45">
        <v>7</v>
      </c>
      <c r="F341" s="45">
        <v>7</v>
      </c>
      <c r="G341" s="45">
        <v>0</v>
      </c>
      <c r="H341" s="45">
        <v>7</v>
      </c>
      <c r="I341" s="45">
        <v>7</v>
      </c>
      <c r="J341" s="218"/>
      <c r="K341" s="219"/>
    </row>
    <row r="342" spans="1:11" x14ac:dyDescent="0.2">
      <c r="A342" s="66" t="s">
        <v>608</v>
      </c>
      <c r="B342" s="41" t="s">
        <v>32</v>
      </c>
      <c r="C342" s="72">
        <v>42369</v>
      </c>
      <c r="D342" s="45">
        <v>0</v>
      </c>
      <c r="E342" s="45">
        <v>6</v>
      </c>
      <c r="F342" s="45">
        <v>6</v>
      </c>
      <c r="G342" s="45">
        <v>0</v>
      </c>
      <c r="H342" s="45">
        <v>48</v>
      </c>
      <c r="I342" s="45">
        <v>48</v>
      </c>
      <c r="J342" s="218"/>
      <c r="K342" s="219"/>
    </row>
    <row r="343" spans="1:11" x14ac:dyDescent="0.2">
      <c r="A343" s="71" t="s">
        <v>573</v>
      </c>
      <c r="B343" s="74" t="s">
        <v>598</v>
      </c>
      <c r="C343" s="72">
        <v>42551</v>
      </c>
      <c r="D343" s="45">
        <v>0</v>
      </c>
      <c r="E343" s="45">
        <v>6</v>
      </c>
      <c r="F343" s="45">
        <v>6</v>
      </c>
      <c r="G343" s="45">
        <v>0</v>
      </c>
      <c r="H343" s="45">
        <v>24</v>
      </c>
      <c r="I343" s="45">
        <v>24</v>
      </c>
      <c r="J343" s="218"/>
      <c r="K343" s="219"/>
    </row>
    <row r="344" spans="1:11" x14ac:dyDescent="0.2">
      <c r="A344" s="66" t="s">
        <v>131</v>
      </c>
      <c r="B344" s="17" t="s">
        <v>5</v>
      </c>
      <c r="C344" s="67">
        <v>42551</v>
      </c>
      <c r="D344" s="68">
        <v>3</v>
      </c>
      <c r="E344" s="68">
        <v>3</v>
      </c>
      <c r="F344" s="68">
        <v>6</v>
      </c>
      <c r="G344" s="68">
        <v>12</v>
      </c>
      <c r="H344" s="68">
        <v>12</v>
      </c>
      <c r="I344" s="68">
        <v>24</v>
      </c>
      <c r="J344" s="218"/>
      <c r="K344" s="219"/>
    </row>
    <row r="345" spans="1:11" x14ac:dyDescent="0.2">
      <c r="A345" s="66" t="s">
        <v>170</v>
      </c>
      <c r="B345" s="41" t="s">
        <v>82</v>
      </c>
      <c r="C345" s="72">
        <v>42460</v>
      </c>
      <c r="D345" s="45">
        <v>0</v>
      </c>
      <c r="E345" s="45">
        <v>6</v>
      </c>
      <c r="F345" s="45">
        <v>6</v>
      </c>
      <c r="G345" s="45">
        <v>0</v>
      </c>
      <c r="H345" s="45">
        <v>24</v>
      </c>
      <c r="I345" s="45">
        <v>24</v>
      </c>
      <c r="J345" s="218"/>
      <c r="K345" s="219"/>
    </row>
    <row r="346" spans="1:11" x14ac:dyDescent="0.2">
      <c r="A346" s="66" t="s">
        <v>387</v>
      </c>
      <c r="B346" s="69" t="s">
        <v>13</v>
      </c>
      <c r="C346" s="72">
        <v>42551</v>
      </c>
      <c r="D346" s="45">
        <v>0</v>
      </c>
      <c r="E346" s="45">
        <v>5</v>
      </c>
      <c r="F346" s="45">
        <v>5</v>
      </c>
      <c r="G346" s="45">
        <v>0</v>
      </c>
      <c r="H346" s="45">
        <v>50</v>
      </c>
      <c r="I346" s="45">
        <v>50</v>
      </c>
      <c r="J346" s="218"/>
      <c r="K346" s="219"/>
    </row>
    <row r="347" spans="1:11" x14ac:dyDescent="0.2">
      <c r="A347" s="66" t="s">
        <v>383</v>
      </c>
      <c r="B347" s="41" t="s">
        <v>395</v>
      </c>
      <c r="C347" s="70">
        <v>42551</v>
      </c>
      <c r="D347" s="44">
        <v>0</v>
      </c>
      <c r="E347" s="44">
        <v>5</v>
      </c>
      <c r="F347" s="44">
        <v>5</v>
      </c>
      <c r="G347" s="44">
        <v>0</v>
      </c>
      <c r="H347" s="44">
        <v>42</v>
      </c>
      <c r="I347" s="44">
        <v>42</v>
      </c>
      <c r="J347" s="218"/>
      <c r="K347" s="219"/>
    </row>
    <row r="348" spans="1:11" x14ac:dyDescent="0.2">
      <c r="A348" s="66" t="s">
        <v>415</v>
      </c>
      <c r="B348" s="41" t="s">
        <v>16</v>
      </c>
      <c r="C348" s="70">
        <v>42551</v>
      </c>
      <c r="D348" s="44">
        <v>0</v>
      </c>
      <c r="E348" s="44">
        <v>5</v>
      </c>
      <c r="F348" s="44">
        <v>5</v>
      </c>
      <c r="G348" s="44">
        <v>0</v>
      </c>
      <c r="H348" s="44">
        <v>34</v>
      </c>
      <c r="I348" s="44">
        <v>34</v>
      </c>
      <c r="J348" s="218"/>
      <c r="K348" s="219"/>
    </row>
    <row r="349" spans="1:11" x14ac:dyDescent="0.2">
      <c r="A349" s="66" t="s">
        <v>542</v>
      </c>
      <c r="B349" s="41" t="s">
        <v>551</v>
      </c>
      <c r="C349" s="67">
        <v>42551</v>
      </c>
      <c r="D349" s="68">
        <v>0</v>
      </c>
      <c r="E349" s="68">
        <v>5</v>
      </c>
      <c r="F349" s="68">
        <v>5</v>
      </c>
      <c r="G349" s="68">
        <v>0</v>
      </c>
      <c r="H349" s="68">
        <v>25</v>
      </c>
      <c r="I349" s="68">
        <v>25</v>
      </c>
      <c r="J349" s="218"/>
      <c r="K349" s="219"/>
    </row>
    <row r="350" spans="1:11" x14ac:dyDescent="0.2">
      <c r="A350" s="66" t="s">
        <v>105</v>
      </c>
      <c r="B350" s="41" t="s">
        <v>420</v>
      </c>
      <c r="C350" s="72">
        <v>42551</v>
      </c>
      <c r="D350" s="45">
        <v>0</v>
      </c>
      <c r="E350" s="45">
        <v>5</v>
      </c>
      <c r="F350" s="45">
        <v>5</v>
      </c>
      <c r="G350" s="45">
        <v>0</v>
      </c>
      <c r="H350" s="45">
        <v>20</v>
      </c>
      <c r="I350" s="45">
        <v>20</v>
      </c>
      <c r="J350" s="218"/>
      <c r="K350" s="219"/>
    </row>
    <row r="351" spans="1:11" x14ac:dyDescent="0.2">
      <c r="A351" s="66" t="s">
        <v>575</v>
      </c>
      <c r="B351" s="41" t="s">
        <v>551</v>
      </c>
      <c r="C351" s="70">
        <v>42369</v>
      </c>
      <c r="D351" s="44">
        <v>0</v>
      </c>
      <c r="E351" s="44">
        <v>5</v>
      </c>
      <c r="F351" s="44">
        <v>5</v>
      </c>
      <c r="G351" s="44">
        <v>0</v>
      </c>
      <c r="H351" s="44">
        <v>20</v>
      </c>
      <c r="I351" s="44">
        <v>20</v>
      </c>
      <c r="J351" s="218"/>
      <c r="K351" s="219"/>
    </row>
    <row r="352" spans="1:11" x14ac:dyDescent="0.2">
      <c r="A352" s="66" t="s">
        <v>579</v>
      </c>
      <c r="B352" s="69" t="s">
        <v>261</v>
      </c>
      <c r="C352" s="67">
        <v>42551</v>
      </c>
      <c r="D352" s="68">
        <v>0</v>
      </c>
      <c r="E352" s="68">
        <v>5</v>
      </c>
      <c r="F352" s="68">
        <v>5</v>
      </c>
      <c r="G352" s="68">
        <v>0</v>
      </c>
      <c r="H352" s="68">
        <v>20</v>
      </c>
      <c r="I352" s="68">
        <v>20</v>
      </c>
      <c r="J352" s="218"/>
      <c r="K352" s="219"/>
    </row>
    <row r="353" spans="1:11" x14ac:dyDescent="0.2">
      <c r="A353" s="66" t="s">
        <v>537</v>
      </c>
      <c r="B353" s="69" t="s">
        <v>554</v>
      </c>
      <c r="C353" s="72">
        <v>42551</v>
      </c>
      <c r="D353" s="45">
        <v>0</v>
      </c>
      <c r="E353" s="45">
        <v>5</v>
      </c>
      <c r="F353" s="45">
        <v>5</v>
      </c>
      <c r="G353" s="45">
        <v>0</v>
      </c>
      <c r="H353" s="45">
        <v>20</v>
      </c>
      <c r="I353" s="45">
        <v>20</v>
      </c>
      <c r="J353" s="218"/>
      <c r="K353" s="219"/>
    </row>
    <row r="354" spans="1:11" x14ac:dyDescent="0.2">
      <c r="A354" s="66" t="s">
        <v>540</v>
      </c>
      <c r="B354" s="41" t="s">
        <v>552</v>
      </c>
      <c r="C354" s="70">
        <v>42551</v>
      </c>
      <c r="D354" s="44">
        <v>0</v>
      </c>
      <c r="E354" s="44">
        <v>5</v>
      </c>
      <c r="F354" s="44">
        <v>5</v>
      </c>
      <c r="G354" s="44">
        <v>0</v>
      </c>
      <c r="H354" s="44">
        <v>20</v>
      </c>
      <c r="I354" s="44">
        <v>20</v>
      </c>
      <c r="J354" s="218"/>
      <c r="K354" s="219"/>
    </row>
    <row r="355" spans="1:11" x14ac:dyDescent="0.2">
      <c r="A355" s="66" t="s">
        <v>664</v>
      </c>
      <c r="B355" s="17" t="s">
        <v>5</v>
      </c>
      <c r="C355" s="67">
        <v>42551</v>
      </c>
      <c r="D355" s="68">
        <v>0</v>
      </c>
      <c r="E355" s="68">
        <v>4</v>
      </c>
      <c r="F355" s="68">
        <v>4</v>
      </c>
      <c r="G355" s="68">
        <v>0</v>
      </c>
      <c r="H355" s="68">
        <v>22</v>
      </c>
      <c r="I355" s="68">
        <v>22</v>
      </c>
      <c r="J355" s="218"/>
      <c r="K355" s="219"/>
    </row>
    <row r="356" spans="1:11" x14ac:dyDescent="0.2">
      <c r="A356" s="66" t="s">
        <v>593</v>
      </c>
      <c r="B356" s="41" t="s">
        <v>604</v>
      </c>
      <c r="C356" s="67">
        <v>42369</v>
      </c>
      <c r="D356" s="68">
        <v>0</v>
      </c>
      <c r="E356" s="68">
        <v>4</v>
      </c>
      <c r="F356" s="68">
        <v>4</v>
      </c>
      <c r="G356" s="68">
        <v>0</v>
      </c>
      <c r="H356" s="68">
        <v>19</v>
      </c>
      <c r="I356" s="68">
        <v>19</v>
      </c>
      <c r="J356" s="218"/>
      <c r="K356" s="219"/>
    </row>
    <row r="357" spans="1:11" x14ac:dyDescent="0.2">
      <c r="A357" s="66" t="s">
        <v>209</v>
      </c>
      <c r="B357" s="69" t="s">
        <v>20</v>
      </c>
      <c r="C357" s="72">
        <v>42551</v>
      </c>
      <c r="D357" s="45">
        <v>0</v>
      </c>
      <c r="E357" s="45">
        <v>4</v>
      </c>
      <c r="F357" s="45">
        <v>4</v>
      </c>
      <c r="G357" s="45">
        <v>0</v>
      </c>
      <c r="H357" s="45">
        <v>16</v>
      </c>
      <c r="I357" s="45">
        <v>16</v>
      </c>
      <c r="J357" s="218"/>
      <c r="K357" s="219"/>
    </row>
    <row r="358" spans="1:11" x14ac:dyDescent="0.2">
      <c r="A358" s="66" t="s">
        <v>402</v>
      </c>
      <c r="B358" s="69" t="s">
        <v>423</v>
      </c>
      <c r="C358" s="72">
        <v>42460</v>
      </c>
      <c r="D358" s="45">
        <v>0</v>
      </c>
      <c r="E358" s="45">
        <v>4</v>
      </c>
      <c r="F358" s="45">
        <v>4</v>
      </c>
      <c r="G358" s="45">
        <v>0</v>
      </c>
      <c r="H358" s="45">
        <v>4</v>
      </c>
      <c r="I358" s="45">
        <v>4</v>
      </c>
      <c r="J358" s="218"/>
      <c r="K358" s="219"/>
    </row>
    <row r="359" spans="1:11" x14ac:dyDescent="0.2">
      <c r="A359" s="66" t="s">
        <v>389</v>
      </c>
      <c r="B359" s="41" t="s">
        <v>397</v>
      </c>
      <c r="C359" s="67">
        <v>42551</v>
      </c>
      <c r="D359" s="68">
        <v>0</v>
      </c>
      <c r="E359" s="68">
        <v>4</v>
      </c>
      <c r="F359" s="68">
        <v>4</v>
      </c>
      <c r="G359" s="68">
        <v>0</v>
      </c>
      <c r="H359" s="68">
        <v>4</v>
      </c>
      <c r="I359" s="68">
        <v>4</v>
      </c>
      <c r="J359" s="218"/>
      <c r="K359" s="219"/>
    </row>
    <row r="360" spans="1:11" ht="38.25" x14ac:dyDescent="0.2">
      <c r="A360" s="66" t="s">
        <v>539</v>
      </c>
      <c r="B360" s="69" t="s">
        <v>553</v>
      </c>
      <c r="C360" s="72">
        <v>42551</v>
      </c>
      <c r="D360" s="45">
        <v>0</v>
      </c>
      <c r="E360" s="45">
        <v>3</v>
      </c>
      <c r="F360" s="45">
        <v>3</v>
      </c>
      <c r="G360" s="45">
        <v>0</v>
      </c>
      <c r="H360" s="45">
        <v>231</v>
      </c>
      <c r="I360" s="45">
        <v>231</v>
      </c>
      <c r="J360" s="218"/>
      <c r="K360" s="219"/>
    </row>
    <row r="361" spans="1:11" x14ac:dyDescent="0.2">
      <c r="A361" s="66" t="s">
        <v>154</v>
      </c>
      <c r="B361" s="69" t="s">
        <v>13</v>
      </c>
      <c r="C361" s="72">
        <v>42551</v>
      </c>
      <c r="D361" s="45">
        <v>0</v>
      </c>
      <c r="E361" s="45">
        <v>3</v>
      </c>
      <c r="F361" s="45">
        <v>3</v>
      </c>
      <c r="G361" s="45">
        <v>0</v>
      </c>
      <c r="H361" s="45">
        <v>170</v>
      </c>
      <c r="I361" s="45">
        <v>170</v>
      </c>
      <c r="J361" s="218"/>
      <c r="K361" s="219"/>
    </row>
    <row r="362" spans="1:11" x14ac:dyDescent="0.2">
      <c r="A362" s="66" t="s">
        <v>206</v>
      </c>
      <c r="B362" s="17" t="s">
        <v>4</v>
      </c>
      <c r="C362" s="72">
        <v>42551</v>
      </c>
      <c r="D362" s="45">
        <v>0</v>
      </c>
      <c r="E362" s="45">
        <v>3</v>
      </c>
      <c r="F362" s="45">
        <v>3</v>
      </c>
      <c r="G362" s="45">
        <v>0</v>
      </c>
      <c r="H362" s="45">
        <v>18</v>
      </c>
      <c r="I362" s="45">
        <v>18</v>
      </c>
      <c r="J362" s="218"/>
      <c r="K362" s="219"/>
    </row>
    <row r="363" spans="1:11" x14ac:dyDescent="0.2">
      <c r="A363" s="66" t="s">
        <v>401</v>
      </c>
      <c r="B363" s="41" t="s">
        <v>24</v>
      </c>
      <c r="C363" s="70">
        <v>42460</v>
      </c>
      <c r="D363" s="44">
        <v>0</v>
      </c>
      <c r="E363" s="44">
        <v>3</v>
      </c>
      <c r="F363" s="44">
        <v>3</v>
      </c>
      <c r="G363" s="44">
        <v>0</v>
      </c>
      <c r="H363" s="44">
        <v>12</v>
      </c>
      <c r="I363" s="44">
        <v>12</v>
      </c>
      <c r="J363" s="218"/>
      <c r="K363" s="219"/>
    </row>
    <row r="364" spans="1:11" x14ac:dyDescent="0.2">
      <c r="A364" s="66" t="s">
        <v>358</v>
      </c>
      <c r="B364" s="69" t="s">
        <v>31</v>
      </c>
      <c r="C364" s="72">
        <v>42551</v>
      </c>
      <c r="D364" s="45">
        <v>0</v>
      </c>
      <c r="E364" s="45">
        <v>3</v>
      </c>
      <c r="F364" s="45">
        <v>3</v>
      </c>
      <c r="G364" s="45">
        <v>0</v>
      </c>
      <c r="H364" s="45">
        <v>12</v>
      </c>
      <c r="I364" s="45">
        <v>12</v>
      </c>
      <c r="J364" s="218"/>
      <c r="K364" s="219"/>
    </row>
    <row r="365" spans="1:11" x14ac:dyDescent="0.2">
      <c r="A365" s="66" t="s">
        <v>294</v>
      </c>
      <c r="B365" s="41" t="s">
        <v>62</v>
      </c>
      <c r="C365" s="70">
        <v>42551</v>
      </c>
      <c r="D365" s="44">
        <v>0</v>
      </c>
      <c r="E365" s="44">
        <v>3</v>
      </c>
      <c r="F365" s="44">
        <v>3</v>
      </c>
      <c r="G365" s="44">
        <v>0</v>
      </c>
      <c r="H365" s="44">
        <v>12</v>
      </c>
      <c r="I365" s="44">
        <v>12</v>
      </c>
      <c r="J365" s="218"/>
      <c r="K365" s="219"/>
    </row>
    <row r="366" spans="1:11" ht="89.25" x14ac:dyDescent="0.2">
      <c r="A366" s="66" t="s">
        <v>572</v>
      </c>
      <c r="B366" s="69" t="s">
        <v>597</v>
      </c>
      <c r="C366" s="67">
        <v>42460</v>
      </c>
      <c r="D366" s="68">
        <v>0</v>
      </c>
      <c r="E366" s="68">
        <v>3</v>
      </c>
      <c r="F366" s="68">
        <v>3</v>
      </c>
      <c r="G366" s="68">
        <v>0</v>
      </c>
      <c r="H366" s="68">
        <v>9</v>
      </c>
      <c r="I366" s="68">
        <v>9</v>
      </c>
      <c r="J366" s="218"/>
      <c r="K366" s="219"/>
    </row>
    <row r="367" spans="1:11" x14ac:dyDescent="0.2">
      <c r="A367" s="66" t="s">
        <v>351</v>
      </c>
      <c r="B367" s="41" t="s">
        <v>375</v>
      </c>
      <c r="C367" s="70">
        <v>42551</v>
      </c>
      <c r="D367" s="44">
        <v>0</v>
      </c>
      <c r="E367" s="44">
        <v>3</v>
      </c>
      <c r="F367" s="44">
        <v>3</v>
      </c>
      <c r="G367" s="44">
        <v>0</v>
      </c>
      <c r="H367" s="44">
        <v>3</v>
      </c>
      <c r="I367" s="44">
        <v>3</v>
      </c>
    </row>
    <row r="368" spans="1:11" x14ac:dyDescent="0.2">
      <c r="A368" s="66" t="s">
        <v>413</v>
      </c>
      <c r="B368" s="41" t="s">
        <v>6</v>
      </c>
      <c r="C368" s="70">
        <v>42369</v>
      </c>
      <c r="D368" s="44">
        <v>0</v>
      </c>
      <c r="E368" s="44">
        <v>3</v>
      </c>
      <c r="F368" s="44">
        <v>3</v>
      </c>
      <c r="G368" s="44">
        <v>0</v>
      </c>
      <c r="H368" s="44">
        <v>3</v>
      </c>
      <c r="I368" s="44">
        <v>3</v>
      </c>
    </row>
    <row r="369" spans="1:9" ht="25.5" x14ac:dyDescent="0.2">
      <c r="A369" s="66" t="s">
        <v>141</v>
      </c>
      <c r="B369" s="41" t="s">
        <v>59</v>
      </c>
      <c r="C369" s="70">
        <v>42551</v>
      </c>
      <c r="D369" s="44">
        <v>0</v>
      </c>
      <c r="E369" s="44">
        <v>2</v>
      </c>
      <c r="F369" s="44">
        <v>2</v>
      </c>
      <c r="G369" s="44">
        <v>0</v>
      </c>
      <c r="H369" s="44">
        <v>18</v>
      </c>
      <c r="I369" s="44">
        <v>18</v>
      </c>
    </row>
    <row r="370" spans="1:9" ht="38.25" x14ac:dyDescent="0.2">
      <c r="A370" s="66" t="s">
        <v>356</v>
      </c>
      <c r="B370" s="41" t="s">
        <v>374</v>
      </c>
      <c r="C370" s="70">
        <v>42551</v>
      </c>
      <c r="D370" s="44">
        <v>0</v>
      </c>
      <c r="E370" s="44">
        <v>2</v>
      </c>
      <c r="F370" s="44">
        <v>2</v>
      </c>
      <c r="G370" s="44">
        <v>0</v>
      </c>
      <c r="H370" s="44">
        <v>8</v>
      </c>
      <c r="I370" s="44">
        <v>8</v>
      </c>
    </row>
    <row r="371" spans="1:9" ht="38.25" x14ac:dyDescent="0.2">
      <c r="A371" s="66" t="s">
        <v>177</v>
      </c>
      <c r="B371" s="69" t="s">
        <v>59</v>
      </c>
      <c r="C371" s="72">
        <v>42551</v>
      </c>
      <c r="D371" s="45">
        <v>2</v>
      </c>
      <c r="E371" s="45">
        <v>0</v>
      </c>
      <c r="F371" s="45">
        <v>2</v>
      </c>
      <c r="G371" s="45">
        <v>8</v>
      </c>
      <c r="H371" s="45">
        <v>0</v>
      </c>
      <c r="I371" s="45">
        <v>8</v>
      </c>
    </row>
    <row r="372" spans="1:9" x14ac:dyDescent="0.2">
      <c r="A372" s="71" t="s">
        <v>545</v>
      </c>
      <c r="B372" s="74" t="s">
        <v>61</v>
      </c>
      <c r="C372" s="72">
        <v>42551</v>
      </c>
      <c r="D372" s="45">
        <v>0</v>
      </c>
      <c r="E372" s="45">
        <v>2</v>
      </c>
      <c r="F372" s="45">
        <v>2</v>
      </c>
      <c r="G372" s="45">
        <v>0</v>
      </c>
      <c r="H372" s="45">
        <v>8</v>
      </c>
      <c r="I372" s="45">
        <v>8</v>
      </c>
    </row>
    <row r="373" spans="1:9" x14ac:dyDescent="0.2">
      <c r="A373" s="66" t="s">
        <v>184</v>
      </c>
      <c r="B373" s="69" t="s">
        <v>59</v>
      </c>
      <c r="C373" s="67">
        <v>42369</v>
      </c>
      <c r="D373" s="68">
        <v>0</v>
      </c>
      <c r="E373" s="68">
        <v>2</v>
      </c>
      <c r="F373" s="68">
        <v>2</v>
      </c>
      <c r="G373" s="68">
        <v>0</v>
      </c>
      <c r="H373" s="68">
        <v>6</v>
      </c>
      <c r="I373" s="68">
        <v>6</v>
      </c>
    </row>
    <row r="374" spans="1:9" x14ac:dyDescent="0.2">
      <c r="A374" s="66" t="s">
        <v>279</v>
      </c>
      <c r="B374" s="41" t="s">
        <v>288</v>
      </c>
      <c r="C374" s="72">
        <v>42460</v>
      </c>
      <c r="D374" s="45">
        <v>0</v>
      </c>
      <c r="E374" s="45">
        <v>2</v>
      </c>
      <c r="F374" s="45">
        <v>2</v>
      </c>
      <c r="G374" s="45">
        <v>0</v>
      </c>
      <c r="H374" s="45">
        <v>4</v>
      </c>
      <c r="I374" s="45">
        <v>4</v>
      </c>
    </row>
    <row r="375" spans="1:9" x14ac:dyDescent="0.2">
      <c r="A375" s="66" t="s">
        <v>328</v>
      </c>
      <c r="B375" s="69" t="s">
        <v>337</v>
      </c>
      <c r="C375" s="72">
        <v>42551</v>
      </c>
      <c r="D375" s="45">
        <v>0</v>
      </c>
      <c r="E375" s="45">
        <v>2</v>
      </c>
      <c r="F375" s="45">
        <v>2</v>
      </c>
      <c r="G375" s="45">
        <v>0</v>
      </c>
      <c r="H375" s="45">
        <v>2</v>
      </c>
      <c r="I375" s="45">
        <v>2</v>
      </c>
    </row>
    <row r="376" spans="1:9" x14ac:dyDescent="0.2">
      <c r="A376" s="66" t="s">
        <v>99</v>
      </c>
      <c r="B376" s="41" t="s">
        <v>31</v>
      </c>
      <c r="C376" s="72">
        <v>42551</v>
      </c>
      <c r="D376" s="45">
        <v>0</v>
      </c>
      <c r="E376" s="45">
        <v>2</v>
      </c>
      <c r="F376" s="45">
        <v>2</v>
      </c>
      <c r="G376" s="45">
        <v>0</v>
      </c>
      <c r="H376" s="45">
        <v>2</v>
      </c>
      <c r="I376" s="45">
        <v>2</v>
      </c>
    </row>
    <row r="377" spans="1:9" x14ac:dyDescent="0.2">
      <c r="A377" s="66" t="s">
        <v>41</v>
      </c>
      <c r="B377" s="41" t="s">
        <v>56</v>
      </c>
      <c r="C377" s="72">
        <v>42551</v>
      </c>
      <c r="D377" s="45">
        <v>0</v>
      </c>
      <c r="E377" s="45">
        <v>2</v>
      </c>
      <c r="F377" s="45">
        <v>2</v>
      </c>
      <c r="G377" s="45">
        <v>0</v>
      </c>
      <c r="H377" s="45">
        <v>2</v>
      </c>
      <c r="I377" s="45">
        <v>2</v>
      </c>
    </row>
    <row r="378" spans="1:9" x14ac:dyDescent="0.2">
      <c r="A378" s="66" t="s">
        <v>102</v>
      </c>
      <c r="B378" s="41" t="s">
        <v>491</v>
      </c>
      <c r="C378" s="67">
        <v>42551</v>
      </c>
      <c r="D378" s="68">
        <v>0</v>
      </c>
      <c r="E378" s="68">
        <v>1</v>
      </c>
      <c r="F378" s="68">
        <v>1</v>
      </c>
      <c r="G378" s="68">
        <v>0</v>
      </c>
      <c r="H378" s="68">
        <v>10</v>
      </c>
      <c r="I378" s="68">
        <v>10</v>
      </c>
    </row>
    <row r="379" spans="1:9" x14ac:dyDescent="0.2">
      <c r="A379" s="66" t="s">
        <v>524</v>
      </c>
      <c r="B379" s="41" t="s">
        <v>438</v>
      </c>
      <c r="C379" s="70">
        <v>42551</v>
      </c>
      <c r="D379" s="44">
        <v>0</v>
      </c>
      <c r="E379" s="44">
        <v>1</v>
      </c>
      <c r="F379" s="44">
        <v>1</v>
      </c>
      <c r="G379" s="44">
        <v>0</v>
      </c>
      <c r="H379" s="44">
        <v>2</v>
      </c>
      <c r="I379" s="44">
        <v>2</v>
      </c>
    </row>
    <row r="380" spans="1:9" x14ac:dyDescent="0.2">
      <c r="A380" s="66" t="s">
        <v>574</v>
      </c>
      <c r="B380" s="41" t="s">
        <v>307</v>
      </c>
      <c r="C380" s="70">
        <v>42551</v>
      </c>
      <c r="D380" s="44">
        <v>0</v>
      </c>
      <c r="E380" s="44">
        <v>1</v>
      </c>
      <c r="F380" s="44">
        <v>1</v>
      </c>
      <c r="G380" s="44">
        <v>0</v>
      </c>
      <c r="H380" s="44">
        <v>1</v>
      </c>
      <c r="I380" s="44">
        <v>1</v>
      </c>
    </row>
    <row r="381" spans="1:9" x14ac:dyDescent="0.2">
      <c r="A381" s="215" t="s">
        <v>224</v>
      </c>
      <c r="B381" s="217" t="s">
        <v>31</v>
      </c>
      <c r="C381" s="217">
        <v>42551</v>
      </c>
      <c r="D381" s="217">
        <v>0</v>
      </c>
      <c r="E381" s="217">
        <v>1</v>
      </c>
      <c r="F381" s="217">
        <v>1</v>
      </c>
      <c r="G381" s="217">
        <v>0</v>
      </c>
      <c r="H381" s="217">
        <v>1</v>
      </c>
      <c r="I381" s="217">
        <v>1</v>
      </c>
    </row>
    <row r="382" spans="1:9" x14ac:dyDescent="0.2">
      <c r="A382" s="71" t="s">
        <v>522</v>
      </c>
      <c r="B382" s="41" t="s">
        <v>5</v>
      </c>
      <c r="C382" s="70">
        <v>42551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</row>
    <row r="383" spans="1:9" ht="25.5" x14ac:dyDescent="0.2">
      <c r="A383" s="66" t="s">
        <v>108</v>
      </c>
      <c r="B383" s="41" t="s">
        <v>4</v>
      </c>
      <c r="C383" s="70">
        <v>42551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</row>
    <row r="384" spans="1:9" x14ac:dyDescent="0.2">
      <c r="A384" s="66" t="s">
        <v>242</v>
      </c>
      <c r="B384" s="69" t="s">
        <v>445</v>
      </c>
      <c r="C384" s="67">
        <v>42551</v>
      </c>
      <c r="D384" s="68">
        <v>0</v>
      </c>
      <c r="E384" s="68">
        <v>0</v>
      </c>
      <c r="F384" s="68">
        <v>0</v>
      </c>
      <c r="G384" s="68">
        <v>0</v>
      </c>
      <c r="H384" s="68">
        <v>0</v>
      </c>
      <c r="I384" s="68">
        <v>0</v>
      </c>
    </row>
    <row r="385" spans="1:9" ht="63.75" x14ac:dyDescent="0.2">
      <c r="A385" s="82" t="s">
        <v>127</v>
      </c>
      <c r="B385" s="254" t="s">
        <v>447</v>
      </c>
      <c r="C385" s="83">
        <v>42460</v>
      </c>
      <c r="D385" s="84">
        <v>0</v>
      </c>
      <c r="E385" s="84">
        <v>0</v>
      </c>
      <c r="F385" s="84">
        <v>0</v>
      </c>
      <c r="G385" s="84">
        <v>0</v>
      </c>
      <c r="H385" s="84">
        <v>0</v>
      </c>
      <c r="I385" s="84">
        <v>0</v>
      </c>
    </row>
    <row r="386" spans="1:9" x14ac:dyDescent="0.2">
      <c r="A386" s="82" t="s">
        <v>609</v>
      </c>
      <c r="B386" s="245" t="s">
        <v>77</v>
      </c>
      <c r="C386" s="83">
        <v>42551</v>
      </c>
      <c r="D386" s="84">
        <v>0</v>
      </c>
      <c r="E386" s="84">
        <v>0</v>
      </c>
      <c r="F386" s="84">
        <v>0</v>
      </c>
      <c r="G386" s="84">
        <v>0</v>
      </c>
      <c r="H386" s="84">
        <v>0</v>
      </c>
      <c r="I386" s="84">
        <v>0</v>
      </c>
    </row>
    <row r="387" spans="1:9" x14ac:dyDescent="0.2">
      <c r="A387" s="82" t="s">
        <v>610</v>
      </c>
      <c r="B387" s="256" t="s">
        <v>71</v>
      </c>
      <c r="C387" s="257">
        <v>42551</v>
      </c>
      <c r="D387" s="259">
        <v>0</v>
      </c>
      <c r="E387" s="259">
        <v>0</v>
      </c>
      <c r="F387" s="259">
        <v>0</v>
      </c>
      <c r="G387" s="259">
        <v>0</v>
      </c>
      <c r="H387" s="259">
        <v>0</v>
      </c>
      <c r="I387" s="259">
        <v>0</v>
      </c>
    </row>
    <row r="388" spans="1:9" ht="25.5" x14ac:dyDescent="0.2">
      <c r="A388" s="82" t="s">
        <v>660</v>
      </c>
      <c r="B388" s="254" t="s">
        <v>373</v>
      </c>
      <c r="C388" s="257">
        <v>42460</v>
      </c>
      <c r="D388" s="259">
        <v>0</v>
      </c>
      <c r="E388" s="259">
        <v>0</v>
      </c>
      <c r="F388" s="259">
        <v>0</v>
      </c>
      <c r="G388" s="259">
        <v>0</v>
      </c>
      <c r="H388" s="259">
        <v>0</v>
      </c>
      <c r="I388" s="259">
        <v>0</v>
      </c>
    </row>
    <row r="389" spans="1:9" x14ac:dyDescent="0.2">
      <c r="A389" s="82" t="s">
        <v>136</v>
      </c>
      <c r="B389" s="254" t="s">
        <v>379</v>
      </c>
      <c r="C389" s="257">
        <v>42369</v>
      </c>
      <c r="D389" s="259">
        <v>0</v>
      </c>
      <c r="E389" s="259">
        <v>0</v>
      </c>
      <c r="F389" s="259">
        <v>0</v>
      </c>
      <c r="G389" s="259">
        <v>0</v>
      </c>
      <c r="H389" s="259">
        <v>0</v>
      </c>
      <c r="I389" s="259">
        <v>0</v>
      </c>
    </row>
    <row r="390" spans="1:9" x14ac:dyDescent="0.2">
      <c r="A390" s="82" t="s">
        <v>661</v>
      </c>
      <c r="B390" s="245" t="s">
        <v>29</v>
      </c>
      <c r="C390" s="257">
        <v>42551</v>
      </c>
      <c r="D390" s="259">
        <v>0</v>
      </c>
      <c r="E390" s="259">
        <v>0</v>
      </c>
      <c r="F390" s="259">
        <v>0</v>
      </c>
      <c r="G390" s="259">
        <v>0</v>
      </c>
      <c r="H390" s="259">
        <v>0</v>
      </c>
      <c r="I390" s="259">
        <v>0</v>
      </c>
    </row>
    <row r="391" spans="1:9" x14ac:dyDescent="0.2">
      <c r="A391" s="82" t="s">
        <v>662</v>
      </c>
      <c r="B391" s="254" t="s">
        <v>396</v>
      </c>
      <c r="C391" s="257">
        <v>42460</v>
      </c>
      <c r="D391" s="259">
        <v>0</v>
      </c>
      <c r="E391" s="259">
        <v>0</v>
      </c>
      <c r="F391" s="259">
        <v>0</v>
      </c>
      <c r="G391" s="259">
        <v>0</v>
      </c>
      <c r="H391" s="259">
        <v>0</v>
      </c>
      <c r="I391" s="259">
        <v>0</v>
      </c>
    </row>
    <row r="392" spans="1:9" x14ac:dyDescent="0.2">
      <c r="A392" s="82" t="s">
        <v>586</v>
      </c>
      <c r="B392" s="254" t="s">
        <v>602</v>
      </c>
      <c r="C392" s="257">
        <v>42551</v>
      </c>
      <c r="D392" s="259">
        <v>0</v>
      </c>
      <c r="E392" s="259">
        <v>0</v>
      </c>
      <c r="F392" s="259">
        <v>0</v>
      </c>
      <c r="G392" s="259">
        <v>0</v>
      </c>
      <c r="H392" s="259">
        <v>0</v>
      </c>
      <c r="I392" s="259">
        <v>0</v>
      </c>
    </row>
    <row r="393" spans="1:9" x14ac:dyDescent="0.2">
      <c r="A393" s="82" t="s">
        <v>612</v>
      </c>
      <c r="B393" s="254" t="s">
        <v>5</v>
      </c>
      <c r="C393" s="257">
        <v>42551</v>
      </c>
      <c r="D393" s="259">
        <v>0</v>
      </c>
      <c r="E393" s="259">
        <v>0</v>
      </c>
      <c r="F393" s="259">
        <v>0</v>
      </c>
      <c r="G393" s="259">
        <v>0</v>
      </c>
      <c r="H393" s="259">
        <v>0</v>
      </c>
      <c r="I393" s="259">
        <v>0</v>
      </c>
    </row>
    <row r="394" spans="1:9" x14ac:dyDescent="0.2">
      <c r="A394" s="82" t="s">
        <v>298</v>
      </c>
      <c r="B394" s="245" t="s">
        <v>304</v>
      </c>
      <c r="C394" s="258">
        <v>42551</v>
      </c>
      <c r="D394" s="260">
        <v>0</v>
      </c>
      <c r="E394" s="260">
        <v>0</v>
      </c>
      <c r="F394" s="260">
        <v>0</v>
      </c>
      <c r="G394" s="260">
        <v>0</v>
      </c>
      <c r="H394" s="260">
        <v>0</v>
      </c>
      <c r="I394" s="260">
        <v>0</v>
      </c>
    </row>
    <row r="395" spans="1:9" x14ac:dyDescent="0.2">
      <c r="A395" s="82" t="s">
        <v>214</v>
      </c>
      <c r="B395" s="254" t="s">
        <v>24</v>
      </c>
      <c r="C395" s="258">
        <v>42551</v>
      </c>
      <c r="D395" s="260">
        <v>0</v>
      </c>
      <c r="E395" s="260">
        <v>0</v>
      </c>
      <c r="F395" s="260">
        <v>0</v>
      </c>
      <c r="G395" s="260">
        <v>0</v>
      </c>
      <c r="H395" s="260">
        <v>0</v>
      </c>
      <c r="I395" s="260">
        <v>0</v>
      </c>
    </row>
    <row r="396" spans="1:9" ht="76.5" x14ac:dyDescent="0.2">
      <c r="A396" s="255" t="s">
        <v>173</v>
      </c>
      <c r="B396" s="254" t="s">
        <v>619</v>
      </c>
      <c r="C396" s="257">
        <v>42460</v>
      </c>
      <c r="D396" s="259">
        <v>0</v>
      </c>
      <c r="E396" s="259">
        <v>0</v>
      </c>
      <c r="F396" s="259">
        <v>0</v>
      </c>
      <c r="G396" s="259">
        <v>0</v>
      </c>
      <c r="H396" s="259">
        <v>0</v>
      </c>
      <c r="I396" s="259">
        <v>0</v>
      </c>
    </row>
    <row r="397" spans="1:9" x14ac:dyDescent="0.2">
      <c r="A397" s="82" t="s">
        <v>367</v>
      </c>
      <c r="B397" s="254" t="s">
        <v>261</v>
      </c>
      <c r="C397" s="83">
        <v>42551</v>
      </c>
      <c r="D397" s="84">
        <v>0</v>
      </c>
      <c r="E397" s="84">
        <v>0</v>
      </c>
      <c r="F397" s="84">
        <v>0</v>
      </c>
      <c r="G397" s="84">
        <v>0</v>
      </c>
      <c r="H397" s="84">
        <v>0</v>
      </c>
      <c r="I397" s="84">
        <v>0</v>
      </c>
    </row>
    <row r="398" spans="1:9" ht="38.25" x14ac:dyDescent="0.2">
      <c r="A398" s="82" t="s">
        <v>665</v>
      </c>
      <c r="B398" s="254" t="s">
        <v>13</v>
      </c>
      <c r="C398" s="83">
        <v>42551</v>
      </c>
      <c r="D398" s="84">
        <v>0</v>
      </c>
      <c r="E398" s="84">
        <v>0</v>
      </c>
      <c r="F398" s="84">
        <v>0</v>
      </c>
      <c r="G398" s="84">
        <v>0</v>
      </c>
      <c r="H398" s="84">
        <v>0</v>
      </c>
      <c r="I398" s="84">
        <v>0</v>
      </c>
    </row>
    <row r="399" spans="1:9" ht="38.25" x14ac:dyDescent="0.2">
      <c r="A399" s="82" t="s">
        <v>180</v>
      </c>
      <c r="B399" s="245" t="s">
        <v>616</v>
      </c>
      <c r="C399" s="258">
        <v>42551</v>
      </c>
      <c r="D399" s="260">
        <v>0</v>
      </c>
      <c r="E399" s="260">
        <v>0</v>
      </c>
      <c r="F399" s="260">
        <v>0</v>
      </c>
      <c r="G399" s="260">
        <v>0</v>
      </c>
      <c r="H399" s="260">
        <v>0</v>
      </c>
      <c r="I399" s="260">
        <v>0</v>
      </c>
    </row>
    <row r="400" spans="1:9" x14ac:dyDescent="0.2">
      <c r="A400" s="82" t="s">
        <v>666</v>
      </c>
      <c r="B400" s="254" t="s">
        <v>29</v>
      </c>
      <c r="C400" s="83">
        <v>42551</v>
      </c>
      <c r="D400" s="84">
        <v>0</v>
      </c>
      <c r="E400" s="84">
        <v>0</v>
      </c>
      <c r="F400" s="84">
        <v>0</v>
      </c>
      <c r="G400" s="84">
        <v>0</v>
      </c>
      <c r="H400" s="84">
        <v>0</v>
      </c>
      <c r="I400" s="84">
        <v>0</v>
      </c>
    </row>
    <row r="401" spans="1:10" x14ac:dyDescent="0.2">
      <c r="B401" s="8"/>
    </row>
    <row r="402" spans="1:10" x14ac:dyDescent="0.2">
      <c r="B402" s="8"/>
    </row>
    <row r="403" spans="1:10" ht="29.25" customHeight="1" x14ac:dyDescent="0.2">
      <c r="A403" s="246" t="s">
        <v>42</v>
      </c>
      <c r="B403" s="246" t="s">
        <v>309</v>
      </c>
      <c r="C403" s="247"/>
      <c r="D403" s="25"/>
      <c r="E403" s="25"/>
      <c r="F403" s="246" t="s">
        <v>42</v>
      </c>
      <c r="G403" s="246" t="s">
        <v>43</v>
      </c>
      <c r="H403" s="247"/>
      <c r="I403" s="76"/>
    </row>
    <row r="404" spans="1:10" ht="16.5" customHeight="1" x14ac:dyDescent="0.2">
      <c r="A404" s="81" t="s">
        <v>508</v>
      </c>
      <c r="B404" s="44">
        <v>878221</v>
      </c>
      <c r="C404" s="248">
        <f>B404/B414</f>
        <v>0.56859049643975812</v>
      </c>
      <c r="D404" s="231">
        <f>SUM(C404:C412)</f>
        <v>0.95509071203541718</v>
      </c>
      <c r="E404" s="13"/>
      <c r="F404" s="79" t="s">
        <v>508</v>
      </c>
      <c r="G404" s="44">
        <v>7046808</v>
      </c>
      <c r="H404" s="250">
        <f t="shared" ref="H404:H413" si="3">G404/$G$414</f>
        <v>0.56529844190936973</v>
      </c>
      <c r="I404" s="232">
        <f>SUM(H404:H412)</f>
        <v>0.97321630125427949</v>
      </c>
    </row>
    <row r="405" spans="1:10" ht="16.5" customHeight="1" x14ac:dyDescent="0.2">
      <c r="A405" s="81" t="s">
        <v>343</v>
      </c>
      <c r="B405" s="44">
        <v>198984</v>
      </c>
      <c r="C405" s="248">
        <f t="shared" ref="C405:C413" si="4">B405/$B$414</f>
        <v>0.12882908896914197</v>
      </c>
      <c r="D405" s="12"/>
      <c r="E405" s="13"/>
      <c r="F405" s="79" t="s">
        <v>343</v>
      </c>
      <c r="G405" s="45">
        <v>2007058</v>
      </c>
      <c r="H405" s="250">
        <f t="shared" si="3"/>
        <v>0.16100719080493409</v>
      </c>
      <c r="I405" s="77"/>
      <c r="J405" s="25"/>
    </row>
    <row r="406" spans="1:10" ht="16.5" customHeight="1" x14ac:dyDescent="0.2">
      <c r="A406" s="81" t="s">
        <v>95</v>
      </c>
      <c r="B406" s="44">
        <v>130147</v>
      </c>
      <c r="C406" s="248">
        <f t="shared" si="4"/>
        <v>8.426164637391409E-2</v>
      </c>
      <c r="D406" s="12"/>
      <c r="E406" s="13"/>
      <c r="F406" s="79" t="s">
        <v>182</v>
      </c>
      <c r="G406" s="45">
        <v>1138305</v>
      </c>
      <c r="H406" s="250">
        <f t="shared" si="3"/>
        <v>9.1315393142206394E-2</v>
      </c>
      <c r="I406" s="78"/>
      <c r="J406" s="25"/>
    </row>
    <row r="407" spans="1:10" ht="16.5" customHeight="1" x14ac:dyDescent="0.2">
      <c r="A407" s="81" t="s">
        <v>155</v>
      </c>
      <c r="B407" s="44">
        <v>119021</v>
      </c>
      <c r="C407" s="248">
        <f t="shared" si="4"/>
        <v>7.7058291109819113E-2</v>
      </c>
      <c r="D407" s="12"/>
      <c r="E407" s="13"/>
      <c r="F407" s="79" t="s">
        <v>169</v>
      </c>
      <c r="G407" s="44">
        <v>459703</v>
      </c>
      <c r="H407" s="250">
        <f t="shared" si="3"/>
        <v>3.6877603255411957E-2</v>
      </c>
      <c r="I407" s="78"/>
      <c r="J407" s="25"/>
    </row>
    <row r="408" spans="1:10" ht="16.5" customHeight="1" x14ac:dyDescent="0.2">
      <c r="A408" s="81" t="s">
        <v>73</v>
      </c>
      <c r="B408" s="44">
        <v>66812</v>
      </c>
      <c r="C408" s="248">
        <f t="shared" si="4"/>
        <v>4.3256387911622611E-2</v>
      </c>
      <c r="D408" s="12"/>
      <c r="E408" s="13"/>
      <c r="F408" s="79" t="s">
        <v>155</v>
      </c>
      <c r="G408" s="45">
        <v>433868</v>
      </c>
      <c r="H408" s="250">
        <f t="shared" si="3"/>
        <v>3.4805106708503258E-2</v>
      </c>
      <c r="I408" s="78"/>
      <c r="J408" s="25"/>
    </row>
    <row r="409" spans="1:10" ht="16.5" customHeight="1" x14ac:dyDescent="0.2">
      <c r="A409" s="81" t="s">
        <v>169</v>
      </c>
      <c r="B409" s="44">
        <v>46113</v>
      </c>
      <c r="C409" s="248">
        <f t="shared" si="4"/>
        <v>2.9855143024735881E-2</v>
      </c>
      <c r="D409" s="12"/>
      <c r="E409" s="13"/>
      <c r="F409" s="79" t="s">
        <v>95</v>
      </c>
      <c r="G409" s="45">
        <v>433213</v>
      </c>
      <c r="H409" s="250">
        <f t="shared" si="3"/>
        <v>3.4752562282792977E-2</v>
      </c>
      <c r="I409" s="78"/>
      <c r="J409" s="25"/>
    </row>
    <row r="410" spans="1:10" ht="16.5" customHeight="1" x14ac:dyDescent="0.2">
      <c r="A410" s="81" t="s">
        <v>257</v>
      </c>
      <c r="B410" s="44">
        <v>15220</v>
      </c>
      <c r="C410" s="248">
        <f t="shared" si="4"/>
        <v>9.8539517454184298E-3</v>
      </c>
      <c r="D410" s="14"/>
      <c r="E410" s="13"/>
      <c r="F410" s="79" t="s">
        <v>344</v>
      </c>
      <c r="G410" s="45">
        <v>232951</v>
      </c>
      <c r="H410" s="250">
        <f t="shared" si="3"/>
        <v>1.8687445058986934E-2</v>
      </c>
      <c r="I410" s="78"/>
      <c r="J410" s="25"/>
    </row>
    <row r="411" spans="1:10" ht="16.5" customHeight="1" x14ac:dyDescent="0.2">
      <c r="A411" s="81" t="s">
        <v>182</v>
      </c>
      <c r="B411" s="44">
        <v>13126</v>
      </c>
      <c r="C411" s="248">
        <f t="shared" si="4"/>
        <v>8.4982240874088254E-3</v>
      </c>
      <c r="D411" s="12"/>
      <c r="E411" s="13"/>
      <c r="F411" s="79" t="s">
        <v>671</v>
      </c>
      <c r="G411" s="44">
        <v>195751</v>
      </c>
      <c r="H411" s="250">
        <f t="shared" si="3"/>
        <v>1.5703242560631856E-2</v>
      </c>
      <c r="I411" s="78"/>
      <c r="J411" s="85"/>
    </row>
    <row r="412" spans="1:10" ht="16.5" customHeight="1" x14ac:dyDescent="0.2">
      <c r="A412" s="81" t="s">
        <v>670</v>
      </c>
      <c r="B412" s="44">
        <v>7549</v>
      </c>
      <c r="C412" s="248">
        <f t="shared" si="4"/>
        <v>4.8874823735981423E-3</v>
      </c>
      <c r="D412" s="12"/>
      <c r="E412" s="13"/>
      <c r="F412" s="79" t="s">
        <v>212</v>
      </c>
      <c r="G412" s="44">
        <v>184109</v>
      </c>
      <c r="H412" s="250">
        <f t="shared" si="3"/>
        <v>1.4769315531442343E-2</v>
      </c>
      <c r="I412" s="78"/>
      <c r="J412" s="25"/>
    </row>
    <row r="413" spans="1:10" ht="16.5" customHeight="1" x14ac:dyDescent="0.2">
      <c r="A413" s="65" t="s">
        <v>310</v>
      </c>
      <c r="B413" s="80">
        <v>69365</v>
      </c>
      <c r="C413" s="248">
        <f t="shared" si="4"/>
        <v>4.4909287964582746E-2</v>
      </c>
      <c r="D413" s="25"/>
      <c r="E413" s="13"/>
      <c r="F413" s="61" t="s">
        <v>310</v>
      </c>
      <c r="G413" s="80">
        <v>333876</v>
      </c>
      <c r="H413" s="250">
        <f t="shared" si="3"/>
        <v>2.6783698745720438E-2</v>
      </c>
      <c r="I413" s="78"/>
      <c r="J413" s="25"/>
    </row>
    <row r="414" spans="1:10" ht="27" customHeight="1" x14ac:dyDescent="0.2">
      <c r="A414" s="240" t="s">
        <v>45</v>
      </c>
      <c r="B414" s="238">
        <f>SUM(B404:B413)</f>
        <v>1544558</v>
      </c>
      <c r="C414" s="249">
        <f>SUM(C404:C413)</f>
        <v>0.99999999999999989</v>
      </c>
      <c r="D414" s="25"/>
      <c r="E414" s="13"/>
      <c r="F414" s="240" t="s">
        <v>45</v>
      </c>
      <c r="G414" s="238">
        <f>SUM(G404:G413)</f>
        <v>12465642</v>
      </c>
      <c r="H414" s="249">
        <f>SUM(H404:H413)</f>
        <v>0.99999999999999989</v>
      </c>
      <c r="I414" s="78"/>
      <c r="J414" s="25"/>
    </row>
    <row r="415" spans="1:10" ht="15" customHeight="1" x14ac:dyDescent="0.2">
      <c r="J415" s="25"/>
    </row>
    <row r="416" spans="1:10" ht="33.75" customHeight="1" x14ac:dyDescent="0.2">
      <c r="F416" s="13"/>
      <c r="G416" s="13"/>
      <c r="H416" s="13"/>
      <c r="J416" s="25"/>
    </row>
    <row r="417" spans="1:10" x14ac:dyDescent="0.2">
      <c r="D417" s="25"/>
      <c r="E417" s="13"/>
      <c r="F417" s="13"/>
      <c r="G417" s="13"/>
      <c r="H417" s="13"/>
      <c r="I417" s="13"/>
      <c r="J417" s="25"/>
    </row>
    <row r="418" spans="1:10" x14ac:dyDescent="0.2">
      <c r="A418" s="25"/>
      <c r="B418" s="30"/>
      <c r="C418" s="25"/>
      <c r="D418" s="25"/>
      <c r="E418" s="13"/>
      <c r="F418" s="13"/>
      <c r="G418" s="13"/>
      <c r="H418" s="13"/>
      <c r="I418" s="13"/>
      <c r="J418" s="25"/>
    </row>
    <row r="419" spans="1:10" ht="46.5" customHeight="1" x14ac:dyDescent="0.2">
      <c r="A419" s="25"/>
      <c r="B419" s="29"/>
      <c r="C419" s="25"/>
      <c r="D419" s="13"/>
      <c r="E419" s="13"/>
      <c r="F419" s="13"/>
      <c r="G419" s="13"/>
      <c r="H419" s="13"/>
      <c r="I419" s="13"/>
      <c r="J419" s="25"/>
    </row>
    <row r="420" spans="1:10" x14ac:dyDescent="0.2">
      <c r="B420" s="8"/>
      <c r="D420" s="13"/>
      <c r="E420" s="13"/>
      <c r="F420" s="13"/>
      <c r="G420" s="13"/>
      <c r="H420" s="13"/>
      <c r="I420" s="13"/>
      <c r="J420" s="25"/>
    </row>
    <row r="421" spans="1:10" x14ac:dyDescent="0.2">
      <c r="B421" s="8"/>
      <c r="D421" s="13"/>
      <c r="E421" s="13"/>
      <c r="F421" s="13"/>
      <c r="G421" s="13"/>
      <c r="H421" s="13"/>
      <c r="I421" s="13"/>
      <c r="J421" s="25"/>
    </row>
    <row r="422" spans="1:10" x14ac:dyDescent="0.2">
      <c r="B422" s="8"/>
      <c r="D422" s="13"/>
      <c r="E422" s="13"/>
      <c r="F422" s="13"/>
      <c r="G422" s="13"/>
      <c r="H422" s="13"/>
      <c r="I422" s="13"/>
      <c r="J422" s="25"/>
    </row>
    <row r="423" spans="1:10" x14ac:dyDescent="0.2">
      <c r="B423" s="8"/>
      <c r="D423" s="13"/>
      <c r="E423" s="13"/>
      <c r="F423" s="13"/>
      <c r="G423" s="13"/>
      <c r="H423" s="13"/>
      <c r="I423" s="13"/>
      <c r="J423" s="25"/>
    </row>
    <row r="424" spans="1:10" x14ac:dyDescent="0.2">
      <c r="B424" s="8"/>
      <c r="D424" s="13"/>
      <c r="E424" s="13"/>
      <c r="F424" s="13"/>
      <c r="G424" s="13"/>
      <c r="H424" s="13"/>
      <c r="I424" s="13"/>
      <c r="J424" s="25"/>
    </row>
    <row r="425" spans="1:10" x14ac:dyDescent="0.2">
      <c r="B425" s="8"/>
      <c r="D425" s="13"/>
      <c r="E425" s="13"/>
      <c r="F425" s="13"/>
      <c r="G425" s="13"/>
      <c r="H425" s="13"/>
      <c r="I425" s="13"/>
      <c r="J425" s="25"/>
    </row>
    <row r="426" spans="1:10" x14ac:dyDescent="0.2">
      <c r="B426" s="8"/>
      <c r="D426" s="13"/>
      <c r="E426" s="13"/>
      <c r="F426" s="13"/>
      <c r="G426" s="13"/>
      <c r="H426" s="13"/>
      <c r="I426" s="13"/>
      <c r="J426" s="25"/>
    </row>
    <row r="427" spans="1:10" x14ac:dyDescent="0.2">
      <c r="B427" s="8"/>
      <c r="D427" s="13"/>
      <c r="E427" s="13"/>
      <c r="F427" s="13"/>
      <c r="G427" s="13"/>
      <c r="H427" s="13"/>
      <c r="I427" s="25"/>
      <c r="J427" s="25"/>
    </row>
    <row r="428" spans="1:10" x14ac:dyDescent="0.2">
      <c r="B428" s="8"/>
      <c r="D428" s="13"/>
      <c r="E428" s="13"/>
      <c r="F428" s="13"/>
      <c r="G428" s="13"/>
      <c r="H428" s="13"/>
      <c r="I428" s="25"/>
      <c r="J428" s="25"/>
    </row>
    <row r="429" spans="1:10" x14ac:dyDescent="0.2">
      <c r="B429" s="8"/>
      <c r="D429" s="13"/>
      <c r="E429" s="13"/>
      <c r="F429" s="13"/>
      <c r="G429" s="13"/>
      <c r="H429" s="13"/>
      <c r="I429" s="25"/>
      <c r="J429" s="25"/>
    </row>
    <row r="430" spans="1:10" x14ac:dyDescent="0.2">
      <c r="B430" s="8"/>
      <c r="D430" s="13"/>
      <c r="E430" s="13"/>
      <c r="F430" s="13"/>
      <c r="G430" s="13"/>
      <c r="H430" s="13"/>
      <c r="I430" s="25"/>
      <c r="J430" s="25"/>
    </row>
    <row r="431" spans="1:10" x14ac:dyDescent="0.2">
      <c r="B431" s="8"/>
      <c r="D431" s="13"/>
      <c r="E431" s="13"/>
      <c r="F431" s="13"/>
      <c r="G431" s="13"/>
      <c r="H431" s="13"/>
      <c r="I431" s="25"/>
      <c r="J431" s="25"/>
    </row>
    <row r="432" spans="1:10" ht="31.5" customHeight="1" x14ac:dyDescent="0.2">
      <c r="B432" s="8"/>
      <c r="D432" s="13"/>
      <c r="E432" s="13"/>
      <c r="F432" s="13"/>
      <c r="G432" s="13"/>
      <c r="H432" s="13"/>
      <c r="I432" s="25"/>
      <c r="J432" s="25"/>
    </row>
    <row r="433" spans="2:10" ht="31.5" customHeight="1" x14ac:dyDescent="0.2">
      <c r="B433" s="8"/>
      <c r="D433" s="13"/>
      <c r="E433" s="13"/>
      <c r="F433" s="13"/>
      <c r="G433" s="13"/>
      <c r="H433" s="13"/>
      <c r="I433" s="25"/>
      <c r="J433" s="25"/>
    </row>
    <row r="434" spans="2:10" x14ac:dyDescent="0.2">
      <c r="B434" s="8"/>
      <c r="D434" s="13"/>
      <c r="E434" s="13"/>
      <c r="F434" s="13"/>
      <c r="G434" s="13"/>
      <c r="H434" s="13"/>
    </row>
    <row r="435" spans="2:10" x14ac:dyDescent="0.2">
      <c r="D435" s="13"/>
      <c r="E435" s="13"/>
      <c r="F435" s="13"/>
      <c r="G435" s="13"/>
      <c r="H435" s="13"/>
    </row>
    <row r="436" spans="2:10" x14ac:dyDescent="0.2">
      <c r="D436" s="13"/>
      <c r="E436" s="13"/>
      <c r="F436" s="13"/>
      <c r="G436" s="13"/>
      <c r="H436" s="13"/>
    </row>
    <row r="437" spans="2:10" x14ac:dyDescent="0.2">
      <c r="D437" s="13"/>
      <c r="E437" s="13"/>
      <c r="F437" s="13"/>
      <c r="G437" s="13"/>
      <c r="H437" s="13"/>
    </row>
    <row r="438" spans="2:10" x14ac:dyDescent="0.2">
      <c r="D438" s="13"/>
      <c r="E438" s="13"/>
      <c r="F438" s="13"/>
      <c r="G438" s="13"/>
      <c r="H438" s="13"/>
    </row>
    <row r="439" spans="2:10" x14ac:dyDescent="0.2">
      <c r="D439" s="13"/>
      <c r="E439" s="13"/>
      <c r="F439" s="13"/>
      <c r="G439" s="13"/>
      <c r="H439" s="13"/>
    </row>
    <row r="440" spans="2:10" x14ac:dyDescent="0.2">
      <c r="D440" s="13"/>
      <c r="E440" s="13"/>
      <c r="F440" s="15"/>
      <c r="G440" s="15"/>
      <c r="H440" s="13"/>
    </row>
    <row r="441" spans="2:10" x14ac:dyDescent="0.2">
      <c r="D441" s="13"/>
      <c r="E441" s="13"/>
      <c r="F441" s="13"/>
      <c r="G441" s="13"/>
      <c r="H441" s="13"/>
    </row>
    <row r="442" spans="2:10" x14ac:dyDescent="0.2">
      <c r="D442" s="13"/>
      <c r="E442" s="13"/>
      <c r="F442" s="13"/>
      <c r="G442" s="13"/>
      <c r="H442" s="15"/>
    </row>
    <row r="443" spans="2:10" x14ac:dyDescent="0.2">
      <c r="D443" s="13"/>
      <c r="E443" s="13"/>
      <c r="F443" s="13"/>
      <c r="G443" s="13"/>
      <c r="H443" s="13"/>
    </row>
    <row r="444" spans="2:10" x14ac:dyDescent="0.2">
      <c r="D444" s="13"/>
      <c r="E444" s="13"/>
      <c r="F444" s="13"/>
      <c r="G444" s="13"/>
      <c r="H444" s="13"/>
    </row>
    <row r="445" spans="2:10" x14ac:dyDescent="0.2">
      <c r="D445" s="13"/>
      <c r="E445" s="13"/>
      <c r="F445" s="13"/>
      <c r="G445" s="13"/>
      <c r="H445" s="13"/>
    </row>
    <row r="446" spans="2:10" x14ac:dyDescent="0.2">
      <c r="D446" s="13"/>
      <c r="E446" s="13"/>
      <c r="F446" s="13"/>
      <c r="G446" s="13"/>
      <c r="H446" s="13"/>
    </row>
    <row r="447" spans="2:10" x14ac:dyDescent="0.2">
      <c r="D447" s="13"/>
      <c r="E447" s="13"/>
      <c r="F447" s="13"/>
      <c r="G447" s="13"/>
      <c r="H447" s="13"/>
    </row>
    <row r="448" spans="2:10" x14ac:dyDescent="0.2">
      <c r="D448" s="13"/>
      <c r="E448" s="13"/>
      <c r="F448" s="13"/>
      <c r="G448" s="13"/>
      <c r="H448" s="13"/>
    </row>
    <row r="449" spans="4:8" x14ac:dyDescent="0.2">
      <c r="D449" s="13"/>
      <c r="E449" s="13"/>
      <c r="F449" s="13"/>
      <c r="G449" s="13"/>
      <c r="H449" s="13"/>
    </row>
    <row r="450" spans="4:8" x14ac:dyDescent="0.2">
      <c r="D450" s="13"/>
      <c r="E450" s="13"/>
      <c r="F450" s="13"/>
      <c r="G450" s="13"/>
      <c r="H450" s="13"/>
    </row>
    <row r="451" spans="4:8" x14ac:dyDescent="0.2">
      <c r="D451" s="13"/>
      <c r="E451" s="13"/>
      <c r="F451" s="13"/>
      <c r="G451" s="13"/>
      <c r="H451" s="13"/>
    </row>
    <row r="452" spans="4:8" x14ac:dyDescent="0.2">
      <c r="D452" s="13"/>
      <c r="E452" s="13"/>
      <c r="F452" s="13"/>
      <c r="G452" s="13"/>
      <c r="H452" s="13"/>
    </row>
    <row r="453" spans="4:8" x14ac:dyDescent="0.2">
      <c r="D453" s="13"/>
      <c r="E453" s="13"/>
      <c r="F453" s="13"/>
      <c r="G453" s="13"/>
      <c r="H453" s="13"/>
    </row>
    <row r="454" spans="4:8" x14ac:dyDescent="0.2">
      <c r="D454" s="13"/>
      <c r="E454" s="13"/>
      <c r="F454" s="13"/>
      <c r="G454" s="13"/>
      <c r="H454" s="13"/>
    </row>
    <row r="455" spans="4:8" x14ac:dyDescent="0.2">
      <c r="D455" s="13"/>
      <c r="E455" s="13"/>
      <c r="F455" s="13"/>
      <c r="G455" s="13"/>
      <c r="H455" s="13"/>
    </row>
    <row r="456" spans="4:8" x14ac:dyDescent="0.2">
      <c r="D456" s="15"/>
      <c r="E456" s="13"/>
      <c r="F456" s="13"/>
      <c r="G456" s="13"/>
      <c r="H456" s="13"/>
    </row>
    <row r="457" spans="4:8" x14ac:dyDescent="0.2">
      <c r="D457" s="13"/>
      <c r="E457" s="13"/>
      <c r="F457" s="13"/>
      <c r="G457" s="13"/>
      <c r="H457" s="13"/>
    </row>
    <row r="458" spans="4:8" x14ac:dyDescent="0.2">
      <c r="D458" s="13"/>
      <c r="E458" s="13"/>
      <c r="F458" s="13"/>
      <c r="G458" s="13"/>
      <c r="H458" s="13"/>
    </row>
    <row r="459" spans="4:8" x14ac:dyDescent="0.2">
      <c r="D459" s="13"/>
      <c r="E459" s="13"/>
      <c r="F459" s="13"/>
      <c r="G459" s="13"/>
      <c r="H459" s="13"/>
    </row>
    <row r="460" spans="4:8" x14ac:dyDescent="0.2">
      <c r="D460" s="13"/>
      <c r="E460" s="13"/>
      <c r="F460" s="13"/>
      <c r="G460" s="13"/>
      <c r="H460" s="13"/>
    </row>
    <row r="461" spans="4:8" x14ac:dyDescent="0.2">
      <c r="D461" s="13"/>
      <c r="E461" s="13"/>
      <c r="F461" s="13"/>
      <c r="G461" s="13"/>
      <c r="H461" s="13"/>
    </row>
    <row r="462" spans="4:8" x14ac:dyDescent="0.2">
      <c r="D462" s="13"/>
      <c r="E462" s="13"/>
      <c r="F462" s="13"/>
      <c r="G462" s="13"/>
      <c r="H462" s="13"/>
    </row>
    <row r="463" spans="4:8" x14ac:dyDescent="0.2">
      <c r="D463" s="13"/>
      <c r="E463" s="13"/>
      <c r="F463" s="13"/>
      <c r="G463" s="13"/>
      <c r="H463" s="13"/>
    </row>
    <row r="464" spans="4:8" x14ac:dyDescent="0.2">
      <c r="D464" s="13"/>
      <c r="E464" s="13"/>
      <c r="F464" s="13"/>
      <c r="G464" s="13"/>
      <c r="H464" s="13"/>
    </row>
    <row r="465" spans="4:8" x14ac:dyDescent="0.2">
      <c r="D465" s="13"/>
      <c r="E465" s="13"/>
      <c r="F465" s="13"/>
      <c r="G465" s="13"/>
      <c r="H465" s="13"/>
    </row>
    <row r="466" spans="4:8" x14ac:dyDescent="0.2">
      <c r="D466" s="13"/>
      <c r="E466" s="13"/>
      <c r="F466" s="13"/>
      <c r="G466" s="13"/>
      <c r="H466" s="13"/>
    </row>
    <row r="467" spans="4:8" x14ac:dyDescent="0.2">
      <c r="D467" s="13"/>
      <c r="E467" s="13"/>
      <c r="F467" s="13"/>
      <c r="G467" s="13"/>
      <c r="H467" s="13"/>
    </row>
    <row r="468" spans="4:8" x14ac:dyDescent="0.2">
      <c r="D468" s="13"/>
      <c r="E468" s="13"/>
      <c r="F468" s="13"/>
      <c r="G468" s="13"/>
      <c r="H468" s="13"/>
    </row>
    <row r="469" spans="4:8" x14ac:dyDescent="0.2">
      <c r="D469" s="13"/>
      <c r="E469" s="13"/>
      <c r="F469" s="13"/>
      <c r="G469" s="13"/>
      <c r="H469" s="13"/>
    </row>
    <row r="470" spans="4:8" x14ac:dyDescent="0.2">
      <c r="D470" s="13"/>
      <c r="E470" s="13"/>
      <c r="F470" s="13"/>
      <c r="G470" s="13"/>
      <c r="H470" s="13"/>
    </row>
    <row r="471" spans="4:8" x14ac:dyDescent="0.2">
      <c r="D471" s="13"/>
      <c r="E471" s="13"/>
      <c r="F471" s="13"/>
      <c r="G471" s="13"/>
      <c r="H471" s="13"/>
    </row>
    <row r="472" spans="4:8" x14ac:dyDescent="0.2">
      <c r="D472" s="13"/>
      <c r="E472" s="13"/>
      <c r="F472" s="16"/>
      <c r="G472" s="16"/>
      <c r="H472" s="13"/>
    </row>
    <row r="473" spans="4:8" x14ac:dyDescent="0.2">
      <c r="D473" s="13"/>
      <c r="E473" s="16"/>
      <c r="F473" s="9"/>
      <c r="G473" s="9"/>
      <c r="H473" s="13"/>
    </row>
    <row r="474" spans="4:8" x14ac:dyDescent="0.2">
      <c r="D474" s="13"/>
      <c r="E474" s="9"/>
      <c r="F474" s="9"/>
      <c r="G474" s="16"/>
      <c r="H474" s="16"/>
    </row>
    <row r="475" spans="4:8" x14ac:dyDescent="0.2">
      <c r="D475" s="13"/>
      <c r="E475" s="9"/>
      <c r="F475" s="16"/>
      <c r="G475" s="16"/>
    </row>
    <row r="476" spans="4:8" x14ac:dyDescent="0.2">
      <c r="D476" s="13"/>
      <c r="E476" s="16"/>
      <c r="F476" s="16"/>
      <c r="G476" s="16"/>
    </row>
    <row r="477" spans="4:8" x14ac:dyDescent="0.2">
      <c r="D477" s="13"/>
      <c r="E477" s="9"/>
      <c r="F477" s="16"/>
      <c r="G477" s="9"/>
    </row>
    <row r="478" spans="4:8" x14ac:dyDescent="0.2">
      <c r="D478" s="13"/>
      <c r="E478" s="9"/>
      <c r="F478" s="9"/>
      <c r="G478" s="9"/>
    </row>
    <row r="479" spans="4:8" x14ac:dyDescent="0.2">
      <c r="D479" s="13"/>
      <c r="F479" s="9"/>
    </row>
    <row r="480" spans="4:8" x14ac:dyDescent="0.2">
      <c r="D480" s="13"/>
      <c r="F480" s="9"/>
    </row>
    <row r="481" spans="4:6" x14ac:dyDescent="0.2">
      <c r="D481" s="13"/>
      <c r="F481" s="9"/>
    </row>
    <row r="482" spans="4:6" x14ac:dyDescent="0.2">
      <c r="D482" s="13"/>
      <c r="F482" s="9"/>
    </row>
    <row r="483" spans="4:6" x14ac:dyDescent="0.2">
      <c r="D483" s="13"/>
      <c r="F483" s="9"/>
    </row>
    <row r="484" spans="4:6" x14ac:dyDescent="0.2">
      <c r="D484" s="13"/>
      <c r="F484" s="9"/>
    </row>
    <row r="485" spans="4:6" x14ac:dyDescent="0.2">
      <c r="D485" s="13"/>
      <c r="F485" s="9"/>
    </row>
    <row r="486" spans="4:6" x14ac:dyDescent="0.2">
      <c r="D486" s="13"/>
      <c r="F486" s="9"/>
    </row>
    <row r="487" spans="4:6" x14ac:dyDescent="0.2">
      <c r="D487" s="13"/>
      <c r="F487" s="9"/>
    </row>
    <row r="488" spans="4:6" x14ac:dyDescent="0.2">
      <c r="D488" s="16"/>
      <c r="F488" s="9"/>
    </row>
    <row r="489" spans="4:6" x14ac:dyDescent="0.2">
      <c r="D489" s="9"/>
      <c r="F489" s="9"/>
    </row>
    <row r="490" spans="4:6" x14ac:dyDescent="0.2">
      <c r="D490" s="9"/>
      <c r="F490" s="9"/>
    </row>
    <row r="491" spans="4:6" x14ac:dyDescent="0.2">
      <c r="D491" s="9"/>
      <c r="F491" s="9"/>
    </row>
    <row r="492" spans="4:6" x14ac:dyDescent="0.2">
      <c r="F492" s="9"/>
    </row>
    <row r="493" spans="4:6" x14ac:dyDescent="0.2">
      <c r="F493" s="9"/>
    </row>
    <row r="494" spans="4:6" x14ac:dyDescent="0.2">
      <c r="F494" s="9"/>
    </row>
    <row r="495" spans="4:6" x14ac:dyDescent="0.2">
      <c r="F495" s="9"/>
    </row>
    <row r="496" spans="4:6" x14ac:dyDescent="0.2">
      <c r="F496" s="9"/>
    </row>
    <row r="497" spans="6:6" x14ac:dyDescent="0.2">
      <c r="F497" s="9"/>
    </row>
    <row r="498" spans="6:6" x14ac:dyDescent="0.2">
      <c r="F498" s="9"/>
    </row>
    <row r="499" spans="6:6" x14ac:dyDescent="0.2">
      <c r="F499" s="9"/>
    </row>
    <row r="500" spans="6:6" x14ac:dyDescent="0.2">
      <c r="F500" s="9"/>
    </row>
    <row r="501" spans="6:6" x14ac:dyDescent="0.2">
      <c r="F501" s="9"/>
    </row>
    <row r="502" spans="6:6" x14ac:dyDescent="0.2">
      <c r="F502" s="9"/>
    </row>
    <row r="503" spans="6:6" x14ac:dyDescent="0.2">
      <c r="F503" s="9"/>
    </row>
    <row r="504" spans="6:6" x14ac:dyDescent="0.2">
      <c r="F504" s="9"/>
    </row>
    <row r="505" spans="6:6" x14ac:dyDescent="0.2">
      <c r="F505" s="9"/>
    </row>
    <row r="506" spans="6:6" x14ac:dyDescent="0.2">
      <c r="F506" s="9"/>
    </row>
    <row r="507" spans="6:6" x14ac:dyDescent="0.2">
      <c r="F507" s="9"/>
    </row>
    <row r="508" spans="6:6" x14ac:dyDescent="0.2">
      <c r="F508" s="9"/>
    </row>
    <row r="509" spans="6:6" x14ac:dyDescent="0.2">
      <c r="F509" s="9"/>
    </row>
    <row r="510" spans="6:6" x14ac:dyDescent="0.2">
      <c r="F510" s="9"/>
    </row>
    <row r="511" spans="6:6" x14ac:dyDescent="0.2">
      <c r="F511" s="9"/>
    </row>
    <row r="512" spans="6:6" x14ac:dyDescent="0.2">
      <c r="F512" s="9"/>
    </row>
    <row r="513" spans="6:6" x14ac:dyDescent="0.2">
      <c r="F513" s="9"/>
    </row>
    <row r="514" spans="6:6" x14ac:dyDescent="0.2">
      <c r="F514" s="9"/>
    </row>
    <row r="515" spans="6:6" x14ac:dyDescent="0.2">
      <c r="F515" s="9"/>
    </row>
    <row r="516" spans="6:6" x14ac:dyDescent="0.2">
      <c r="F516" s="9"/>
    </row>
    <row r="517" spans="6:6" x14ac:dyDescent="0.2">
      <c r="F517" s="9"/>
    </row>
    <row r="518" spans="6:6" x14ac:dyDescent="0.2">
      <c r="F518" s="9"/>
    </row>
    <row r="519" spans="6:6" x14ac:dyDescent="0.2">
      <c r="F519" s="9"/>
    </row>
    <row r="520" spans="6:6" x14ac:dyDescent="0.2">
      <c r="F520" s="9"/>
    </row>
    <row r="521" spans="6:6" x14ac:dyDescent="0.2">
      <c r="F521" s="9"/>
    </row>
    <row r="522" spans="6:6" x14ac:dyDescent="0.2">
      <c r="F522" s="9"/>
    </row>
    <row r="523" spans="6:6" x14ac:dyDescent="0.2">
      <c r="F523" s="9"/>
    </row>
    <row r="524" spans="6:6" x14ac:dyDescent="0.2">
      <c r="F524" s="9"/>
    </row>
    <row r="525" spans="6:6" x14ac:dyDescent="0.2">
      <c r="F525" s="9"/>
    </row>
    <row r="526" spans="6:6" x14ac:dyDescent="0.2">
      <c r="F526" s="9"/>
    </row>
    <row r="527" spans="6:6" x14ac:dyDescent="0.2">
      <c r="F527" s="9"/>
    </row>
    <row r="528" spans="6:6" x14ac:dyDescent="0.2">
      <c r="F528" s="9"/>
    </row>
    <row r="529" spans="6:6" x14ac:dyDescent="0.2">
      <c r="F529" s="9"/>
    </row>
    <row r="530" spans="6:6" x14ac:dyDescent="0.2">
      <c r="F530" s="9"/>
    </row>
    <row r="531" spans="6:6" x14ac:dyDescent="0.2">
      <c r="F531" s="9"/>
    </row>
    <row r="532" spans="6:6" x14ac:dyDescent="0.2">
      <c r="F532" s="9"/>
    </row>
    <row r="533" spans="6:6" x14ac:dyDescent="0.2">
      <c r="F533" s="9"/>
    </row>
    <row r="534" spans="6:6" x14ac:dyDescent="0.2">
      <c r="F534" s="9"/>
    </row>
    <row r="535" spans="6:6" x14ac:dyDescent="0.2">
      <c r="F535" s="9"/>
    </row>
    <row r="536" spans="6:6" x14ac:dyDescent="0.2">
      <c r="F536" s="9"/>
    </row>
    <row r="537" spans="6:6" x14ac:dyDescent="0.2">
      <c r="F537" s="9"/>
    </row>
    <row r="538" spans="6:6" x14ac:dyDescent="0.2">
      <c r="F538" s="9"/>
    </row>
    <row r="539" spans="6:6" x14ac:dyDescent="0.2">
      <c r="F539" s="9"/>
    </row>
    <row r="540" spans="6:6" x14ac:dyDescent="0.2">
      <c r="F540" s="9"/>
    </row>
    <row r="541" spans="6:6" x14ac:dyDescent="0.2">
      <c r="F541" s="9"/>
    </row>
    <row r="542" spans="6:6" x14ac:dyDescent="0.2">
      <c r="F542" s="9"/>
    </row>
    <row r="543" spans="6:6" x14ac:dyDescent="0.2">
      <c r="F543" s="9"/>
    </row>
    <row r="544" spans="6:6" x14ac:dyDescent="0.2">
      <c r="F544" s="9"/>
    </row>
    <row r="545" spans="6:6" x14ac:dyDescent="0.2">
      <c r="F545" s="9"/>
    </row>
    <row r="546" spans="6:6" x14ac:dyDescent="0.2">
      <c r="F546" s="9"/>
    </row>
    <row r="547" spans="6:6" x14ac:dyDescent="0.2">
      <c r="F547" s="9"/>
    </row>
    <row r="548" spans="6:6" x14ac:dyDescent="0.2">
      <c r="F548" s="9"/>
    </row>
    <row r="549" spans="6:6" x14ac:dyDescent="0.2">
      <c r="F549" s="9"/>
    </row>
    <row r="550" spans="6:6" x14ac:dyDescent="0.2">
      <c r="F550" s="9"/>
    </row>
    <row r="551" spans="6:6" x14ac:dyDescent="0.2">
      <c r="F551" s="9"/>
    </row>
    <row r="552" spans="6:6" x14ac:dyDescent="0.2">
      <c r="F552" s="9"/>
    </row>
    <row r="553" spans="6:6" x14ac:dyDescent="0.2">
      <c r="F553" s="9"/>
    </row>
    <row r="554" spans="6:6" x14ac:dyDescent="0.2">
      <c r="F554" s="9"/>
    </row>
    <row r="555" spans="6:6" x14ac:dyDescent="0.2">
      <c r="F555" s="9"/>
    </row>
    <row r="556" spans="6:6" x14ac:dyDescent="0.2">
      <c r="F556" s="9"/>
    </row>
    <row r="557" spans="6:6" x14ac:dyDescent="0.2">
      <c r="F557" s="9"/>
    </row>
    <row r="558" spans="6:6" x14ac:dyDescent="0.2">
      <c r="F558" s="9"/>
    </row>
    <row r="559" spans="6:6" x14ac:dyDescent="0.2">
      <c r="F559" s="9"/>
    </row>
    <row r="560" spans="6:6" x14ac:dyDescent="0.2">
      <c r="F560" s="9"/>
    </row>
    <row r="561" spans="6:6" x14ac:dyDescent="0.2">
      <c r="F561" s="9"/>
    </row>
    <row r="562" spans="6:6" x14ac:dyDescent="0.2">
      <c r="F562" s="9"/>
    </row>
    <row r="563" spans="6:6" x14ac:dyDescent="0.2">
      <c r="F563" s="9"/>
    </row>
    <row r="564" spans="6:6" x14ac:dyDescent="0.2">
      <c r="F564" s="9"/>
    </row>
    <row r="565" spans="6:6" x14ac:dyDescent="0.2">
      <c r="F565" s="9"/>
    </row>
    <row r="566" spans="6:6" x14ac:dyDescent="0.2">
      <c r="F566" s="9"/>
    </row>
    <row r="567" spans="6:6" x14ac:dyDescent="0.2">
      <c r="F567" s="9"/>
    </row>
    <row r="568" spans="6:6" x14ac:dyDescent="0.2">
      <c r="F568" s="9"/>
    </row>
    <row r="569" spans="6:6" x14ac:dyDescent="0.2">
      <c r="F569" s="9"/>
    </row>
    <row r="570" spans="6:6" x14ac:dyDescent="0.2">
      <c r="F570" s="9"/>
    </row>
    <row r="571" spans="6:6" x14ac:dyDescent="0.2">
      <c r="F571" s="9"/>
    </row>
    <row r="572" spans="6:6" x14ac:dyDescent="0.2">
      <c r="F572" s="9"/>
    </row>
    <row r="573" spans="6:6" x14ac:dyDescent="0.2">
      <c r="F573" s="9"/>
    </row>
    <row r="574" spans="6:6" x14ac:dyDescent="0.2">
      <c r="F574" s="9"/>
    </row>
    <row r="575" spans="6:6" x14ac:dyDescent="0.2">
      <c r="F575" s="9"/>
    </row>
    <row r="576" spans="6:6" x14ac:dyDescent="0.2">
      <c r="F576" s="9"/>
    </row>
    <row r="577" spans="6:6" x14ac:dyDescent="0.2">
      <c r="F577" s="9"/>
    </row>
    <row r="578" spans="6:6" x14ac:dyDescent="0.2">
      <c r="F578" s="9"/>
    </row>
    <row r="579" spans="6:6" x14ac:dyDescent="0.2">
      <c r="F579" s="9"/>
    </row>
    <row r="580" spans="6:6" x14ac:dyDescent="0.2">
      <c r="F580" s="9"/>
    </row>
    <row r="581" spans="6:6" x14ac:dyDescent="0.2">
      <c r="F581" s="9"/>
    </row>
    <row r="582" spans="6:6" x14ac:dyDescent="0.2">
      <c r="F582" s="9"/>
    </row>
    <row r="583" spans="6:6" x14ac:dyDescent="0.2">
      <c r="F583" s="9"/>
    </row>
    <row r="584" spans="6:6" x14ac:dyDescent="0.2">
      <c r="F584" s="9"/>
    </row>
    <row r="585" spans="6:6" x14ac:dyDescent="0.2">
      <c r="F585" s="9"/>
    </row>
    <row r="586" spans="6:6" x14ac:dyDescent="0.2">
      <c r="F586" s="9"/>
    </row>
    <row r="587" spans="6:6" x14ac:dyDescent="0.2">
      <c r="F587" s="9"/>
    </row>
    <row r="588" spans="6:6" x14ac:dyDescent="0.2">
      <c r="F588" s="9"/>
    </row>
    <row r="589" spans="6:6" x14ac:dyDescent="0.2">
      <c r="F589" s="9"/>
    </row>
    <row r="590" spans="6:6" x14ac:dyDescent="0.2">
      <c r="F590" s="9"/>
    </row>
    <row r="591" spans="6:6" x14ac:dyDescent="0.2">
      <c r="F591" s="9"/>
    </row>
    <row r="592" spans="6:6" x14ac:dyDescent="0.2">
      <c r="F592" s="9"/>
    </row>
    <row r="593" spans="6:6" x14ac:dyDescent="0.2">
      <c r="F593" s="9"/>
    </row>
    <row r="594" spans="6:6" x14ac:dyDescent="0.2">
      <c r="F594" s="9"/>
    </row>
    <row r="595" spans="6:6" x14ac:dyDescent="0.2">
      <c r="F595" s="9"/>
    </row>
    <row r="596" spans="6:6" x14ac:dyDescent="0.2">
      <c r="F596" s="9"/>
    </row>
    <row r="597" spans="6:6" x14ac:dyDescent="0.2">
      <c r="F597" s="9"/>
    </row>
    <row r="598" spans="6:6" x14ac:dyDescent="0.2">
      <c r="F598" s="9"/>
    </row>
    <row r="599" spans="6:6" x14ac:dyDescent="0.2">
      <c r="F599" s="9"/>
    </row>
    <row r="600" spans="6:6" x14ac:dyDescent="0.2">
      <c r="F600" s="9"/>
    </row>
    <row r="601" spans="6:6" x14ac:dyDescent="0.2">
      <c r="F601" s="9"/>
    </row>
    <row r="602" spans="6:6" x14ac:dyDescent="0.2">
      <c r="F602" s="9"/>
    </row>
    <row r="603" spans="6:6" x14ac:dyDescent="0.2">
      <c r="F603" s="9"/>
    </row>
    <row r="604" spans="6:6" x14ac:dyDescent="0.2">
      <c r="F604" s="9"/>
    </row>
    <row r="605" spans="6:6" x14ac:dyDescent="0.2">
      <c r="F605" s="9"/>
    </row>
    <row r="606" spans="6:6" x14ac:dyDescent="0.2">
      <c r="F606" s="9"/>
    </row>
    <row r="607" spans="6:6" x14ac:dyDescent="0.2">
      <c r="F607" s="9"/>
    </row>
    <row r="608" spans="6:6" x14ac:dyDescent="0.2">
      <c r="F608" s="9"/>
    </row>
    <row r="609" spans="6:6" x14ac:dyDescent="0.2">
      <c r="F609" s="9"/>
    </row>
    <row r="610" spans="6:6" x14ac:dyDescent="0.2">
      <c r="F610" s="9"/>
    </row>
    <row r="611" spans="6:6" x14ac:dyDescent="0.2">
      <c r="F611" s="9"/>
    </row>
    <row r="612" spans="6:6" x14ac:dyDescent="0.2">
      <c r="F612" s="9"/>
    </row>
    <row r="613" spans="6:6" x14ac:dyDescent="0.2">
      <c r="F613" s="9"/>
    </row>
    <row r="614" spans="6:6" x14ac:dyDescent="0.2">
      <c r="F614" s="9"/>
    </row>
    <row r="615" spans="6:6" x14ac:dyDescent="0.2">
      <c r="F615" s="9"/>
    </row>
    <row r="616" spans="6:6" x14ac:dyDescent="0.2">
      <c r="F616" s="9"/>
    </row>
    <row r="617" spans="6:6" x14ac:dyDescent="0.2">
      <c r="F617" s="9"/>
    </row>
    <row r="618" spans="6:6" x14ac:dyDescent="0.2">
      <c r="F618" s="9"/>
    </row>
    <row r="619" spans="6:6" x14ac:dyDescent="0.2">
      <c r="F619" s="9"/>
    </row>
    <row r="620" spans="6:6" x14ac:dyDescent="0.2">
      <c r="F620" s="9"/>
    </row>
    <row r="621" spans="6:6" x14ac:dyDescent="0.2">
      <c r="F621" s="9"/>
    </row>
    <row r="622" spans="6:6" x14ac:dyDescent="0.2">
      <c r="F622" s="9"/>
    </row>
    <row r="623" spans="6:6" x14ac:dyDescent="0.2">
      <c r="F623" s="9"/>
    </row>
    <row r="624" spans="6:6" x14ac:dyDescent="0.2">
      <c r="F624" s="9"/>
    </row>
    <row r="625" spans="6:6" x14ac:dyDescent="0.2">
      <c r="F625" s="9"/>
    </row>
    <row r="626" spans="6:6" x14ac:dyDescent="0.2">
      <c r="F626" s="9"/>
    </row>
    <row r="627" spans="6:6" x14ac:dyDescent="0.2">
      <c r="F627" s="9"/>
    </row>
    <row r="628" spans="6:6" x14ac:dyDescent="0.2">
      <c r="F628" s="9"/>
    </row>
    <row r="629" spans="6:6" x14ac:dyDescent="0.2">
      <c r="F629" s="9"/>
    </row>
    <row r="630" spans="6:6" x14ac:dyDescent="0.2">
      <c r="F630" s="9"/>
    </row>
    <row r="631" spans="6:6" x14ac:dyDescent="0.2">
      <c r="F631" s="9"/>
    </row>
    <row r="632" spans="6:6" x14ac:dyDescent="0.2">
      <c r="F632" s="9"/>
    </row>
    <row r="633" spans="6:6" x14ac:dyDescent="0.2">
      <c r="F633" s="9"/>
    </row>
    <row r="634" spans="6:6" x14ac:dyDescent="0.2">
      <c r="F634" s="9"/>
    </row>
    <row r="635" spans="6:6" x14ac:dyDescent="0.2">
      <c r="F635" s="9"/>
    </row>
    <row r="636" spans="6:6" x14ac:dyDescent="0.2">
      <c r="F636" s="9"/>
    </row>
    <row r="637" spans="6:6" x14ac:dyDescent="0.2">
      <c r="F637" s="9"/>
    </row>
    <row r="638" spans="6:6" x14ac:dyDescent="0.2">
      <c r="F638" s="9"/>
    </row>
    <row r="639" spans="6:6" x14ac:dyDescent="0.2">
      <c r="F639" s="9"/>
    </row>
    <row r="640" spans="6:6" x14ac:dyDescent="0.2">
      <c r="F640" s="9"/>
    </row>
    <row r="641" spans="6:6" x14ac:dyDescent="0.2">
      <c r="F641" s="9"/>
    </row>
    <row r="642" spans="6:6" x14ac:dyDescent="0.2">
      <c r="F642" s="9"/>
    </row>
    <row r="643" spans="6:6" x14ac:dyDescent="0.2">
      <c r="F643" s="9"/>
    </row>
    <row r="644" spans="6:6" x14ac:dyDescent="0.2">
      <c r="F644" s="9"/>
    </row>
    <row r="645" spans="6:6" x14ac:dyDescent="0.2">
      <c r="F645" s="9"/>
    </row>
    <row r="646" spans="6:6" x14ac:dyDescent="0.2">
      <c r="F646" s="9"/>
    </row>
    <row r="647" spans="6:6" x14ac:dyDescent="0.2">
      <c r="F647" s="9"/>
    </row>
    <row r="648" spans="6:6" x14ac:dyDescent="0.2">
      <c r="F648" s="9"/>
    </row>
    <row r="649" spans="6:6" x14ac:dyDescent="0.2">
      <c r="F649" s="9"/>
    </row>
    <row r="650" spans="6:6" x14ac:dyDescent="0.2">
      <c r="F650" s="9"/>
    </row>
    <row r="651" spans="6:6" x14ac:dyDescent="0.2">
      <c r="F651" s="9"/>
    </row>
    <row r="652" spans="6:6" x14ac:dyDescent="0.2">
      <c r="F652" s="9"/>
    </row>
    <row r="653" spans="6:6" x14ac:dyDescent="0.2">
      <c r="F653" s="9"/>
    </row>
    <row r="654" spans="6:6" x14ac:dyDescent="0.2">
      <c r="F654" s="9"/>
    </row>
    <row r="655" spans="6:6" x14ac:dyDescent="0.2">
      <c r="F655" s="9"/>
    </row>
    <row r="656" spans="6:6" x14ac:dyDescent="0.2">
      <c r="F656" s="9"/>
    </row>
    <row r="657" spans="6:6" x14ac:dyDescent="0.2">
      <c r="F657" s="9"/>
    </row>
    <row r="658" spans="6:6" x14ac:dyDescent="0.2">
      <c r="F658" s="9"/>
    </row>
    <row r="659" spans="6:6" x14ac:dyDescent="0.2">
      <c r="F659" s="9"/>
    </row>
    <row r="660" spans="6:6" x14ac:dyDescent="0.2">
      <c r="F660" s="9"/>
    </row>
    <row r="661" spans="6:6" x14ac:dyDescent="0.2">
      <c r="F661" s="9"/>
    </row>
    <row r="662" spans="6:6" x14ac:dyDescent="0.2">
      <c r="F662" s="9"/>
    </row>
    <row r="663" spans="6:6" x14ac:dyDescent="0.2">
      <c r="F663" s="9"/>
    </row>
    <row r="664" spans="6:6" x14ac:dyDescent="0.2">
      <c r="F664" s="9"/>
    </row>
    <row r="665" spans="6:6" x14ac:dyDescent="0.2">
      <c r="F665" s="9"/>
    </row>
    <row r="666" spans="6:6" x14ac:dyDescent="0.2">
      <c r="F666" s="9"/>
    </row>
    <row r="667" spans="6:6" x14ac:dyDescent="0.2">
      <c r="F667" s="9"/>
    </row>
    <row r="668" spans="6:6" x14ac:dyDescent="0.2">
      <c r="F668" s="9"/>
    </row>
    <row r="669" spans="6:6" x14ac:dyDescent="0.2">
      <c r="F669" s="9"/>
    </row>
    <row r="670" spans="6:6" x14ac:dyDescent="0.2">
      <c r="F670" s="9"/>
    </row>
    <row r="671" spans="6:6" x14ac:dyDescent="0.2">
      <c r="F671" s="9"/>
    </row>
    <row r="672" spans="6:6" x14ac:dyDescent="0.2">
      <c r="F672" s="9"/>
    </row>
    <row r="673" spans="6:6" x14ac:dyDescent="0.2">
      <c r="F673" s="9"/>
    </row>
    <row r="674" spans="6:6" x14ac:dyDescent="0.2">
      <c r="F674" s="9"/>
    </row>
    <row r="675" spans="6:6" x14ac:dyDescent="0.2">
      <c r="F675" s="9"/>
    </row>
    <row r="676" spans="6:6" x14ac:dyDescent="0.2">
      <c r="F676" s="9"/>
    </row>
    <row r="677" spans="6:6" x14ac:dyDescent="0.2">
      <c r="F677" s="9"/>
    </row>
    <row r="678" spans="6:6" x14ac:dyDescent="0.2">
      <c r="F678" s="9"/>
    </row>
    <row r="679" spans="6:6" x14ac:dyDescent="0.2">
      <c r="F679" s="9"/>
    </row>
    <row r="680" spans="6:6" x14ac:dyDescent="0.2">
      <c r="F680" s="9"/>
    </row>
    <row r="681" spans="6:6" x14ac:dyDescent="0.2">
      <c r="F681" s="9"/>
    </row>
    <row r="682" spans="6:6" x14ac:dyDescent="0.2">
      <c r="F682" s="9"/>
    </row>
    <row r="683" spans="6:6" x14ac:dyDescent="0.2">
      <c r="F683" s="9"/>
    </row>
    <row r="684" spans="6:6" x14ac:dyDescent="0.2">
      <c r="F684" s="9"/>
    </row>
    <row r="685" spans="6:6" x14ac:dyDescent="0.2">
      <c r="F685" s="9"/>
    </row>
    <row r="686" spans="6:6" x14ac:dyDescent="0.2">
      <c r="F686" s="9"/>
    </row>
    <row r="687" spans="6:6" x14ac:dyDescent="0.2">
      <c r="F687" s="9"/>
    </row>
    <row r="688" spans="6:6" x14ac:dyDescent="0.2">
      <c r="F688" s="9"/>
    </row>
    <row r="689" spans="6:6" x14ac:dyDescent="0.2">
      <c r="F689" s="9"/>
    </row>
    <row r="690" spans="6:6" x14ac:dyDescent="0.2">
      <c r="F690" s="9"/>
    </row>
    <row r="691" spans="6:6" x14ac:dyDescent="0.2">
      <c r="F691" s="9"/>
    </row>
    <row r="692" spans="6:6" x14ac:dyDescent="0.2">
      <c r="F692" s="9"/>
    </row>
    <row r="693" spans="6:6" x14ac:dyDescent="0.2">
      <c r="F693" s="9"/>
    </row>
    <row r="694" spans="6:6" x14ac:dyDescent="0.2">
      <c r="F694" s="9"/>
    </row>
    <row r="695" spans="6:6" x14ac:dyDescent="0.2">
      <c r="F695" s="9"/>
    </row>
    <row r="696" spans="6:6" x14ac:dyDescent="0.2">
      <c r="F696" s="9"/>
    </row>
    <row r="697" spans="6:6" x14ac:dyDescent="0.2">
      <c r="F697" s="9"/>
    </row>
    <row r="698" spans="6:6" x14ac:dyDescent="0.2">
      <c r="F698" s="9"/>
    </row>
    <row r="699" spans="6:6" x14ac:dyDescent="0.2">
      <c r="F699" s="9"/>
    </row>
    <row r="700" spans="6:6" x14ac:dyDescent="0.2">
      <c r="F700" s="9"/>
    </row>
    <row r="701" spans="6:6" x14ac:dyDescent="0.2">
      <c r="F701" s="9"/>
    </row>
    <row r="702" spans="6:6" x14ac:dyDescent="0.2">
      <c r="F702" s="9"/>
    </row>
    <row r="703" spans="6:6" x14ac:dyDescent="0.2">
      <c r="F703" s="9"/>
    </row>
    <row r="704" spans="6:6" x14ac:dyDescent="0.2">
      <c r="F704" s="9"/>
    </row>
    <row r="705" spans="6:6" x14ac:dyDescent="0.2">
      <c r="F705" s="9"/>
    </row>
    <row r="706" spans="6:6" x14ac:dyDescent="0.2">
      <c r="F706" s="9"/>
    </row>
    <row r="707" spans="6:6" x14ac:dyDescent="0.2">
      <c r="F707" s="9"/>
    </row>
    <row r="708" spans="6:6" x14ac:dyDescent="0.2">
      <c r="F708" s="9"/>
    </row>
    <row r="709" spans="6:6" x14ac:dyDescent="0.2">
      <c r="F709" s="9"/>
    </row>
    <row r="710" spans="6:6" x14ac:dyDescent="0.2">
      <c r="F710" s="9"/>
    </row>
    <row r="711" spans="6:6" x14ac:dyDescent="0.2">
      <c r="F711" s="9"/>
    </row>
    <row r="712" spans="6:6" x14ac:dyDescent="0.2">
      <c r="F712" s="9"/>
    </row>
    <row r="713" spans="6:6" x14ac:dyDescent="0.2">
      <c r="F713" s="9"/>
    </row>
    <row r="714" spans="6:6" x14ac:dyDescent="0.2">
      <c r="F714" s="9"/>
    </row>
    <row r="715" spans="6:6" x14ac:dyDescent="0.2">
      <c r="F715" s="9"/>
    </row>
    <row r="716" spans="6:6" x14ac:dyDescent="0.2">
      <c r="F716" s="9"/>
    </row>
    <row r="717" spans="6:6" x14ac:dyDescent="0.2">
      <c r="F717" s="9"/>
    </row>
    <row r="718" spans="6:6" x14ac:dyDescent="0.2">
      <c r="F718" s="9"/>
    </row>
    <row r="719" spans="6:6" x14ac:dyDescent="0.2">
      <c r="F719" s="9"/>
    </row>
    <row r="720" spans="6:6" x14ac:dyDescent="0.2">
      <c r="F720" s="9"/>
    </row>
    <row r="721" spans="6:6" x14ac:dyDescent="0.2">
      <c r="F721" s="9"/>
    </row>
    <row r="722" spans="6:6" x14ac:dyDescent="0.2">
      <c r="F722" s="9"/>
    </row>
    <row r="723" spans="6:6" x14ac:dyDescent="0.2">
      <c r="F723" s="9"/>
    </row>
    <row r="724" spans="6:6" x14ac:dyDescent="0.2">
      <c r="F724" s="9"/>
    </row>
    <row r="725" spans="6:6" x14ac:dyDescent="0.2">
      <c r="F725" s="9"/>
    </row>
    <row r="726" spans="6:6" x14ac:dyDescent="0.2">
      <c r="F726" s="9"/>
    </row>
    <row r="727" spans="6:6" x14ac:dyDescent="0.2">
      <c r="F727" s="9"/>
    </row>
    <row r="728" spans="6:6" x14ac:dyDescent="0.2">
      <c r="F728" s="9"/>
    </row>
    <row r="729" spans="6:6" x14ac:dyDescent="0.2">
      <c r="F729" s="9"/>
    </row>
    <row r="730" spans="6:6" x14ac:dyDescent="0.2">
      <c r="F730" s="9"/>
    </row>
    <row r="731" spans="6:6" x14ac:dyDescent="0.2">
      <c r="F731" s="9"/>
    </row>
    <row r="732" spans="6:6" x14ac:dyDescent="0.2">
      <c r="F732" s="9"/>
    </row>
    <row r="733" spans="6:6" x14ac:dyDescent="0.2">
      <c r="F733" s="9"/>
    </row>
    <row r="734" spans="6:6" x14ac:dyDescent="0.2">
      <c r="F734" s="9"/>
    </row>
    <row r="735" spans="6:6" x14ac:dyDescent="0.2">
      <c r="F735" s="9"/>
    </row>
    <row r="736" spans="6:6" x14ac:dyDescent="0.2">
      <c r="F736" s="9"/>
    </row>
    <row r="737" spans="6:6" x14ac:dyDescent="0.2">
      <c r="F737" s="9"/>
    </row>
    <row r="738" spans="6:6" x14ac:dyDescent="0.2">
      <c r="F738" s="9"/>
    </row>
    <row r="739" spans="6:6" x14ac:dyDescent="0.2">
      <c r="F739" s="9"/>
    </row>
    <row r="740" spans="6:6" x14ac:dyDescent="0.2">
      <c r="F740" s="9"/>
    </row>
    <row r="741" spans="6:6" x14ac:dyDescent="0.2">
      <c r="F741" s="9"/>
    </row>
    <row r="742" spans="6:6" x14ac:dyDescent="0.2">
      <c r="F742" s="9"/>
    </row>
    <row r="743" spans="6:6" x14ac:dyDescent="0.2">
      <c r="F743" s="9"/>
    </row>
    <row r="744" spans="6:6" x14ac:dyDescent="0.2">
      <c r="F744" s="9"/>
    </row>
    <row r="745" spans="6:6" x14ac:dyDescent="0.2">
      <c r="F745" s="9"/>
    </row>
    <row r="746" spans="6:6" x14ac:dyDescent="0.2">
      <c r="F746" s="9"/>
    </row>
    <row r="747" spans="6:6" x14ac:dyDescent="0.2">
      <c r="F747" s="9"/>
    </row>
    <row r="748" spans="6:6" x14ac:dyDescent="0.2">
      <c r="F748" s="9"/>
    </row>
    <row r="749" spans="6:6" x14ac:dyDescent="0.2">
      <c r="F749" s="9"/>
    </row>
    <row r="750" spans="6:6" x14ac:dyDescent="0.2">
      <c r="F750" s="9"/>
    </row>
    <row r="751" spans="6:6" x14ac:dyDescent="0.2">
      <c r="F751" s="9"/>
    </row>
    <row r="752" spans="6:6" x14ac:dyDescent="0.2">
      <c r="F752" s="9"/>
    </row>
    <row r="753" spans="6:6" x14ac:dyDescent="0.2">
      <c r="F753" s="9"/>
    </row>
    <row r="754" spans="6:6" x14ac:dyDescent="0.2">
      <c r="F754" s="9"/>
    </row>
    <row r="755" spans="6:6" x14ac:dyDescent="0.2">
      <c r="F755" s="9"/>
    </row>
    <row r="756" spans="6:6" x14ac:dyDescent="0.2">
      <c r="F756" s="9"/>
    </row>
    <row r="757" spans="6:6" x14ac:dyDescent="0.2">
      <c r="F757" s="9"/>
    </row>
    <row r="758" spans="6:6" x14ac:dyDescent="0.2">
      <c r="F758" s="9"/>
    </row>
    <row r="759" spans="6:6" x14ac:dyDescent="0.2">
      <c r="F759" s="9"/>
    </row>
    <row r="760" spans="6:6" x14ac:dyDescent="0.2">
      <c r="F760" s="9"/>
    </row>
    <row r="761" spans="6:6" x14ac:dyDescent="0.2">
      <c r="F761" s="9"/>
    </row>
    <row r="762" spans="6:6" x14ac:dyDescent="0.2">
      <c r="F762" s="9"/>
    </row>
    <row r="763" spans="6:6" x14ac:dyDescent="0.2">
      <c r="F763" s="9"/>
    </row>
    <row r="764" spans="6:6" x14ac:dyDescent="0.2">
      <c r="F764" s="9"/>
    </row>
    <row r="765" spans="6:6" x14ac:dyDescent="0.2">
      <c r="F765" s="9"/>
    </row>
    <row r="766" spans="6:6" x14ac:dyDescent="0.2">
      <c r="F766" s="9"/>
    </row>
    <row r="767" spans="6:6" x14ac:dyDescent="0.2">
      <c r="F767" s="9"/>
    </row>
    <row r="768" spans="6:6" x14ac:dyDescent="0.2">
      <c r="F768" s="9"/>
    </row>
    <row r="769" spans="6:6" x14ac:dyDescent="0.2">
      <c r="F769" s="9"/>
    </row>
    <row r="770" spans="6:6" x14ac:dyDescent="0.2">
      <c r="F770" s="9"/>
    </row>
    <row r="771" spans="6:6" x14ac:dyDescent="0.2">
      <c r="F771" s="9"/>
    </row>
    <row r="772" spans="6:6" x14ac:dyDescent="0.2">
      <c r="F772" s="9"/>
    </row>
    <row r="773" spans="6:6" x14ac:dyDescent="0.2">
      <c r="F773" s="9"/>
    </row>
    <row r="774" spans="6:6" x14ac:dyDescent="0.2">
      <c r="F774" s="9"/>
    </row>
    <row r="775" spans="6:6" x14ac:dyDescent="0.2">
      <c r="F775" s="9"/>
    </row>
    <row r="776" spans="6:6" x14ac:dyDescent="0.2">
      <c r="F776" s="9"/>
    </row>
    <row r="777" spans="6:6" x14ac:dyDescent="0.2">
      <c r="F777" s="9"/>
    </row>
    <row r="778" spans="6:6" x14ac:dyDescent="0.2">
      <c r="F778" s="9"/>
    </row>
    <row r="779" spans="6:6" x14ac:dyDescent="0.2">
      <c r="F779" s="9"/>
    </row>
    <row r="780" spans="6:6" x14ac:dyDescent="0.2">
      <c r="F780" s="9"/>
    </row>
    <row r="781" spans="6:6" x14ac:dyDescent="0.2">
      <c r="F781" s="9"/>
    </row>
    <row r="782" spans="6:6" x14ac:dyDescent="0.2">
      <c r="F782" s="9"/>
    </row>
    <row r="783" spans="6:6" x14ac:dyDescent="0.2">
      <c r="F783" s="9"/>
    </row>
    <row r="784" spans="6:6" x14ac:dyDescent="0.2">
      <c r="F784" s="9"/>
    </row>
    <row r="785" spans="6:6" x14ac:dyDescent="0.2">
      <c r="F785" s="9"/>
    </row>
    <row r="786" spans="6:6" x14ac:dyDescent="0.2">
      <c r="F786" s="9"/>
    </row>
    <row r="787" spans="6:6" x14ac:dyDescent="0.2">
      <c r="F787" s="9"/>
    </row>
    <row r="788" spans="6:6" x14ac:dyDescent="0.2">
      <c r="F788" s="9"/>
    </row>
    <row r="789" spans="6:6" x14ac:dyDescent="0.2">
      <c r="F789" s="9"/>
    </row>
    <row r="790" spans="6:6" x14ac:dyDescent="0.2">
      <c r="F790" s="9"/>
    </row>
    <row r="791" spans="6:6" x14ac:dyDescent="0.2">
      <c r="F791" s="9"/>
    </row>
    <row r="792" spans="6:6" x14ac:dyDescent="0.2">
      <c r="F792" s="9"/>
    </row>
    <row r="793" spans="6:6" x14ac:dyDescent="0.2">
      <c r="F793" s="9"/>
    </row>
    <row r="794" spans="6:6" x14ac:dyDescent="0.2">
      <c r="F794" s="9"/>
    </row>
    <row r="795" spans="6:6" x14ac:dyDescent="0.2">
      <c r="F795" s="9"/>
    </row>
    <row r="796" spans="6:6" x14ac:dyDescent="0.2">
      <c r="F796" s="9"/>
    </row>
    <row r="797" spans="6:6" x14ac:dyDescent="0.2">
      <c r="F797" s="9"/>
    </row>
    <row r="798" spans="6:6" x14ac:dyDescent="0.2">
      <c r="F798" s="9"/>
    </row>
    <row r="799" spans="6:6" x14ac:dyDescent="0.2">
      <c r="F799" s="9"/>
    </row>
    <row r="800" spans="6:6" x14ac:dyDescent="0.2">
      <c r="F800" s="9"/>
    </row>
    <row r="801" spans="6:6" x14ac:dyDescent="0.2">
      <c r="F801" s="9"/>
    </row>
    <row r="802" spans="6:6" x14ac:dyDescent="0.2">
      <c r="F802" s="9"/>
    </row>
    <row r="803" spans="6:6" x14ac:dyDescent="0.2">
      <c r="F803" s="9"/>
    </row>
    <row r="804" spans="6:6" x14ac:dyDescent="0.2">
      <c r="F804" s="9"/>
    </row>
    <row r="805" spans="6:6" x14ac:dyDescent="0.2">
      <c r="F805" s="9"/>
    </row>
    <row r="806" spans="6:6" x14ac:dyDescent="0.2">
      <c r="F806" s="9"/>
    </row>
    <row r="807" spans="6:6" x14ac:dyDescent="0.2">
      <c r="F807" s="9"/>
    </row>
    <row r="808" spans="6:6" x14ac:dyDescent="0.2">
      <c r="F808" s="9"/>
    </row>
    <row r="809" spans="6:6" x14ac:dyDescent="0.2">
      <c r="F809" s="9"/>
    </row>
    <row r="810" spans="6:6" x14ac:dyDescent="0.2">
      <c r="F810" s="9"/>
    </row>
    <row r="811" spans="6:6" x14ac:dyDescent="0.2">
      <c r="F811" s="9"/>
    </row>
    <row r="812" spans="6:6" x14ac:dyDescent="0.2">
      <c r="F812" s="9"/>
    </row>
    <row r="813" spans="6:6" x14ac:dyDescent="0.2">
      <c r="F813" s="9"/>
    </row>
    <row r="814" spans="6:6" x14ac:dyDescent="0.2">
      <c r="F814" s="9"/>
    </row>
    <row r="815" spans="6:6" x14ac:dyDescent="0.2">
      <c r="F815" s="9"/>
    </row>
    <row r="816" spans="6:6" x14ac:dyDescent="0.2">
      <c r="F816" s="9"/>
    </row>
    <row r="817" spans="6:6" x14ac:dyDescent="0.2">
      <c r="F817" s="9"/>
    </row>
    <row r="818" spans="6:6" x14ac:dyDescent="0.2">
      <c r="F818" s="9"/>
    </row>
    <row r="819" spans="6:6" x14ac:dyDescent="0.2">
      <c r="F819" s="9"/>
    </row>
    <row r="820" spans="6:6" x14ac:dyDescent="0.2">
      <c r="F820" s="9"/>
    </row>
    <row r="821" spans="6:6" x14ac:dyDescent="0.2">
      <c r="F821" s="9"/>
    </row>
    <row r="822" spans="6:6" x14ac:dyDescent="0.2">
      <c r="F822" s="9"/>
    </row>
    <row r="823" spans="6:6" x14ac:dyDescent="0.2">
      <c r="F823" s="9"/>
    </row>
    <row r="824" spans="6:6" x14ac:dyDescent="0.2">
      <c r="F824" s="9"/>
    </row>
    <row r="825" spans="6:6" x14ac:dyDescent="0.2">
      <c r="F825" s="9"/>
    </row>
    <row r="826" spans="6:6" x14ac:dyDescent="0.2">
      <c r="F826" s="9"/>
    </row>
    <row r="827" spans="6:6" x14ac:dyDescent="0.2">
      <c r="F827" s="9"/>
    </row>
    <row r="828" spans="6:6" x14ac:dyDescent="0.2">
      <c r="F828" s="9"/>
    </row>
    <row r="829" spans="6:6" x14ac:dyDescent="0.2">
      <c r="F829" s="9"/>
    </row>
    <row r="830" spans="6:6" x14ac:dyDescent="0.2">
      <c r="F830" s="9"/>
    </row>
    <row r="831" spans="6:6" x14ac:dyDescent="0.2">
      <c r="F831" s="9"/>
    </row>
    <row r="832" spans="6:6" x14ac:dyDescent="0.2">
      <c r="F832" s="9"/>
    </row>
    <row r="833" spans="6:6" x14ac:dyDescent="0.2">
      <c r="F833" s="9"/>
    </row>
    <row r="834" spans="6:6" x14ac:dyDescent="0.2">
      <c r="F834" s="9"/>
    </row>
    <row r="835" spans="6:6" x14ac:dyDescent="0.2">
      <c r="F835" s="9"/>
    </row>
    <row r="836" spans="6:6" x14ac:dyDescent="0.2">
      <c r="F836" s="9"/>
    </row>
    <row r="837" spans="6:6" x14ac:dyDescent="0.2">
      <c r="F837" s="9"/>
    </row>
    <row r="838" spans="6:6" x14ac:dyDescent="0.2">
      <c r="F838" s="9"/>
    </row>
    <row r="839" spans="6:6" x14ac:dyDescent="0.2">
      <c r="F839" s="9"/>
    </row>
    <row r="840" spans="6:6" x14ac:dyDescent="0.2">
      <c r="F840" s="9"/>
    </row>
    <row r="841" spans="6:6" x14ac:dyDescent="0.2">
      <c r="F841" s="9"/>
    </row>
    <row r="842" spans="6:6" x14ac:dyDescent="0.2">
      <c r="F842" s="9"/>
    </row>
    <row r="843" spans="6:6" x14ac:dyDescent="0.2">
      <c r="F843" s="9"/>
    </row>
    <row r="844" spans="6:6" x14ac:dyDescent="0.2">
      <c r="F844" s="9"/>
    </row>
    <row r="845" spans="6:6" x14ac:dyDescent="0.2">
      <c r="F845" s="9"/>
    </row>
    <row r="846" spans="6:6" x14ac:dyDescent="0.2">
      <c r="F846" s="9"/>
    </row>
    <row r="847" spans="6:6" x14ac:dyDescent="0.2">
      <c r="F847" s="9"/>
    </row>
    <row r="848" spans="6:6" x14ac:dyDescent="0.2">
      <c r="F848" s="9"/>
    </row>
    <row r="849" spans="6:6" x14ac:dyDescent="0.2">
      <c r="F849" s="9"/>
    </row>
    <row r="850" spans="6:6" x14ac:dyDescent="0.2">
      <c r="F850" s="9"/>
    </row>
    <row r="851" spans="6:6" x14ac:dyDescent="0.2">
      <c r="F851" s="9"/>
    </row>
    <row r="852" spans="6:6" x14ac:dyDescent="0.2">
      <c r="F852" s="9"/>
    </row>
    <row r="853" spans="6:6" x14ac:dyDescent="0.2">
      <c r="F853" s="9"/>
    </row>
    <row r="854" spans="6:6" x14ac:dyDescent="0.2">
      <c r="F854" s="9"/>
    </row>
    <row r="855" spans="6:6" x14ac:dyDescent="0.2">
      <c r="F855" s="9"/>
    </row>
    <row r="856" spans="6:6" x14ac:dyDescent="0.2">
      <c r="F856" s="9"/>
    </row>
    <row r="857" spans="6:6" x14ac:dyDescent="0.2">
      <c r="F857" s="9"/>
    </row>
    <row r="858" spans="6:6" x14ac:dyDescent="0.2">
      <c r="F858" s="9"/>
    </row>
    <row r="859" spans="6:6" x14ac:dyDescent="0.2">
      <c r="F859" s="9"/>
    </row>
    <row r="860" spans="6:6" x14ac:dyDescent="0.2">
      <c r="F860" s="9"/>
    </row>
    <row r="861" spans="6:6" x14ac:dyDescent="0.2">
      <c r="F861" s="9"/>
    </row>
    <row r="862" spans="6:6" x14ac:dyDescent="0.2">
      <c r="F862" s="9"/>
    </row>
    <row r="863" spans="6:6" x14ac:dyDescent="0.2">
      <c r="F863" s="9"/>
    </row>
    <row r="864" spans="6:6" x14ac:dyDescent="0.2">
      <c r="F864" s="9"/>
    </row>
    <row r="865" spans="6:6" x14ac:dyDescent="0.2">
      <c r="F865" s="9"/>
    </row>
    <row r="866" spans="6:6" x14ac:dyDescent="0.2">
      <c r="F866" s="9"/>
    </row>
    <row r="867" spans="6:6" x14ac:dyDescent="0.2">
      <c r="F867" s="9"/>
    </row>
    <row r="868" spans="6:6" x14ac:dyDescent="0.2">
      <c r="F868" s="9"/>
    </row>
    <row r="869" spans="6:6" x14ac:dyDescent="0.2">
      <c r="F869" s="9"/>
    </row>
    <row r="870" spans="6:6" x14ac:dyDescent="0.2">
      <c r="F870" s="9"/>
    </row>
    <row r="871" spans="6:6" x14ac:dyDescent="0.2">
      <c r="F871" s="9"/>
    </row>
    <row r="872" spans="6:6" x14ac:dyDescent="0.2">
      <c r="F872" s="9"/>
    </row>
    <row r="873" spans="6:6" x14ac:dyDescent="0.2">
      <c r="F873" s="9"/>
    </row>
    <row r="874" spans="6:6" x14ac:dyDescent="0.2">
      <c r="F874" s="9"/>
    </row>
    <row r="875" spans="6:6" x14ac:dyDescent="0.2">
      <c r="F875" s="9"/>
    </row>
    <row r="876" spans="6:6" x14ac:dyDescent="0.2">
      <c r="F876" s="9"/>
    </row>
    <row r="877" spans="6:6" x14ac:dyDescent="0.2">
      <c r="F877" s="9"/>
    </row>
    <row r="878" spans="6:6" x14ac:dyDescent="0.2">
      <c r="F878" s="9"/>
    </row>
    <row r="879" spans="6:6" x14ac:dyDescent="0.2">
      <c r="F879" s="9"/>
    </row>
    <row r="880" spans="6:6" x14ac:dyDescent="0.2">
      <c r="F880" s="9"/>
    </row>
    <row r="881" spans="6:6" x14ac:dyDescent="0.2">
      <c r="F881" s="9"/>
    </row>
    <row r="882" spans="6:6" x14ac:dyDescent="0.2">
      <c r="F882" s="9"/>
    </row>
    <row r="883" spans="6:6" x14ac:dyDescent="0.2">
      <c r="F883" s="9"/>
    </row>
    <row r="884" spans="6:6" x14ac:dyDescent="0.2">
      <c r="F884" s="9"/>
    </row>
    <row r="885" spans="6:6" x14ac:dyDescent="0.2">
      <c r="F885" s="9"/>
    </row>
    <row r="886" spans="6:6" x14ac:dyDescent="0.2">
      <c r="F886" s="9"/>
    </row>
    <row r="887" spans="6:6" x14ac:dyDescent="0.2">
      <c r="F887" s="9"/>
    </row>
    <row r="888" spans="6:6" x14ac:dyDescent="0.2">
      <c r="F888" s="9"/>
    </row>
    <row r="889" spans="6:6" x14ac:dyDescent="0.2">
      <c r="F889" s="9"/>
    </row>
    <row r="890" spans="6:6" x14ac:dyDescent="0.2">
      <c r="F890" s="9"/>
    </row>
    <row r="891" spans="6:6" x14ac:dyDescent="0.2">
      <c r="F891" s="9"/>
    </row>
    <row r="892" spans="6:6" x14ac:dyDescent="0.2">
      <c r="F892" s="9"/>
    </row>
    <row r="893" spans="6:6" x14ac:dyDescent="0.2">
      <c r="F893" s="9"/>
    </row>
    <row r="894" spans="6:6" x14ac:dyDescent="0.2">
      <c r="F894" s="9"/>
    </row>
    <row r="895" spans="6:6" x14ac:dyDescent="0.2">
      <c r="F895" s="9"/>
    </row>
    <row r="896" spans="6:6" x14ac:dyDescent="0.2">
      <c r="F896" s="9"/>
    </row>
    <row r="897" spans="6:6" x14ac:dyDescent="0.2">
      <c r="F897" s="9"/>
    </row>
    <row r="898" spans="6:6" x14ac:dyDescent="0.2">
      <c r="F898" s="9"/>
    </row>
    <row r="899" spans="6:6" x14ac:dyDescent="0.2">
      <c r="F899" s="9"/>
    </row>
    <row r="900" spans="6:6" x14ac:dyDescent="0.2">
      <c r="F900" s="9"/>
    </row>
    <row r="901" spans="6:6" x14ac:dyDescent="0.2">
      <c r="F901" s="9"/>
    </row>
    <row r="902" spans="6:6" x14ac:dyDescent="0.2">
      <c r="F902" s="9"/>
    </row>
    <row r="903" spans="6:6" x14ac:dyDescent="0.2">
      <c r="F903" s="9"/>
    </row>
    <row r="904" spans="6:6" x14ac:dyDescent="0.2">
      <c r="F904" s="9"/>
    </row>
    <row r="905" spans="6:6" x14ac:dyDescent="0.2">
      <c r="F905" s="9"/>
    </row>
    <row r="906" spans="6:6" x14ac:dyDescent="0.2">
      <c r="F906" s="9"/>
    </row>
    <row r="907" spans="6:6" x14ac:dyDescent="0.2">
      <c r="F907" s="9"/>
    </row>
    <row r="908" spans="6:6" x14ac:dyDescent="0.2">
      <c r="F908" s="9"/>
    </row>
    <row r="909" spans="6:6" x14ac:dyDescent="0.2">
      <c r="F909" s="9"/>
    </row>
    <row r="910" spans="6:6" x14ac:dyDescent="0.2">
      <c r="F910" s="9"/>
    </row>
    <row r="911" spans="6:6" x14ac:dyDescent="0.2">
      <c r="F911" s="9"/>
    </row>
    <row r="912" spans="6:6" x14ac:dyDescent="0.2">
      <c r="F912" s="9"/>
    </row>
    <row r="913" spans="6:6" x14ac:dyDescent="0.2">
      <c r="F913" s="9"/>
    </row>
    <row r="914" spans="6:6" x14ac:dyDescent="0.2">
      <c r="F914" s="9"/>
    </row>
    <row r="915" spans="6:6" x14ac:dyDescent="0.2">
      <c r="F915" s="9"/>
    </row>
    <row r="916" spans="6:6" x14ac:dyDescent="0.2">
      <c r="F916" s="9"/>
    </row>
    <row r="917" spans="6:6" x14ac:dyDescent="0.2">
      <c r="F917" s="9"/>
    </row>
    <row r="918" spans="6:6" x14ac:dyDescent="0.2">
      <c r="F918" s="9"/>
    </row>
    <row r="919" spans="6:6" x14ac:dyDescent="0.2">
      <c r="F919" s="9"/>
    </row>
    <row r="920" spans="6:6" x14ac:dyDescent="0.2">
      <c r="F920" s="9"/>
    </row>
    <row r="921" spans="6:6" x14ac:dyDescent="0.2">
      <c r="F921" s="9"/>
    </row>
    <row r="922" spans="6:6" x14ac:dyDescent="0.2">
      <c r="F922" s="9"/>
    </row>
    <row r="923" spans="6:6" x14ac:dyDescent="0.2">
      <c r="F923" s="9"/>
    </row>
    <row r="924" spans="6:6" x14ac:dyDescent="0.2">
      <c r="F924" s="9"/>
    </row>
    <row r="925" spans="6:6" x14ac:dyDescent="0.2">
      <c r="F925" s="9"/>
    </row>
    <row r="926" spans="6:6" x14ac:dyDescent="0.2">
      <c r="F926" s="9"/>
    </row>
    <row r="927" spans="6:6" x14ac:dyDescent="0.2">
      <c r="F927" s="9"/>
    </row>
    <row r="928" spans="6:6" x14ac:dyDescent="0.2">
      <c r="F928" s="9"/>
    </row>
    <row r="929" spans="6:6" x14ac:dyDescent="0.2">
      <c r="F929" s="9"/>
    </row>
    <row r="930" spans="6:6" x14ac:dyDescent="0.2">
      <c r="F930" s="9"/>
    </row>
    <row r="931" spans="6:6" x14ac:dyDescent="0.2">
      <c r="F931" s="9"/>
    </row>
    <row r="932" spans="6:6" x14ac:dyDescent="0.2">
      <c r="F932" s="9"/>
    </row>
    <row r="933" spans="6:6" x14ac:dyDescent="0.2">
      <c r="F933" s="9"/>
    </row>
    <row r="934" spans="6:6" x14ac:dyDescent="0.2">
      <c r="F934" s="9"/>
    </row>
    <row r="935" spans="6:6" x14ac:dyDescent="0.2">
      <c r="F935" s="9"/>
    </row>
    <row r="936" spans="6:6" x14ac:dyDescent="0.2">
      <c r="F936" s="9"/>
    </row>
    <row r="937" spans="6:6" x14ac:dyDescent="0.2">
      <c r="F937" s="9"/>
    </row>
    <row r="938" spans="6:6" x14ac:dyDescent="0.2">
      <c r="F938" s="9"/>
    </row>
    <row r="939" spans="6:6" x14ac:dyDescent="0.2">
      <c r="F939" s="9"/>
    </row>
    <row r="940" spans="6:6" x14ac:dyDescent="0.2">
      <c r="F940" s="9"/>
    </row>
    <row r="941" spans="6:6" x14ac:dyDescent="0.2">
      <c r="F941" s="9"/>
    </row>
    <row r="942" spans="6:6" x14ac:dyDescent="0.2">
      <c r="F942" s="9"/>
    </row>
    <row r="943" spans="6:6" x14ac:dyDescent="0.2">
      <c r="F943" s="9"/>
    </row>
    <row r="944" spans="6:6" x14ac:dyDescent="0.2">
      <c r="F944" s="9"/>
    </row>
    <row r="945" spans="6:6" x14ac:dyDescent="0.2">
      <c r="F945" s="9"/>
    </row>
    <row r="946" spans="6:6" x14ac:dyDescent="0.2">
      <c r="F946" s="9"/>
    </row>
    <row r="947" spans="6:6" x14ac:dyDescent="0.2">
      <c r="F947" s="9"/>
    </row>
    <row r="948" spans="6:6" x14ac:dyDescent="0.2">
      <c r="F948" s="9"/>
    </row>
    <row r="949" spans="6:6" x14ac:dyDescent="0.2">
      <c r="F949" s="9"/>
    </row>
    <row r="950" spans="6:6" x14ac:dyDescent="0.2">
      <c r="F950" s="9"/>
    </row>
    <row r="951" spans="6:6" x14ac:dyDescent="0.2">
      <c r="F951" s="9"/>
    </row>
    <row r="952" spans="6:6" x14ac:dyDescent="0.2">
      <c r="F952" s="9"/>
    </row>
    <row r="953" spans="6:6" x14ac:dyDescent="0.2">
      <c r="F953" s="9"/>
    </row>
    <row r="954" spans="6:6" x14ac:dyDescent="0.2">
      <c r="F954" s="9"/>
    </row>
    <row r="955" spans="6:6" x14ac:dyDescent="0.2">
      <c r="F955" s="9"/>
    </row>
    <row r="956" spans="6:6" x14ac:dyDescent="0.2">
      <c r="F956" s="9"/>
    </row>
    <row r="957" spans="6:6" x14ac:dyDescent="0.2">
      <c r="F957" s="9"/>
    </row>
    <row r="958" spans="6:6" x14ac:dyDescent="0.2">
      <c r="F958" s="9"/>
    </row>
    <row r="959" spans="6:6" x14ac:dyDescent="0.2">
      <c r="F959" s="9"/>
    </row>
    <row r="960" spans="6:6" x14ac:dyDescent="0.2">
      <c r="F960" s="9"/>
    </row>
    <row r="961" spans="6:6" x14ac:dyDescent="0.2">
      <c r="F961" s="9"/>
    </row>
    <row r="962" spans="6:6" x14ac:dyDescent="0.2">
      <c r="F962" s="9"/>
    </row>
    <row r="963" spans="6:6" x14ac:dyDescent="0.2">
      <c r="F963" s="9"/>
    </row>
    <row r="964" spans="6:6" x14ac:dyDescent="0.2">
      <c r="F964" s="9"/>
    </row>
    <row r="965" spans="6:6" x14ac:dyDescent="0.2">
      <c r="F965" s="9"/>
    </row>
    <row r="966" spans="6:6" x14ac:dyDescent="0.2">
      <c r="F966" s="9"/>
    </row>
    <row r="967" spans="6:6" x14ac:dyDescent="0.2">
      <c r="F967" s="9"/>
    </row>
    <row r="968" spans="6:6" x14ac:dyDescent="0.2">
      <c r="F968" s="9"/>
    </row>
    <row r="969" spans="6:6" x14ac:dyDescent="0.2">
      <c r="F969" s="9"/>
    </row>
    <row r="970" spans="6:6" x14ac:dyDescent="0.2">
      <c r="F970" s="9"/>
    </row>
    <row r="971" spans="6:6" x14ac:dyDescent="0.2">
      <c r="F971" s="9"/>
    </row>
    <row r="972" spans="6:6" x14ac:dyDescent="0.2">
      <c r="F972" s="9"/>
    </row>
    <row r="973" spans="6:6" x14ac:dyDescent="0.2">
      <c r="F973" s="9"/>
    </row>
    <row r="974" spans="6:6" x14ac:dyDescent="0.2">
      <c r="F974" s="9"/>
    </row>
    <row r="975" spans="6:6" x14ac:dyDescent="0.2">
      <c r="F975" s="9"/>
    </row>
    <row r="976" spans="6:6" x14ac:dyDescent="0.2">
      <c r="F976" s="9"/>
    </row>
    <row r="977" spans="6:6" x14ac:dyDescent="0.2">
      <c r="F977" s="9"/>
    </row>
    <row r="978" spans="6:6" x14ac:dyDescent="0.2">
      <c r="F978" s="9"/>
    </row>
    <row r="979" spans="6:6" x14ac:dyDescent="0.2">
      <c r="F979" s="9"/>
    </row>
    <row r="980" spans="6:6" x14ac:dyDescent="0.2">
      <c r="F980" s="9"/>
    </row>
    <row r="981" spans="6:6" x14ac:dyDescent="0.2">
      <c r="F981" s="9"/>
    </row>
    <row r="982" spans="6:6" x14ac:dyDescent="0.2">
      <c r="F982" s="9"/>
    </row>
    <row r="983" spans="6:6" x14ac:dyDescent="0.2">
      <c r="F983" s="9"/>
    </row>
    <row r="984" spans="6:6" x14ac:dyDescent="0.2">
      <c r="F984" s="9"/>
    </row>
    <row r="985" spans="6:6" x14ac:dyDescent="0.2">
      <c r="F985" s="9"/>
    </row>
    <row r="986" spans="6:6" x14ac:dyDescent="0.2">
      <c r="F986" s="9"/>
    </row>
    <row r="987" spans="6:6" x14ac:dyDescent="0.2">
      <c r="F987" s="9"/>
    </row>
    <row r="988" spans="6:6" x14ac:dyDescent="0.2">
      <c r="F988" s="9"/>
    </row>
    <row r="989" spans="6:6" x14ac:dyDescent="0.2">
      <c r="F989" s="9"/>
    </row>
    <row r="990" spans="6:6" x14ac:dyDescent="0.2">
      <c r="F990" s="9"/>
    </row>
    <row r="991" spans="6:6" x14ac:dyDescent="0.2">
      <c r="F991" s="9"/>
    </row>
    <row r="992" spans="6:6" x14ac:dyDescent="0.2">
      <c r="F992" s="9"/>
    </row>
    <row r="993" spans="6:6" x14ac:dyDescent="0.2">
      <c r="F993" s="9"/>
    </row>
    <row r="994" spans="6:6" x14ac:dyDescent="0.2">
      <c r="F994" s="9"/>
    </row>
    <row r="995" spans="6:6" x14ac:dyDescent="0.2">
      <c r="F995" s="9"/>
    </row>
    <row r="996" spans="6:6" x14ac:dyDescent="0.2">
      <c r="F996" s="9"/>
    </row>
    <row r="997" spans="6:6" x14ac:dyDescent="0.2">
      <c r="F997" s="9"/>
    </row>
    <row r="998" spans="6:6" x14ac:dyDescent="0.2">
      <c r="F998" s="9"/>
    </row>
    <row r="999" spans="6:6" x14ac:dyDescent="0.2">
      <c r="F999" s="9"/>
    </row>
    <row r="1000" spans="6:6" x14ac:dyDescent="0.2">
      <c r="F1000" s="9"/>
    </row>
    <row r="1001" spans="6:6" x14ac:dyDescent="0.2">
      <c r="F1001" s="9"/>
    </row>
    <row r="1002" spans="6:6" x14ac:dyDescent="0.2">
      <c r="F1002" s="9"/>
    </row>
    <row r="1003" spans="6:6" x14ac:dyDescent="0.2">
      <c r="F1003" s="9"/>
    </row>
    <row r="1004" spans="6:6" x14ac:dyDescent="0.2">
      <c r="F1004" s="9"/>
    </row>
    <row r="1005" spans="6:6" x14ac:dyDescent="0.2">
      <c r="F1005" s="9"/>
    </row>
    <row r="1006" spans="6:6" x14ac:dyDescent="0.2">
      <c r="F1006" s="9"/>
    </row>
    <row r="1007" spans="6:6" x14ac:dyDescent="0.2">
      <c r="F1007" s="9"/>
    </row>
    <row r="1008" spans="6:6" x14ac:dyDescent="0.2">
      <c r="F1008" s="9"/>
    </row>
    <row r="1009" spans="6:6" x14ac:dyDescent="0.2">
      <c r="F1009" s="9"/>
    </row>
    <row r="1010" spans="6:6" x14ac:dyDescent="0.2">
      <c r="F1010" s="9"/>
    </row>
    <row r="1011" spans="6:6" x14ac:dyDescent="0.2">
      <c r="F1011" s="9"/>
    </row>
    <row r="1012" spans="6:6" x14ac:dyDescent="0.2">
      <c r="F1012" s="9"/>
    </row>
    <row r="1013" spans="6:6" x14ac:dyDescent="0.2">
      <c r="F1013" s="9"/>
    </row>
    <row r="1014" spans="6:6" x14ac:dyDescent="0.2">
      <c r="F1014" s="9"/>
    </row>
    <row r="1015" spans="6:6" x14ac:dyDescent="0.2">
      <c r="F1015" s="9"/>
    </row>
    <row r="1016" spans="6:6" x14ac:dyDescent="0.2">
      <c r="F1016" s="9"/>
    </row>
    <row r="1017" spans="6:6" x14ac:dyDescent="0.2">
      <c r="F1017" s="9"/>
    </row>
    <row r="1018" spans="6:6" x14ac:dyDescent="0.2">
      <c r="F1018" s="9"/>
    </row>
    <row r="1019" spans="6:6" x14ac:dyDescent="0.2">
      <c r="F1019" s="9"/>
    </row>
    <row r="1020" spans="6:6" x14ac:dyDescent="0.2">
      <c r="F1020" s="9"/>
    </row>
    <row r="1021" spans="6:6" x14ac:dyDescent="0.2">
      <c r="F1021" s="9"/>
    </row>
    <row r="1022" spans="6:6" x14ac:dyDescent="0.2">
      <c r="F1022" s="9"/>
    </row>
    <row r="1023" spans="6:6" x14ac:dyDescent="0.2">
      <c r="F1023" s="9"/>
    </row>
    <row r="1024" spans="6:6" x14ac:dyDescent="0.2">
      <c r="F1024" s="9"/>
    </row>
    <row r="1025" spans="6:6" x14ac:dyDescent="0.2">
      <c r="F1025" s="9"/>
    </row>
    <row r="1026" spans="6:6" x14ac:dyDescent="0.2">
      <c r="F1026" s="9"/>
    </row>
    <row r="1027" spans="6:6" x14ac:dyDescent="0.2">
      <c r="F1027" s="9"/>
    </row>
    <row r="1028" spans="6:6" x14ac:dyDescent="0.2">
      <c r="F1028" s="9"/>
    </row>
    <row r="1029" spans="6:6" x14ac:dyDescent="0.2">
      <c r="F1029" s="9"/>
    </row>
    <row r="1030" spans="6:6" x14ac:dyDescent="0.2">
      <c r="F1030" s="9"/>
    </row>
    <row r="1031" spans="6:6" x14ac:dyDescent="0.2">
      <c r="F1031" s="9"/>
    </row>
    <row r="1032" spans="6:6" x14ac:dyDescent="0.2">
      <c r="F1032" s="9"/>
    </row>
    <row r="1033" spans="6:6" x14ac:dyDescent="0.2">
      <c r="F1033" s="9"/>
    </row>
    <row r="1034" spans="6:6" x14ac:dyDescent="0.2">
      <c r="F1034" s="9"/>
    </row>
    <row r="1035" spans="6:6" x14ac:dyDescent="0.2">
      <c r="F1035" s="9"/>
    </row>
    <row r="1036" spans="6:6" x14ac:dyDescent="0.2">
      <c r="F1036" s="9"/>
    </row>
    <row r="1037" spans="6:6" x14ac:dyDescent="0.2">
      <c r="F1037" s="9"/>
    </row>
    <row r="1038" spans="6:6" x14ac:dyDescent="0.2">
      <c r="F1038" s="9"/>
    </row>
    <row r="1039" spans="6:6" x14ac:dyDescent="0.2">
      <c r="F1039" s="9"/>
    </row>
    <row r="1040" spans="6:6" x14ac:dyDescent="0.2">
      <c r="F1040" s="9"/>
    </row>
    <row r="1041" spans="6:6" x14ac:dyDescent="0.2">
      <c r="F1041" s="9"/>
    </row>
    <row r="1042" spans="6:6" x14ac:dyDescent="0.2">
      <c r="F1042" s="9"/>
    </row>
    <row r="1043" spans="6:6" x14ac:dyDescent="0.2">
      <c r="F1043" s="9"/>
    </row>
    <row r="1044" spans="6:6" x14ac:dyDescent="0.2">
      <c r="F1044" s="9"/>
    </row>
    <row r="1045" spans="6:6" x14ac:dyDescent="0.2">
      <c r="F1045" s="9"/>
    </row>
    <row r="1046" spans="6:6" x14ac:dyDescent="0.2">
      <c r="F1046" s="9"/>
    </row>
    <row r="1047" spans="6:6" x14ac:dyDescent="0.2">
      <c r="F1047" s="9"/>
    </row>
    <row r="1048" spans="6:6" x14ac:dyDescent="0.2">
      <c r="F1048" s="9"/>
    </row>
    <row r="1049" spans="6:6" x14ac:dyDescent="0.2">
      <c r="F1049" s="9"/>
    </row>
    <row r="1050" spans="6:6" x14ac:dyDescent="0.2">
      <c r="F1050" s="9"/>
    </row>
    <row r="1051" spans="6:6" x14ac:dyDescent="0.2">
      <c r="F1051" s="9"/>
    </row>
    <row r="1052" spans="6:6" x14ac:dyDescent="0.2">
      <c r="F1052" s="9"/>
    </row>
    <row r="1053" spans="6:6" x14ac:dyDescent="0.2">
      <c r="F1053" s="9"/>
    </row>
    <row r="1054" spans="6:6" x14ac:dyDescent="0.2">
      <c r="F1054" s="9"/>
    </row>
    <row r="1055" spans="6:6" x14ac:dyDescent="0.2">
      <c r="F1055" s="9"/>
    </row>
    <row r="1056" spans="6:6" x14ac:dyDescent="0.2">
      <c r="F1056" s="9"/>
    </row>
    <row r="1057" spans="6:6" x14ac:dyDescent="0.2">
      <c r="F1057" s="9"/>
    </row>
    <row r="1058" spans="6:6" x14ac:dyDescent="0.2">
      <c r="F1058" s="9"/>
    </row>
    <row r="1059" spans="6:6" x14ac:dyDescent="0.2">
      <c r="F1059" s="9"/>
    </row>
    <row r="1060" spans="6:6" x14ac:dyDescent="0.2">
      <c r="F1060" s="9"/>
    </row>
    <row r="1061" spans="6:6" x14ac:dyDescent="0.2">
      <c r="F1061" s="9"/>
    </row>
    <row r="1062" spans="6:6" x14ac:dyDescent="0.2">
      <c r="F1062" s="9"/>
    </row>
    <row r="1063" spans="6:6" x14ac:dyDescent="0.2">
      <c r="F1063" s="9"/>
    </row>
    <row r="1064" spans="6:6" x14ac:dyDescent="0.2">
      <c r="F1064" s="9"/>
    </row>
    <row r="1065" spans="6:6" x14ac:dyDescent="0.2">
      <c r="F1065" s="9"/>
    </row>
    <row r="1066" spans="6:6" x14ac:dyDescent="0.2">
      <c r="F1066" s="9"/>
    </row>
    <row r="1067" spans="6:6" x14ac:dyDescent="0.2">
      <c r="F1067" s="9"/>
    </row>
    <row r="1068" spans="6:6" x14ac:dyDescent="0.2">
      <c r="F1068" s="9"/>
    </row>
    <row r="1069" spans="6:6" x14ac:dyDescent="0.2">
      <c r="F1069" s="9"/>
    </row>
    <row r="1070" spans="6:6" x14ac:dyDescent="0.2">
      <c r="F1070" s="9"/>
    </row>
    <row r="1071" spans="6:6" x14ac:dyDescent="0.2">
      <c r="F1071" s="9"/>
    </row>
    <row r="1072" spans="6:6" x14ac:dyDescent="0.2">
      <c r="F1072" s="9"/>
    </row>
    <row r="1073" spans="6:6" x14ac:dyDescent="0.2">
      <c r="F1073" s="9"/>
    </row>
    <row r="1074" spans="6:6" x14ac:dyDescent="0.2">
      <c r="F1074" s="9"/>
    </row>
    <row r="1075" spans="6:6" x14ac:dyDescent="0.2">
      <c r="F1075" s="9"/>
    </row>
    <row r="1076" spans="6:6" x14ac:dyDescent="0.2">
      <c r="F1076" s="9"/>
    </row>
    <row r="1077" spans="6:6" x14ac:dyDescent="0.2">
      <c r="F1077" s="9"/>
    </row>
    <row r="1078" spans="6:6" x14ac:dyDescent="0.2">
      <c r="F1078" s="9"/>
    </row>
    <row r="1079" spans="6:6" x14ac:dyDescent="0.2">
      <c r="F1079" s="9"/>
    </row>
    <row r="1080" spans="6:6" x14ac:dyDescent="0.2">
      <c r="F1080" s="9"/>
    </row>
    <row r="1081" spans="6:6" x14ac:dyDescent="0.2">
      <c r="F1081" s="9"/>
    </row>
    <row r="1082" spans="6:6" x14ac:dyDescent="0.2">
      <c r="F1082" s="9"/>
    </row>
    <row r="1083" spans="6:6" x14ac:dyDescent="0.2">
      <c r="F1083" s="9"/>
    </row>
    <row r="1084" spans="6:6" x14ac:dyDescent="0.2">
      <c r="F1084" s="9"/>
    </row>
    <row r="1085" spans="6:6" x14ac:dyDescent="0.2">
      <c r="F1085" s="9"/>
    </row>
    <row r="1086" spans="6:6" x14ac:dyDescent="0.2">
      <c r="F1086" s="9"/>
    </row>
    <row r="1087" spans="6:6" x14ac:dyDescent="0.2">
      <c r="F1087" s="9"/>
    </row>
    <row r="1088" spans="6:6" x14ac:dyDescent="0.2">
      <c r="F1088" s="9"/>
    </row>
    <row r="1089" spans="6:6" x14ac:dyDescent="0.2">
      <c r="F1089" s="9"/>
    </row>
    <row r="1090" spans="6:6" x14ac:dyDescent="0.2">
      <c r="F1090" s="9"/>
    </row>
    <row r="1091" spans="6:6" x14ac:dyDescent="0.2">
      <c r="F1091" s="9"/>
    </row>
    <row r="1092" spans="6:6" x14ac:dyDescent="0.2">
      <c r="F1092" s="9"/>
    </row>
    <row r="1093" spans="6:6" x14ac:dyDescent="0.2">
      <c r="F1093" s="9"/>
    </row>
    <row r="1094" spans="6:6" x14ac:dyDescent="0.2">
      <c r="F1094" s="9"/>
    </row>
    <row r="1095" spans="6:6" x14ac:dyDescent="0.2">
      <c r="F1095" s="9"/>
    </row>
    <row r="1096" spans="6:6" x14ac:dyDescent="0.2">
      <c r="F1096" s="9"/>
    </row>
    <row r="1097" spans="6:6" x14ac:dyDescent="0.2">
      <c r="F1097" s="9"/>
    </row>
    <row r="1098" spans="6:6" x14ac:dyDescent="0.2">
      <c r="F1098" s="9"/>
    </row>
    <row r="1099" spans="6:6" x14ac:dyDescent="0.2">
      <c r="F1099" s="9"/>
    </row>
    <row r="1100" spans="6:6" x14ac:dyDescent="0.2">
      <c r="F1100" s="9"/>
    </row>
    <row r="1101" spans="6:6" x14ac:dyDescent="0.2">
      <c r="F1101" s="9"/>
    </row>
    <row r="1102" spans="6:6" x14ac:dyDescent="0.2">
      <c r="F1102" s="9"/>
    </row>
    <row r="1103" spans="6:6" x14ac:dyDescent="0.2">
      <c r="F1103" s="9"/>
    </row>
    <row r="1104" spans="6:6" x14ac:dyDescent="0.2">
      <c r="F1104" s="9"/>
    </row>
    <row r="1105" spans="6:6" x14ac:dyDescent="0.2">
      <c r="F1105" s="9"/>
    </row>
    <row r="1106" spans="6:6" x14ac:dyDescent="0.2">
      <c r="F1106" s="9"/>
    </row>
    <row r="1107" spans="6:6" x14ac:dyDescent="0.2">
      <c r="F1107" s="9"/>
    </row>
    <row r="1108" spans="6:6" x14ac:dyDescent="0.2">
      <c r="F1108" s="9"/>
    </row>
    <row r="1109" spans="6:6" x14ac:dyDescent="0.2">
      <c r="F1109" s="9"/>
    </row>
    <row r="1110" spans="6:6" x14ac:dyDescent="0.2">
      <c r="F1110" s="9"/>
    </row>
    <row r="1111" spans="6:6" x14ac:dyDescent="0.2">
      <c r="F1111" s="9"/>
    </row>
    <row r="1112" spans="6:6" x14ac:dyDescent="0.2">
      <c r="F1112" s="9"/>
    </row>
    <row r="1113" spans="6:6" x14ac:dyDescent="0.2">
      <c r="F1113" s="9"/>
    </row>
    <row r="1114" spans="6:6" x14ac:dyDescent="0.2">
      <c r="F1114" s="9"/>
    </row>
    <row r="1115" spans="6:6" x14ac:dyDescent="0.2">
      <c r="F1115" s="9"/>
    </row>
    <row r="1116" spans="6:6" x14ac:dyDescent="0.2">
      <c r="F1116" s="9"/>
    </row>
    <row r="1117" spans="6:6" x14ac:dyDescent="0.2">
      <c r="F1117" s="9"/>
    </row>
    <row r="1118" spans="6:6" x14ac:dyDescent="0.2">
      <c r="F1118" s="9"/>
    </row>
    <row r="1119" spans="6:6" x14ac:dyDescent="0.2">
      <c r="F1119" s="9"/>
    </row>
    <row r="1120" spans="6:6" x14ac:dyDescent="0.2">
      <c r="F1120" s="9"/>
    </row>
    <row r="1121" spans="6:6" x14ac:dyDescent="0.2">
      <c r="F1121" s="9"/>
    </row>
    <row r="1122" spans="6:6" x14ac:dyDescent="0.2">
      <c r="F1122" s="9"/>
    </row>
    <row r="1123" spans="6:6" x14ac:dyDescent="0.2">
      <c r="F1123" s="9"/>
    </row>
    <row r="1124" spans="6:6" x14ac:dyDescent="0.2">
      <c r="F1124" s="9"/>
    </row>
    <row r="1125" spans="6:6" x14ac:dyDescent="0.2">
      <c r="F1125" s="9"/>
    </row>
    <row r="1126" spans="6:6" x14ac:dyDescent="0.2">
      <c r="F1126" s="9"/>
    </row>
    <row r="1127" spans="6:6" x14ac:dyDescent="0.2">
      <c r="F1127" s="9"/>
    </row>
    <row r="1128" spans="6:6" x14ac:dyDescent="0.2">
      <c r="F1128" s="9"/>
    </row>
    <row r="1129" spans="6:6" x14ac:dyDescent="0.2">
      <c r="F1129" s="9"/>
    </row>
    <row r="1130" spans="6:6" x14ac:dyDescent="0.2">
      <c r="F1130" s="9"/>
    </row>
    <row r="1131" spans="6:6" x14ac:dyDescent="0.2">
      <c r="F1131" s="9"/>
    </row>
    <row r="1132" spans="6:6" x14ac:dyDescent="0.2">
      <c r="F1132" s="9"/>
    </row>
    <row r="1133" spans="6:6" x14ac:dyDescent="0.2">
      <c r="F1133" s="9"/>
    </row>
    <row r="1134" spans="6:6" x14ac:dyDescent="0.2">
      <c r="F1134" s="9"/>
    </row>
    <row r="1135" spans="6:6" x14ac:dyDescent="0.2">
      <c r="F1135" s="9"/>
    </row>
    <row r="1136" spans="6:6" x14ac:dyDescent="0.2">
      <c r="F1136" s="9"/>
    </row>
    <row r="1137" spans="6:6" x14ac:dyDescent="0.2">
      <c r="F1137" s="9"/>
    </row>
    <row r="1138" spans="6:6" x14ac:dyDescent="0.2">
      <c r="F1138" s="9"/>
    </row>
    <row r="1139" spans="6:6" x14ac:dyDescent="0.2">
      <c r="F1139" s="9"/>
    </row>
    <row r="1140" spans="6:6" x14ac:dyDescent="0.2">
      <c r="F1140" s="9"/>
    </row>
    <row r="1141" spans="6:6" x14ac:dyDescent="0.2">
      <c r="F1141" s="9"/>
    </row>
    <row r="1142" spans="6:6" x14ac:dyDescent="0.2">
      <c r="F1142" s="9"/>
    </row>
    <row r="1143" spans="6:6" x14ac:dyDescent="0.2">
      <c r="F1143" s="9"/>
    </row>
    <row r="1144" spans="6:6" x14ac:dyDescent="0.2">
      <c r="F1144" s="9"/>
    </row>
    <row r="1145" spans="6:6" x14ac:dyDescent="0.2">
      <c r="F1145" s="9"/>
    </row>
    <row r="1146" spans="6:6" x14ac:dyDescent="0.2">
      <c r="F1146" s="9"/>
    </row>
    <row r="1147" spans="6:6" x14ac:dyDescent="0.2">
      <c r="F1147" s="9"/>
    </row>
    <row r="1148" spans="6:6" x14ac:dyDescent="0.2">
      <c r="F1148" s="9"/>
    </row>
    <row r="1149" spans="6:6" x14ac:dyDescent="0.2">
      <c r="F1149" s="9"/>
    </row>
    <row r="1150" spans="6:6" x14ac:dyDescent="0.2">
      <c r="F1150" s="9"/>
    </row>
    <row r="1151" spans="6:6" x14ac:dyDescent="0.2">
      <c r="F1151" s="9"/>
    </row>
    <row r="1152" spans="6:6" x14ac:dyDescent="0.2">
      <c r="F1152" s="9"/>
    </row>
    <row r="1153" spans="6:6" x14ac:dyDescent="0.2">
      <c r="F1153" s="9"/>
    </row>
    <row r="1154" spans="6:6" x14ac:dyDescent="0.2">
      <c r="F1154" s="9"/>
    </row>
    <row r="1155" spans="6:6" x14ac:dyDescent="0.2">
      <c r="F1155" s="9"/>
    </row>
    <row r="1156" spans="6:6" x14ac:dyDescent="0.2">
      <c r="F1156" s="9"/>
    </row>
    <row r="1157" spans="6:6" x14ac:dyDescent="0.2">
      <c r="F1157" s="9"/>
    </row>
    <row r="1158" spans="6:6" x14ac:dyDescent="0.2">
      <c r="F1158" s="9"/>
    </row>
    <row r="1159" spans="6:6" x14ac:dyDescent="0.2">
      <c r="F1159" s="9"/>
    </row>
    <row r="1160" spans="6:6" x14ac:dyDescent="0.2">
      <c r="F1160" s="9"/>
    </row>
    <row r="1161" spans="6:6" x14ac:dyDescent="0.2">
      <c r="F1161" s="9"/>
    </row>
    <row r="1162" spans="6:6" x14ac:dyDescent="0.2">
      <c r="F1162" s="9"/>
    </row>
    <row r="1163" spans="6:6" x14ac:dyDescent="0.2">
      <c r="F1163" s="9"/>
    </row>
    <row r="1164" spans="6:6" x14ac:dyDescent="0.2">
      <c r="F1164" s="9"/>
    </row>
    <row r="1165" spans="6:6" x14ac:dyDescent="0.2">
      <c r="F1165" s="9"/>
    </row>
    <row r="1166" spans="6:6" x14ac:dyDescent="0.2">
      <c r="F1166" s="9"/>
    </row>
    <row r="1167" spans="6:6" x14ac:dyDescent="0.2">
      <c r="F1167" s="9"/>
    </row>
    <row r="1168" spans="6:6" x14ac:dyDescent="0.2">
      <c r="F1168" s="9"/>
    </row>
    <row r="1169" spans="6:6" x14ac:dyDescent="0.2">
      <c r="F1169" s="9"/>
    </row>
    <row r="1170" spans="6:6" x14ac:dyDescent="0.2">
      <c r="F1170" s="9"/>
    </row>
    <row r="1171" spans="6:6" x14ac:dyDescent="0.2">
      <c r="F1171" s="9"/>
    </row>
    <row r="1172" spans="6:6" x14ac:dyDescent="0.2">
      <c r="F1172" s="9"/>
    </row>
    <row r="1173" spans="6:6" x14ac:dyDescent="0.2">
      <c r="F1173" s="9"/>
    </row>
    <row r="1174" spans="6:6" x14ac:dyDescent="0.2">
      <c r="F1174" s="9"/>
    </row>
    <row r="1175" spans="6:6" x14ac:dyDescent="0.2">
      <c r="F1175" s="9"/>
    </row>
    <row r="1176" spans="6:6" x14ac:dyDescent="0.2">
      <c r="F1176" s="9"/>
    </row>
    <row r="1177" spans="6:6" x14ac:dyDescent="0.2">
      <c r="F1177" s="9"/>
    </row>
    <row r="1178" spans="6:6" x14ac:dyDescent="0.2">
      <c r="F1178" s="9"/>
    </row>
    <row r="1179" spans="6:6" x14ac:dyDescent="0.2">
      <c r="F1179" s="9"/>
    </row>
    <row r="1180" spans="6:6" x14ac:dyDescent="0.2">
      <c r="F1180" s="9"/>
    </row>
    <row r="1181" spans="6:6" x14ac:dyDescent="0.2">
      <c r="F1181" s="9"/>
    </row>
    <row r="1182" spans="6:6" x14ac:dyDescent="0.2">
      <c r="F1182" s="9"/>
    </row>
    <row r="1183" spans="6:6" x14ac:dyDescent="0.2">
      <c r="F1183" s="9"/>
    </row>
    <row r="1184" spans="6:6" x14ac:dyDescent="0.2">
      <c r="F1184" s="9"/>
    </row>
    <row r="1185" spans="6:6" x14ac:dyDescent="0.2">
      <c r="F1185" s="9"/>
    </row>
    <row r="1186" spans="6:6" x14ac:dyDescent="0.2">
      <c r="F1186" s="9"/>
    </row>
    <row r="1187" spans="6:6" x14ac:dyDescent="0.2">
      <c r="F1187" s="9"/>
    </row>
    <row r="1188" spans="6:6" x14ac:dyDescent="0.2">
      <c r="F1188" s="9"/>
    </row>
    <row r="1189" spans="6:6" x14ac:dyDescent="0.2">
      <c r="F1189" s="9"/>
    </row>
    <row r="1190" spans="6:6" x14ac:dyDescent="0.2">
      <c r="F1190" s="9"/>
    </row>
    <row r="1191" spans="6:6" x14ac:dyDescent="0.2">
      <c r="F1191" s="9"/>
    </row>
    <row r="1192" spans="6:6" x14ac:dyDescent="0.2">
      <c r="F1192" s="9"/>
    </row>
    <row r="1193" spans="6:6" x14ac:dyDescent="0.2">
      <c r="F1193" s="9"/>
    </row>
    <row r="1194" spans="6:6" x14ac:dyDescent="0.2">
      <c r="F1194" s="9"/>
    </row>
    <row r="1195" spans="6:6" x14ac:dyDescent="0.2">
      <c r="F1195" s="9"/>
    </row>
    <row r="1196" spans="6:6" x14ac:dyDescent="0.2">
      <c r="F1196" s="9"/>
    </row>
    <row r="1197" spans="6:6" x14ac:dyDescent="0.2">
      <c r="F1197" s="9"/>
    </row>
    <row r="1198" spans="6:6" x14ac:dyDescent="0.2">
      <c r="F1198" s="9"/>
    </row>
    <row r="1199" spans="6:6" x14ac:dyDescent="0.2">
      <c r="F1199" s="9"/>
    </row>
    <row r="1200" spans="6:6" x14ac:dyDescent="0.2">
      <c r="F1200" s="9"/>
    </row>
    <row r="1201" spans="6:6" x14ac:dyDescent="0.2">
      <c r="F1201" s="9"/>
    </row>
    <row r="1202" spans="6:6" x14ac:dyDescent="0.2">
      <c r="F1202" s="9"/>
    </row>
    <row r="1203" spans="6:6" x14ac:dyDescent="0.2">
      <c r="F1203" s="9"/>
    </row>
    <row r="1204" spans="6:6" x14ac:dyDescent="0.2">
      <c r="F1204" s="9"/>
    </row>
    <row r="1205" spans="6:6" x14ac:dyDescent="0.2">
      <c r="F1205" s="9"/>
    </row>
    <row r="1206" spans="6:6" x14ac:dyDescent="0.2">
      <c r="F1206" s="9"/>
    </row>
    <row r="1207" spans="6:6" x14ac:dyDescent="0.2">
      <c r="F1207" s="9"/>
    </row>
    <row r="1208" spans="6:6" x14ac:dyDescent="0.2">
      <c r="F1208" s="9"/>
    </row>
    <row r="1209" spans="6:6" x14ac:dyDescent="0.2">
      <c r="F1209" s="9"/>
    </row>
    <row r="1210" spans="6:6" x14ac:dyDescent="0.2">
      <c r="F1210" s="9"/>
    </row>
    <row r="1211" spans="6:6" x14ac:dyDescent="0.2">
      <c r="F1211" s="9"/>
    </row>
    <row r="1212" spans="6:6" x14ac:dyDescent="0.2">
      <c r="F1212" s="9"/>
    </row>
    <row r="1213" spans="6:6" x14ac:dyDescent="0.2">
      <c r="F1213" s="9"/>
    </row>
    <row r="1214" spans="6:6" x14ac:dyDescent="0.2">
      <c r="F1214" s="9"/>
    </row>
    <row r="1215" spans="6:6" x14ac:dyDescent="0.2">
      <c r="F1215" s="9"/>
    </row>
    <row r="1216" spans="6:6" x14ac:dyDescent="0.2">
      <c r="F1216" s="9"/>
    </row>
    <row r="1217" spans="6:6" x14ac:dyDescent="0.2">
      <c r="F1217" s="9"/>
    </row>
    <row r="1218" spans="6:6" x14ac:dyDescent="0.2">
      <c r="F1218" s="9"/>
    </row>
    <row r="1219" spans="6:6" x14ac:dyDescent="0.2">
      <c r="F1219" s="9"/>
    </row>
    <row r="1220" spans="6:6" x14ac:dyDescent="0.2">
      <c r="F1220" s="9"/>
    </row>
    <row r="1221" spans="6:6" x14ac:dyDescent="0.2">
      <c r="F1221" s="9"/>
    </row>
    <row r="1222" spans="6:6" x14ac:dyDescent="0.2">
      <c r="F1222" s="9"/>
    </row>
    <row r="1223" spans="6:6" x14ac:dyDescent="0.2">
      <c r="F1223" s="9"/>
    </row>
    <row r="1224" spans="6:6" x14ac:dyDescent="0.2">
      <c r="F1224" s="9"/>
    </row>
    <row r="1225" spans="6:6" x14ac:dyDescent="0.2">
      <c r="F1225" s="9"/>
    </row>
    <row r="1226" spans="6:6" x14ac:dyDescent="0.2">
      <c r="F1226" s="9"/>
    </row>
    <row r="1227" spans="6:6" x14ac:dyDescent="0.2">
      <c r="F1227" s="9"/>
    </row>
    <row r="1228" spans="6:6" x14ac:dyDescent="0.2">
      <c r="F1228" s="9"/>
    </row>
    <row r="1229" spans="6:6" x14ac:dyDescent="0.2">
      <c r="F1229" s="9"/>
    </row>
    <row r="1230" spans="6:6" x14ac:dyDescent="0.2">
      <c r="F1230" s="9"/>
    </row>
    <row r="1231" spans="6:6" x14ac:dyDescent="0.2">
      <c r="F1231" s="9"/>
    </row>
    <row r="1232" spans="6:6" x14ac:dyDescent="0.2">
      <c r="F1232" s="9"/>
    </row>
    <row r="1233" spans="6:6" x14ac:dyDescent="0.2">
      <c r="F1233" s="9"/>
    </row>
    <row r="1234" spans="6:6" x14ac:dyDescent="0.2">
      <c r="F1234" s="9"/>
    </row>
    <row r="1235" spans="6:6" x14ac:dyDescent="0.2">
      <c r="F1235" s="9"/>
    </row>
    <row r="1236" spans="6:6" x14ac:dyDescent="0.2">
      <c r="F1236" s="9"/>
    </row>
    <row r="1237" spans="6:6" x14ac:dyDescent="0.2">
      <c r="F1237" s="9"/>
    </row>
    <row r="1238" spans="6:6" x14ac:dyDescent="0.2">
      <c r="F1238" s="9"/>
    </row>
    <row r="1239" spans="6:6" x14ac:dyDescent="0.2">
      <c r="F1239" s="9"/>
    </row>
    <row r="1240" spans="6:6" x14ac:dyDescent="0.2">
      <c r="F1240" s="9"/>
    </row>
    <row r="1241" spans="6:6" x14ac:dyDescent="0.2">
      <c r="F1241" s="9"/>
    </row>
    <row r="1242" spans="6:6" x14ac:dyDescent="0.2">
      <c r="F1242" s="9"/>
    </row>
    <row r="1243" spans="6:6" x14ac:dyDescent="0.2">
      <c r="F1243" s="9"/>
    </row>
    <row r="1244" spans="6:6" x14ac:dyDescent="0.2">
      <c r="F1244" s="9"/>
    </row>
    <row r="1245" spans="6:6" x14ac:dyDescent="0.2">
      <c r="F1245" s="9"/>
    </row>
    <row r="1246" spans="6:6" x14ac:dyDescent="0.2">
      <c r="F1246" s="9"/>
    </row>
    <row r="1247" spans="6:6" x14ac:dyDescent="0.2">
      <c r="F1247" s="9"/>
    </row>
    <row r="1248" spans="6:6" x14ac:dyDescent="0.2">
      <c r="F1248" s="9"/>
    </row>
    <row r="1249" spans="6:6" x14ac:dyDescent="0.2">
      <c r="F1249" s="9"/>
    </row>
    <row r="1250" spans="6:6" x14ac:dyDescent="0.2">
      <c r="F1250" s="9"/>
    </row>
    <row r="1251" spans="6:6" x14ac:dyDescent="0.2">
      <c r="F1251" s="9"/>
    </row>
    <row r="1252" spans="6:6" x14ac:dyDescent="0.2">
      <c r="F1252" s="9"/>
    </row>
    <row r="1253" spans="6:6" x14ac:dyDescent="0.2">
      <c r="F1253" s="9"/>
    </row>
    <row r="1254" spans="6:6" x14ac:dyDescent="0.2">
      <c r="F1254" s="9"/>
    </row>
    <row r="1255" spans="6:6" x14ac:dyDescent="0.2">
      <c r="F1255" s="9"/>
    </row>
    <row r="1256" spans="6:6" x14ac:dyDescent="0.2">
      <c r="F1256" s="9"/>
    </row>
    <row r="1257" spans="6:6" x14ac:dyDescent="0.2">
      <c r="F1257" s="9"/>
    </row>
    <row r="1258" spans="6:6" x14ac:dyDescent="0.2">
      <c r="F1258" s="9"/>
    </row>
    <row r="1259" spans="6:6" x14ac:dyDescent="0.2">
      <c r="F1259" s="9"/>
    </row>
    <row r="1260" spans="6:6" x14ac:dyDescent="0.2">
      <c r="F1260" s="9"/>
    </row>
    <row r="1261" spans="6:6" x14ac:dyDescent="0.2">
      <c r="F1261" s="9"/>
    </row>
    <row r="1262" spans="6:6" x14ac:dyDescent="0.2">
      <c r="F1262" s="9"/>
    </row>
    <row r="1263" spans="6:6" x14ac:dyDescent="0.2">
      <c r="F1263" s="9"/>
    </row>
    <row r="1264" spans="6:6" x14ac:dyDescent="0.2">
      <c r="F1264" s="9"/>
    </row>
    <row r="1265" spans="6:6" x14ac:dyDescent="0.2">
      <c r="F1265" s="9"/>
    </row>
    <row r="1266" spans="6:6" x14ac:dyDescent="0.2">
      <c r="F1266" s="9"/>
    </row>
    <row r="1267" spans="6:6" x14ac:dyDescent="0.2">
      <c r="F1267" s="9"/>
    </row>
    <row r="1268" spans="6:6" x14ac:dyDescent="0.2">
      <c r="F1268" s="9"/>
    </row>
    <row r="1269" spans="6:6" x14ac:dyDescent="0.2">
      <c r="F1269" s="9"/>
    </row>
    <row r="1270" spans="6:6" x14ac:dyDescent="0.2">
      <c r="F1270" s="9"/>
    </row>
    <row r="1271" spans="6:6" x14ac:dyDescent="0.2">
      <c r="F1271" s="9"/>
    </row>
    <row r="1272" spans="6:6" x14ac:dyDescent="0.2">
      <c r="F1272" s="9"/>
    </row>
    <row r="1273" spans="6:6" x14ac:dyDescent="0.2">
      <c r="F1273" s="9"/>
    </row>
    <row r="1274" spans="6:6" x14ac:dyDescent="0.2">
      <c r="F1274" s="9"/>
    </row>
    <row r="1275" spans="6:6" x14ac:dyDescent="0.2">
      <c r="F1275" s="9"/>
    </row>
    <row r="1276" spans="6:6" x14ac:dyDescent="0.2">
      <c r="F1276" s="9"/>
    </row>
    <row r="1277" spans="6:6" x14ac:dyDescent="0.2">
      <c r="F1277" s="9"/>
    </row>
    <row r="1278" spans="6:6" x14ac:dyDescent="0.2">
      <c r="F1278" s="9"/>
    </row>
    <row r="1279" spans="6:6" x14ac:dyDescent="0.2">
      <c r="F1279" s="9"/>
    </row>
    <row r="1280" spans="6:6" x14ac:dyDescent="0.2">
      <c r="F1280" s="9"/>
    </row>
    <row r="1281" spans="6:6" x14ac:dyDescent="0.2">
      <c r="F1281" s="9"/>
    </row>
    <row r="1282" spans="6:6" x14ac:dyDescent="0.2">
      <c r="F1282" s="9"/>
    </row>
    <row r="1283" spans="6:6" x14ac:dyDescent="0.2">
      <c r="F1283" s="9"/>
    </row>
    <row r="1284" spans="6:6" x14ac:dyDescent="0.2">
      <c r="F1284" s="9"/>
    </row>
    <row r="1285" spans="6:6" x14ac:dyDescent="0.2">
      <c r="F1285" s="9"/>
    </row>
    <row r="1286" spans="6:6" x14ac:dyDescent="0.2">
      <c r="F1286" s="9"/>
    </row>
    <row r="1287" spans="6:6" x14ac:dyDescent="0.2">
      <c r="F1287" s="9"/>
    </row>
    <row r="1288" spans="6:6" x14ac:dyDescent="0.2">
      <c r="F1288" s="9"/>
    </row>
    <row r="1289" spans="6:6" x14ac:dyDescent="0.2">
      <c r="F1289" s="9"/>
    </row>
    <row r="1290" spans="6:6" x14ac:dyDescent="0.2">
      <c r="F1290" s="9"/>
    </row>
    <row r="1291" spans="6:6" x14ac:dyDescent="0.2">
      <c r="F1291" s="9"/>
    </row>
    <row r="1292" spans="6:6" x14ac:dyDescent="0.2">
      <c r="F1292" s="9"/>
    </row>
    <row r="1293" spans="6:6" x14ac:dyDescent="0.2">
      <c r="F1293" s="9"/>
    </row>
    <row r="1294" spans="6:6" x14ac:dyDescent="0.2">
      <c r="F1294" s="9"/>
    </row>
    <row r="1295" spans="6:6" x14ac:dyDescent="0.2">
      <c r="F1295" s="9"/>
    </row>
    <row r="1296" spans="6:6" x14ac:dyDescent="0.2">
      <c r="F1296" s="9"/>
    </row>
    <row r="1297" spans="6:6" x14ac:dyDescent="0.2">
      <c r="F1297" s="9"/>
    </row>
    <row r="1298" spans="6:6" x14ac:dyDescent="0.2">
      <c r="F1298" s="9"/>
    </row>
    <row r="1299" spans="6:6" x14ac:dyDescent="0.2">
      <c r="F1299" s="9"/>
    </row>
    <row r="1300" spans="6:6" x14ac:dyDescent="0.2">
      <c r="F1300" s="9"/>
    </row>
    <row r="1301" spans="6:6" x14ac:dyDescent="0.2">
      <c r="F1301" s="9"/>
    </row>
    <row r="1302" spans="6:6" x14ac:dyDescent="0.2">
      <c r="F1302" s="9"/>
    </row>
    <row r="1303" spans="6:6" x14ac:dyDescent="0.2">
      <c r="F1303" s="9"/>
    </row>
    <row r="1304" spans="6:6" x14ac:dyDescent="0.2">
      <c r="F1304" s="9"/>
    </row>
    <row r="1305" spans="6:6" x14ac:dyDescent="0.2">
      <c r="F1305" s="9"/>
    </row>
    <row r="1306" spans="6:6" x14ac:dyDescent="0.2">
      <c r="F1306" s="9"/>
    </row>
    <row r="1307" spans="6:6" x14ac:dyDescent="0.2">
      <c r="F1307" s="9"/>
    </row>
    <row r="1308" spans="6:6" x14ac:dyDescent="0.2">
      <c r="F1308" s="9"/>
    </row>
    <row r="1309" spans="6:6" x14ac:dyDescent="0.2">
      <c r="F1309" s="9"/>
    </row>
    <row r="1310" spans="6:6" x14ac:dyDescent="0.2">
      <c r="F1310" s="9"/>
    </row>
    <row r="1311" spans="6:6" x14ac:dyDescent="0.2">
      <c r="F1311" s="9"/>
    </row>
    <row r="1312" spans="6:6" x14ac:dyDescent="0.2">
      <c r="F1312" s="9"/>
    </row>
    <row r="1313" spans="6:6" x14ac:dyDescent="0.2">
      <c r="F1313" s="9"/>
    </row>
    <row r="1314" spans="6:6" x14ac:dyDescent="0.2">
      <c r="F1314" s="9"/>
    </row>
    <row r="1315" spans="6:6" x14ac:dyDescent="0.2">
      <c r="F1315" s="9"/>
    </row>
    <row r="1316" spans="6:6" x14ac:dyDescent="0.2">
      <c r="F1316" s="9"/>
    </row>
    <row r="1317" spans="6:6" x14ac:dyDescent="0.2">
      <c r="F1317" s="9"/>
    </row>
    <row r="1318" spans="6:6" x14ac:dyDescent="0.2">
      <c r="F1318" s="9"/>
    </row>
    <row r="1319" spans="6:6" x14ac:dyDescent="0.2">
      <c r="F1319" s="9"/>
    </row>
    <row r="1320" spans="6:6" x14ac:dyDescent="0.2">
      <c r="F1320" s="9"/>
    </row>
    <row r="1321" spans="6:6" x14ac:dyDescent="0.2">
      <c r="F1321" s="9"/>
    </row>
    <row r="1322" spans="6:6" x14ac:dyDescent="0.2">
      <c r="F1322" s="9"/>
    </row>
    <row r="1323" spans="6:6" x14ac:dyDescent="0.2">
      <c r="F1323" s="9"/>
    </row>
    <row r="1324" spans="6:6" x14ac:dyDescent="0.2">
      <c r="F1324" s="9"/>
    </row>
    <row r="1325" spans="6:6" x14ac:dyDescent="0.2">
      <c r="F1325" s="9"/>
    </row>
    <row r="1326" spans="6:6" x14ac:dyDescent="0.2">
      <c r="F1326" s="9"/>
    </row>
    <row r="1327" spans="6:6" x14ac:dyDescent="0.2">
      <c r="F1327" s="9"/>
    </row>
    <row r="1328" spans="6:6" x14ac:dyDescent="0.2">
      <c r="F1328" s="9"/>
    </row>
    <row r="1329" spans="6:6" x14ac:dyDescent="0.2">
      <c r="F1329" s="9"/>
    </row>
    <row r="1330" spans="6:6" x14ac:dyDescent="0.2">
      <c r="F1330" s="9"/>
    </row>
    <row r="1331" spans="6:6" x14ac:dyDescent="0.2">
      <c r="F1331" s="9"/>
    </row>
    <row r="1332" spans="6:6" x14ac:dyDescent="0.2">
      <c r="F1332" s="9"/>
    </row>
    <row r="1333" spans="6:6" x14ac:dyDescent="0.2">
      <c r="F1333" s="9"/>
    </row>
    <row r="1334" spans="6:6" x14ac:dyDescent="0.2">
      <c r="F1334" s="9"/>
    </row>
    <row r="1335" spans="6:6" x14ac:dyDescent="0.2">
      <c r="F1335" s="9"/>
    </row>
    <row r="1336" spans="6:6" x14ac:dyDescent="0.2">
      <c r="F1336" s="9"/>
    </row>
    <row r="1337" spans="6:6" x14ac:dyDescent="0.2">
      <c r="F1337" s="9"/>
    </row>
    <row r="1338" spans="6:6" x14ac:dyDescent="0.2">
      <c r="F1338" s="9"/>
    </row>
    <row r="1339" spans="6:6" x14ac:dyDescent="0.2">
      <c r="F1339" s="9"/>
    </row>
    <row r="1340" spans="6:6" x14ac:dyDescent="0.2">
      <c r="F1340" s="9"/>
    </row>
    <row r="1341" spans="6:6" x14ac:dyDescent="0.2">
      <c r="F1341" s="9"/>
    </row>
    <row r="1342" spans="6:6" x14ac:dyDescent="0.2">
      <c r="F1342" s="9"/>
    </row>
    <row r="1343" spans="6:6" x14ac:dyDescent="0.2">
      <c r="F1343" s="9"/>
    </row>
    <row r="1344" spans="6:6" x14ac:dyDescent="0.2">
      <c r="F1344" s="9"/>
    </row>
    <row r="1345" spans="6:6" x14ac:dyDescent="0.2">
      <c r="F1345" s="9"/>
    </row>
    <row r="1346" spans="6:6" x14ac:dyDescent="0.2">
      <c r="F1346" s="9"/>
    </row>
    <row r="1347" spans="6:6" x14ac:dyDescent="0.2">
      <c r="F1347" s="9"/>
    </row>
    <row r="1348" spans="6:6" x14ac:dyDescent="0.2">
      <c r="F1348" s="9"/>
    </row>
    <row r="1349" spans="6:6" x14ac:dyDescent="0.2">
      <c r="F1349" s="9"/>
    </row>
    <row r="1350" spans="6:6" x14ac:dyDescent="0.2">
      <c r="F1350" s="9"/>
    </row>
    <row r="1351" spans="6:6" x14ac:dyDescent="0.2">
      <c r="F1351" s="9"/>
    </row>
    <row r="1352" spans="6:6" x14ac:dyDescent="0.2">
      <c r="F1352" s="9"/>
    </row>
    <row r="1353" spans="6:6" x14ac:dyDescent="0.2">
      <c r="F1353" s="9"/>
    </row>
    <row r="1354" spans="6:6" x14ac:dyDescent="0.2">
      <c r="F1354" s="9"/>
    </row>
    <row r="1355" spans="6:6" x14ac:dyDescent="0.2">
      <c r="F1355" s="9"/>
    </row>
    <row r="1356" spans="6:6" x14ac:dyDescent="0.2">
      <c r="F1356" s="9"/>
    </row>
    <row r="1357" spans="6:6" x14ac:dyDescent="0.2">
      <c r="F1357" s="9"/>
    </row>
    <row r="1358" spans="6:6" x14ac:dyDescent="0.2">
      <c r="F1358" s="9"/>
    </row>
    <row r="1359" spans="6:6" x14ac:dyDescent="0.2">
      <c r="F1359" s="9"/>
    </row>
    <row r="1360" spans="6:6" x14ac:dyDescent="0.2">
      <c r="F1360" s="9"/>
    </row>
    <row r="1361" spans="6:6" x14ac:dyDescent="0.2">
      <c r="F1361" s="9"/>
    </row>
    <row r="1362" spans="6:6" x14ac:dyDescent="0.2">
      <c r="F1362" s="9"/>
    </row>
    <row r="1363" spans="6:6" x14ac:dyDescent="0.2">
      <c r="F1363" s="9"/>
    </row>
    <row r="1364" spans="6:6" x14ac:dyDescent="0.2">
      <c r="F1364" s="9"/>
    </row>
    <row r="1365" spans="6:6" x14ac:dyDescent="0.2">
      <c r="F1365" s="9"/>
    </row>
    <row r="1366" spans="6:6" x14ac:dyDescent="0.2">
      <c r="F1366" s="9"/>
    </row>
    <row r="1367" spans="6:6" x14ac:dyDescent="0.2">
      <c r="F1367" s="9"/>
    </row>
    <row r="1368" spans="6:6" x14ac:dyDescent="0.2">
      <c r="F1368" s="9"/>
    </row>
    <row r="1369" spans="6:6" x14ac:dyDescent="0.2">
      <c r="F1369" s="9"/>
    </row>
    <row r="1370" spans="6:6" x14ac:dyDescent="0.2">
      <c r="F1370" s="9"/>
    </row>
    <row r="1371" spans="6:6" x14ac:dyDescent="0.2">
      <c r="F1371" s="9"/>
    </row>
    <row r="1372" spans="6:6" x14ac:dyDescent="0.2">
      <c r="F1372" s="9"/>
    </row>
    <row r="1373" spans="6:6" x14ac:dyDescent="0.2">
      <c r="F1373" s="9"/>
    </row>
    <row r="1374" spans="6:6" x14ac:dyDescent="0.2">
      <c r="F1374" s="9"/>
    </row>
    <row r="1375" spans="6:6" x14ac:dyDescent="0.2">
      <c r="F1375" s="9"/>
    </row>
    <row r="1376" spans="6:6" x14ac:dyDescent="0.2">
      <c r="F1376" s="9"/>
    </row>
    <row r="1377" spans="6:6" x14ac:dyDescent="0.2">
      <c r="F1377" s="9"/>
    </row>
    <row r="1378" spans="6:6" x14ac:dyDescent="0.2">
      <c r="F1378" s="9"/>
    </row>
    <row r="1379" spans="6:6" x14ac:dyDescent="0.2">
      <c r="F1379" s="9"/>
    </row>
    <row r="1380" spans="6:6" x14ac:dyDescent="0.2">
      <c r="F1380" s="9"/>
    </row>
    <row r="1381" spans="6:6" x14ac:dyDescent="0.2">
      <c r="F1381" s="9"/>
    </row>
    <row r="1382" spans="6:6" x14ac:dyDescent="0.2">
      <c r="F1382" s="9"/>
    </row>
    <row r="1383" spans="6:6" x14ac:dyDescent="0.2">
      <c r="F1383" s="9"/>
    </row>
    <row r="1384" spans="6:6" x14ac:dyDescent="0.2">
      <c r="F1384" s="9"/>
    </row>
    <row r="1385" spans="6:6" x14ac:dyDescent="0.2">
      <c r="F1385" s="9"/>
    </row>
    <row r="1386" spans="6:6" x14ac:dyDescent="0.2">
      <c r="F1386" s="9"/>
    </row>
    <row r="1387" spans="6:6" x14ac:dyDescent="0.2">
      <c r="F1387" s="9"/>
    </row>
    <row r="1388" spans="6:6" x14ac:dyDescent="0.2">
      <c r="F1388" s="9"/>
    </row>
    <row r="1389" spans="6:6" x14ac:dyDescent="0.2">
      <c r="F1389" s="9"/>
    </row>
    <row r="1390" spans="6:6" x14ac:dyDescent="0.2">
      <c r="F1390" s="9"/>
    </row>
    <row r="1391" spans="6:6" x14ac:dyDescent="0.2">
      <c r="F1391" s="9"/>
    </row>
    <row r="1392" spans="6:6" x14ac:dyDescent="0.2">
      <c r="F1392" s="9"/>
    </row>
    <row r="1393" spans="6:6" x14ac:dyDescent="0.2">
      <c r="F1393" s="9"/>
    </row>
    <row r="1394" spans="6:6" x14ac:dyDescent="0.2">
      <c r="F1394" s="9"/>
    </row>
    <row r="1395" spans="6:6" x14ac:dyDescent="0.2">
      <c r="F1395" s="9"/>
    </row>
    <row r="1396" spans="6:6" x14ac:dyDescent="0.2">
      <c r="F1396" s="9"/>
    </row>
    <row r="1397" spans="6:6" x14ac:dyDescent="0.2">
      <c r="F1397" s="9"/>
    </row>
    <row r="1398" spans="6:6" x14ac:dyDescent="0.2">
      <c r="F1398" s="9"/>
    </row>
    <row r="1399" spans="6:6" x14ac:dyDescent="0.2">
      <c r="F1399" s="9"/>
    </row>
    <row r="1400" spans="6:6" x14ac:dyDescent="0.2">
      <c r="F1400" s="9"/>
    </row>
    <row r="1401" spans="6:6" x14ac:dyDescent="0.2">
      <c r="F1401" s="9"/>
    </row>
    <row r="1402" spans="6:6" x14ac:dyDescent="0.2">
      <c r="F1402" s="9"/>
    </row>
    <row r="1403" spans="6:6" x14ac:dyDescent="0.2">
      <c r="F1403" s="9"/>
    </row>
    <row r="1404" spans="6:6" x14ac:dyDescent="0.2">
      <c r="F1404" s="9"/>
    </row>
    <row r="1405" spans="6:6" x14ac:dyDescent="0.2">
      <c r="F1405" s="9"/>
    </row>
    <row r="1406" spans="6:6" x14ac:dyDescent="0.2">
      <c r="F1406" s="9"/>
    </row>
    <row r="1407" spans="6:6" x14ac:dyDescent="0.2">
      <c r="F1407" s="9"/>
    </row>
    <row r="1408" spans="6:6" x14ac:dyDescent="0.2">
      <c r="F1408" s="9"/>
    </row>
    <row r="1409" spans="6:6" x14ac:dyDescent="0.2">
      <c r="F1409" s="9"/>
    </row>
    <row r="1410" spans="6:6" x14ac:dyDescent="0.2">
      <c r="F1410" s="9"/>
    </row>
    <row r="1411" spans="6:6" x14ac:dyDescent="0.2">
      <c r="F1411" s="9"/>
    </row>
    <row r="1412" spans="6:6" x14ac:dyDescent="0.2">
      <c r="F1412" s="9"/>
    </row>
    <row r="1413" spans="6:6" x14ac:dyDescent="0.2">
      <c r="F1413" s="9"/>
    </row>
    <row r="1414" spans="6:6" x14ac:dyDescent="0.2">
      <c r="F1414" s="9"/>
    </row>
    <row r="1415" spans="6:6" x14ac:dyDescent="0.2">
      <c r="F1415" s="9"/>
    </row>
    <row r="1416" spans="6:6" x14ac:dyDescent="0.2">
      <c r="F1416" s="9"/>
    </row>
    <row r="1417" spans="6:6" x14ac:dyDescent="0.2">
      <c r="F1417" s="9"/>
    </row>
    <row r="1418" spans="6:6" x14ac:dyDescent="0.2">
      <c r="F1418" s="9"/>
    </row>
    <row r="1419" spans="6:6" x14ac:dyDescent="0.2">
      <c r="F1419" s="9"/>
    </row>
    <row r="1420" spans="6:6" x14ac:dyDescent="0.2">
      <c r="F1420" s="9"/>
    </row>
    <row r="1421" spans="6:6" x14ac:dyDescent="0.2">
      <c r="F1421" s="9"/>
    </row>
    <row r="1422" spans="6:6" x14ac:dyDescent="0.2">
      <c r="F1422" s="9"/>
    </row>
    <row r="1423" spans="6:6" x14ac:dyDescent="0.2">
      <c r="F1423" s="9"/>
    </row>
    <row r="1424" spans="6:6" x14ac:dyDescent="0.2">
      <c r="F1424" s="9"/>
    </row>
    <row r="1425" spans="6:6" x14ac:dyDescent="0.2">
      <c r="F1425" s="9"/>
    </row>
    <row r="1426" spans="6:6" x14ac:dyDescent="0.2">
      <c r="F1426" s="9"/>
    </row>
    <row r="1427" spans="6:6" x14ac:dyDescent="0.2">
      <c r="F1427" s="9"/>
    </row>
    <row r="1428" spans="6:6" x14ac:dyDescent="0.2">
      <c r="F1428" s="9"/>
    </row>
    <row r="1429" spans="6:6" x14ac:dyDescent="0.2">
      <c r="F1429" s="9"/>
    </row>
    <row r="1430" spans="6:6" x14ac:dyDescent="0.2">
      <c r="F1430" s="9"/>
    </row>
    <row r="1431" spans="6:6" x14ac:dyDescent="0.2">
      <c r="F1431" s="9"/>
    </row>
    <row r="1432" spans="6:6" x14ac:dyDescent="0.2">
      <c r="F1432" s="9"/>
    </row>
    <row r="1433" spans="6:6" x14ac:dyDescent="0.2">
      <c r="F1433" s="9"/>
    </row>
    <row r="1434" spans="6:6" x14ac:dyDescent="0.2">
      <c r="F1434" s="9"/>
    </row>
    <row r="1435" spans="6:6" x14ac:dyDescent="0.2">
      <c r="F1435" s="9"/>
    </row>
    <row r="1436" spans="6:6" x14ac:dyDescent="0.2">
      <c r="F1436" s="9"/>
    </row>
    <row r="1437" spans="6:6" x14ac:dyDescent="0.2">
      <c r="F1437" s="9"/>
    </row>
    <row r="1438" spans="6:6" x14ac:dyDescent="0.2">
      <c r="F1438" s="9"/>
    </row>
    <row r="1439" spans="6:6" x14ac:dyDescent="0.2">
      <c r="F1439" s="9"/>
    </row>
    <row r="1440" spans="6:6" x14ac:dyDescent="0.2">
      <c r="F1440" s="9"/>
    </row>
    <row r="1441" spans="6:6" x14ac:dyDescent="0.2">
      <c r="F1441" s="9"/>
    </row>
    <row r="1442" spans="6:6" x14ac:dyDescent="0.2">
      <c r="F1442" s="9"/>
    </row>
    <row r="1443" spans="6:6" x14ac:dyDescent="0.2">
      <c r="F1443" s="9"/>
    </row>
    <row r="1444" spans="6:6" x14ac:dyDescent="0.2">
      <c r="F1444" s="9"/>
    </row>
    <row r="1445" spans="6:6" x14ac:dyDescent="0.2">
      <c r="F1445" s="9"/>
    </row>
    <row r="1446" spans="6:6" x14ac:dyDescent="0.2">
      <c r="F1446" s="9"/>
    </row>
    <row r="1447" spans="6:6" x14ac:dyDescent="0.2">
      <c r="F1447" s="9"/>
    </row>
    <row r="1448" spans="6:6" x14ac:dyDescent="0.2">
      <c r="F1448" s="9"/>
    </row>
    <row r="1449" spans="6:6" x14ac:dyDescent="0.2">
      <c r="F1449" s="9"/>
    </row>
    <row r="1450" spans="6:6" x14ac:dyDescent="0.2">
      <c r="F1450" s="9"/>
    </row>
    <row r="1451" spans="6:6" x14ac:dyDescent="0.2">
      <c r="F1451" s="9"/>
    </row>
    <row r="1452" spans="6:6" x14ac:dyDescent="0.2">
      <c r="F1452" s="9"/>
    </row>
    <row r="1453" spans="6:6" x14ac:dyDescent="0.2">
      <c r="F1453" s="9"/>
    </row>
    <row r="1454" spans="6:6" x14ac:dyDescent="0.2">
      <c r="F1454" s="9"/>
    </row>
    <row r="1455" spans="6:6" x14ac:dyDescent="0.2">
      <c r="F1455" s="9"/>
    </row>
    <row r="1456" spans="6:6" x14ac:dyDescent="0.2">
      <c r="F1456" s="9"/>
    </row>
    <row r="1457" spans="6:6" x14ac:dyDescent="0.2">
      <c r="F1457" s="9"/>
    </row>
    <row r="1458" spans="6:6" x14ac:dyDescent="0.2">
      <c r="F1458" s="9"/>
    </row>
    <row r="1459" spans="6:6" x14ac:dyDescent="0.2">
      <c r="F1459" s="9"/>
    </row>
    <row r="1460" spans="6:6" x14ac:dyDescent="0.2">
      <c r="F1460" s="9"/>
    </row>
    <row r="1461" spans="6:6" x14ac:dyDescent="0.2">
      <c r="F1461" s="9"/>
    </row>
    <row r="1462" spans="6:6" x14ac:dyDescent="0.2">
      <c r="F1462" s="9"/>
    </row>
    <row r="1463" spans="6:6" x14ac:dyDescent="0.2">
      <c r="F1463" s="9"/>
    </row>
    <row r="1464" spans="6:6" x14ac:dyDescent="0.2">
      <c r="F1464" s="9"/>
    </row>
    <row r="1465" spans="6:6" x14ac:dyDescent="0.2">
      <c r="F1465" s="9"/>
    </row>
    <row r="1466" spans="6:6" x14ac:dyDescent="0.2">
      <c r="F1466" s="9"/>
    </row>
    <row r="1467" spans="6:6" x14ac:dyDescent="0.2">
      <c r="F1467" s="9"/>
    </row>
    <row r="1468" spans="6:6" x14ac:dyDescent="0.2">
      <c r="F1468" s="9"/>
    </row>
    <row r="1469" spans="6:6" x14ac:dyDescent="0.2">
      <c r="F1469" s="9"/>
    </row>
    <row r="1470" spans="6:6" x14ac:dyDescent="0.2">
      <c r="F1470" s="9"/>
    </row>
    <row r="1471" spans="6:6" x14ac:dyDescent="0.2">
      <c r="F1471" s="9"/>
    </row>
    <row r="1472" spans="6:6" x14ac:dyDescent="0.2">
      <c r="F1472" s="9"/>
    </row>
    <row r="1473" spans="6:6" x14ac:dyDescent="0.2">
      <c r="F1473" s="9"/>
    </row>
    <row r="1474" spans="6:6" x14ac:dyDescent="0.2">
      <c r="F1474" s="9"/>
    </row>
    <row r="1475" spans="6:6" x14ac:dyDescent="0.2">
      <c r="F1475" s="9"/>
    </row>
    <row r="1476" spans="6:6" x14ac:dyDescent="0.2">
      <c r="F1476" s="9"/>
    </row>
    <row r="1477" spans="6:6" x14ac:dyDescent="0.2">
      <c r="F1477" s="9"/>
    </row>
    <row r="1478" spans="6:6" x14ac:dyDescent="0.2">
      <c r="F1478" s="9"/>
    </row>
    <row r="1479" spans="6:6" x14ac:dyDescent="0.2">
      <c r="F1479" s="9"/>
    </row>
    <row r="1480" spans="6:6" x14ac:dyDescent="0.2">
      <c r="F1480" s="9"/>
    </row>
    <row r="1481" spans="6:6" x14ac:dyDescent="0.2">
      <c r="F1481" s="9"/>
    </row>
    <row r="1482" spans="6:6" x14ac:dyDescent="0.2">
      <c r="F1482" s="9"/>
    </row>
    <row r="1483" spans="6:6" x14ac:dyDescent="0.2">
      <c r="F1483" s="9"/>
    </row>
    <row r="1484" spans="6:6" x14ac:dyDescent="0.2">
      <c r="F1484" s="9"/>
    </row>
    <row r="1485" spans="6:6" x14ac:dyDescent="0.2">
      <c r="F1485" s="9"/>
    </row>
    <row r="1486" spans="6:6" x14ac:dyDescent="0.2">
      <c r="F1486" s="9"/>
    </row>
    <row r="1487" spans="6:6" x14ac:dyDescent="0.2">
      <c r="F1487" s="9"/>
    </row>
    <row r="1488" spans="6:6" x14ac:dyDescent="0.2">
      <c r="F1488" s="9"/>
    </row>
    <row r="1489" spans="6:6" x14ac:dyDescent="0.2">
      <c r="F1489" s="9"/>
    </row>
    <row r="1490" spans="6:6" x14ac:dyDescent="0.2">
      <c r="F1490" s="9"/>
    </row>
    <row r="1491" spans="6:6" x14ac:dyDescent="0.2">
      <c r="F1491" s="9"/>
    </row>
    <row r="1492" spans="6:6" x14ac:dyDescent="0.2">
      <c r="F1492" s="9"/>
    </row>
    <row r="1493" spans="6:6" x14ac:dyDescent="0.2">
      <c r="F1493" s="9"/>
    </row>
    <row r="1494" spans="6:6" x14ac:dyDescent="0.2">
      <c r="F1494" s="9"/>
    </row>
    <row r="1495" spans="6:6" x14ac:dyDescent="0.2">
      <c r="F1495" s="9"/>
    </row>
    <row r="1496" spans="6:6" x14ac:dyDescent="0.2">
      <c r="F1496" s="9"/>
    </row>
    <row r="1497" spans="6:6" x14ac:dyDescent="0.2">
      <c r="F1497" s="9"/>
    </row>
    <row r="1498" spans="6:6" x14ac:dyDescent="0.2">
      <c r="F1498" s="9"/>
    </row>
    <row r="1499" spans="6:6" x14ac:dyDescent="0.2">
      <c r="F1499" s="9"/>
    </row>
    <row r="1500" spans="6:6" x14ac:dyDescent="0.2">
      <c r="F1500" s="9"/>
    </row>
    <row r="1501" spans="6:6" x14ac:dyDescent="0.2">
      <c r="F1501" s="9"/>
    </row>
    <row r="1502" spans="6:6" x14ac:dyDescent="0.2">
      <c r="F1502" s="9"/>
    </row>
    <row r="1503" spans="6:6" x14ac:dyDescent="0.2">
      <c r="F1503" s="9"/>
    </row>
    <row r="1504" spans="6:6" x14ac:dyDescent="0.2">
      <c r="F1504" s="9"/>
    </row>
    <row r="1505" spans="6:6" x14ac:dyDescent="0.2">
      <c r="F1505" s="9"/>
    </row>
    <row r="1506" spans="6:6" x14ac:dyDescent="0.2">
      <c r="F1506" s="9"/>
    </row>
    <row r="1507" spans="6:6" x14ac:dyDescent="0.2">
      <c r="F1507" s="9"/>
    </row>
    <row r="1508" spans="6:6" x14ac:dyDescent="0.2">
      <c r="F1508" s="9"/>
    </row>
    <row r="1509" spans="6:6" x14ac:dyDescent="0.2">
      <c r="F1509" s="9"/>
    </row>
    <row r="1510" spans="6:6" x14ac:dyDescent="0.2">
      <c r="F1510" s="9"/>
    </row>
    <row r="1511" spans="6:6" x14ac:dyDescent="0.2">
      <c r="F1511" s="9"/>
    </row>
    <row r="1512" spans="6:6" x14ac:dyDescent="0.2">
      <c r="F1512" s="9"/>
    </row>
    <row r="1513" spans="6:6" x14ac:dyDescent="0.2">
      <c r="F1513" s="9"/>
    </row>
    <row r="1514" spans="6:6" x14ac:dyDescent="0.2">
      <c r="F1514" s="9"/>
    </row>
    <row r="1515" spans="6:6" x14ac:dyDescent="0.2">
      <c r="F1515" s="9"/>
    </row>
    <row r="1516" spans="6:6" x14ac:dyDescent="0.2">
      <c r="F1516" s="9"/>
    </row>
    <row r="1517" spans="6:6" x14ac:dyDescent="0.2">
      <c r="F1517" s="9"/>
    </row>
    <row r="1518" spans="6:6" x14ac:dyDescent="0.2">
      <c r="F1518" s="9"/>
    </row>
    <row r="1519" spans="6:6" x14ac:dyDescent="0.2">
      <c r="F1519" s="9"/>
    </row>
    <row r="1520" spans="6:6" x14ac:dyDescent="0.2">
      <c r="F1520" s="9"/>
    </row>
    <row r="1521" spans="6:6" x14ac:dyDescent="0.2">
      <c r="F1521" s="9"/>
    </row>
    <row r="1522" spans="6:6" x14ac:dyDescent="0.2">
      <c r="F1522" s="9"/>
    </row>
    <row r="1523" spans="6:6" x14ac:dyDescent="0.2">
      <c r="F1523" s="9"/>
    </row>
    <row r="1524" spans="6:6" x14ac:dyDescent="0.2">
      <c r="F1524" s="9"/>
    </row>
    <row r="1525" spans="6:6" x14ac:dyDescent="0.2">
      <c r="F1525" s="9"/>
    </row>
    <row r="1526" spans="6:6" x14ac:dyDescent="0.2">
      <c r="F1526" s="9"/>
    </row>
    <row r="1527" spans="6:6" x14ac:dyDescent="0.2">
      <c r="F1527" s="9"/>
    </row>
    <row r="1528" spans="6:6" x14ac:dyDescent="0.2">
      <c r="F1528" s="9"/>
    </row>
    <row r="1529" spans="6:6" x14ac:dyDescent="0.2">
      <c r="F1529" s="9"/>
    </row>
    <row r="1530" spans="6:6" x14ac:dyDescent="0.2">
      <c r="F1530" s="9"/>
    </row>
    <row r="1531" spans="6:6" x14ac:dyDescent="0.2">
      <c r="F1531" s="9"/>
    </row>
    <row r="1532" spans="6:6" x14ac:dyDescent="0.2">
      <c r="F1532" s="9"/>
    </row>
    <row r="1533" spans="6:6" x14ac:dyDescent="0.2">
      <c r="F1533" s="9"/>
    </row>
    <row r="1534" spans="6:6" x14ac:dyDescent="0.2">
      <c r="F1534" s="9"/>
    </row>
    <row r="1535" spans="6:6" x14ac:dyDescent="0.2">
      <c r="F1535" s="9"/>
    </row>
    <row r="1536" spans="6:6" x14ac:dyDescent="0.2">
      <c r="F1536" s="9"/>
    </row>
    <row r="1537" spans="6:6" x14ac:dyDescent="0.2">
      <c r="F1537" s="9"/>
    </row>
    <row r="1538" spans="6:6" x14ac:dyDescent="0.2">
      <c r="F1538" s="9"/>
    </row>
    <row r="1539" spans="6:6" x14ac:dyDescent="0.2">
      <c r="F1539" s="9"/>
    </row>
    <row r="1540" spans="6:6" x14ac:dyDescent="0.2">
      <c r="F1540" s="9"/>
    </row>
    <row r="1541" spans="6:6" x14ac:dyDescent="0.2">
      <c r="F1541" s="9"/>
    </row>
    <row r="1542" spans="6:6" x14ac:dyDescent="0.2">
      <c r="F1542" s="9"/>
    </row>
    <row r="1543" spans="6:6" x14ac:dyDescent="0.2">
      <c r="F1543" s="9"/>
    </row>
    <row r="1544" spans="6:6" x14ac:dyDescent="0.2">
      <c r="F1544" s="9"/>
    </row>
    <row r="1545" spans="6:6" x14ac:dyDescent="0.2">
      <c r="F1545" s="9"/>
    </row>
    <row r="1546" spans="6:6" x14ac:dyDescent="0.2">
      <c r="F1546" s="9"/>
    </row>
    <row r="1547" spans="6:6" x14ac:dyDescent="0.2">
      <c r="F1547" s="9"/>
    </row>
    <row r="1548" spans="6:6" x14ac:dyDescent="0.2">
      <c r="F1548" s="9"/>
    </row>
    <row r="1549" spans="6:6" x14ac:dyDescent="0.2">
      <c r="F1549" s="9"/>
    </row>
    <row r="1550" spans="6:6" x14ac:dyDescent="0.2">
      <c r="F1550" s="9"/>
    </row>
    <row r="1551" spans="6:6" x14ac:dyDescent="0.2">
      <c r="F1551" s="9"/>
    </row>
    <row r="1552" spans="6:6" x14ac:dyDescent="0.2">
      <c r="F1552" s="9"/>
    </row>
    <row r="1553" spans="6:6" x14ac:dyDescent="0.2">
      <c r="F1553" s="9"/>
    </row>
    <row r="1554" spans="6:6" x14ac:dyDescent="0.2">
      <c r="F1554" s="9"/>
    </row>
    <row r="1555" spans="6:6" x14ac:dyDescent="0.2">
      <c r="F1555" s="9"/>
    </row>
    <row r="1556" spans="6:6" x14ac:dyDescent="0.2">
      <c r="F1556" s="9"/>
    </row>
    <row r="1557" spans="6:6" x14ac:dyDescent="0.2">
      <c r="F1557" s="9"/>
    </row>
    <row r="1558" spans="6:6" x14ac:dyDescent="0.2">
      <c r="F1558" s="9"/>
    </row>
    <row r="1559" spans="6:6" x14ac:dyDescent="0.2">
      <c r="F1559" s="9"/>
    </row>
    <row r="1560" spans="6:6" x14ac:dyDescent="0.2">
      <c r="F1560" s="9"/>
    </row>
    <row r="1561" spans="6:6" x14ac:dyDescent="0.2">
      <c r="F1561" s="9"/>
    </row>
    <row r="1562" spans="6:6" x14ac:dyDescent="0.2">
      <c r="F1562" s="9"/>
    </row>
    <row r="1563" spans="6:6" x14ac:dyDescent="0.2">
      <c r="F1563" s="9"/>
    </row>
    <row r="1564" spans="6:6" x14ac:dyDescent="0.2">
      <c r="F1564" s="9"/>
    </row>
    <row r="1565" spans="6:6" x14ac:dyDescent="0.2">
      <c r="F1565" s="9"/>
    </row>
    <row r="1566" spans="6:6" x14ac:dyDescent="0.2">
      <c r="F1566" s="9"/>
    </row>
    <row r="1567" spans="6:6" x14ac:dyDescent="0.2">
      <c r="F1567" s="9"/>
    </row>
    <row r="1568" spans="6:6" x14ac:dyDescent="0.2">
      <c r="F1568" s="9"/>
    </row>
    <row r="1569" spans="6:6" x14ac:dyDescent="0.2">
      <c r="F1569" s="9"/>
    </row>
    <row r="1570" spans="6:6" x14ac:dyDescent="0.2">
      <c r="F1570" s="9"/>
    </row>
    <row r="1571" spans="6:6" x14ac:dyDescent="0.2">
      <c r="F1571" s="9"/>
    </row>
    <row r="1572" spans="6:6" x14ac:dyDescent="0.2">
      <c r="F1572" s="9"/>
    </row>
    <row r="1573" spans="6:6" x14ac:dyDescent="0.2">
      <c r="F1573" s="9"/>
    </row>
    <row r="1574" spans="6:6" x14ac:dyDescent="0.2">
      <c r="F1574" s="9"/>
    </row>
    <row r="1575" spans="6:6" x14ac:dyDescent="0.2">
      <c r="F1575" s="9"/>
    </row>
    <row r="1576" spans="6:6" x14ac:dyDescent="0.2">
      <c r="F1576" s="9"/>
    </row>
    <row r="1577" spans="6:6" x14ac:dyDescent="0.2">
      <c r="F1577" s="9"/>
    </row>
    <row r="1578" spans="6:6" x14ac:dyDescent="0.2">
      <c r="F1578" s="9"/>
    </row>
    <row r="1579" spans="6:6" x14ac:dyDescent="0.2">
      <c r="F1579" s="9"/>
    </row>
    <row r="1580" spans="6:6" x14ac:dyDescent="0.2">
      <c r="F1580" s="9"/>
    </row>
    <row r="1581" spans="6:6" x14ac:dyDescent="0.2">
      <c r="F1581" s="9"/>
    </row>
    <row r="1582" spans="6:6" x14ac:dyDescent="0.2">
      <c r="F1582" s="9"/>
    </row>
    <row r="1583" spans="6:6" x14ac:dyDescent="0.2">
      <c r="F1583" s="9"/>
    </row>
    <row r="1584" spans="6:6" x14ac:dyDescent="0.2">
      <c r="F1584" s="9"/>
    </row>
    <row r="1585" spans="6:6" x14ac:dyDescent="0.2">
      <c r="F1585" s="9"/>
    </row>
    <row r="1586" spans="6:6" x14ac:dyDescent="0.2">
      <c r="F1586" s="9"/>
    </row>
    <row r="1587" spans="6:6" x14ac:dyDescent="0.2">
      <c r="F1587" s="9"/>
    </row>
    <row r="1588" spans="6:6" x14ac:dyDescent="0.2">
      <c r="F1588" s="9"/>
    </row>
    <row r="1589" spans="6:6" x14ac:dyDescent="0.2">
      <c r="F1589" s="9"/>
    </row>
    <row r="1590" spans="6:6" x14ac:dyDescent="0.2">
      <c r="F1590" s="9"/>
    </row>
    <row r="1591" spans="6:6" x14ac:dyDescent="0.2">
      <c r="F1591" s="9"/>
    </row>
    <row r="1592" spans="6:6" x14ac:dyDescent="0.2">
      <c r="F1592" s="9"/>
    </row>
    <row r="1593" spans="6:6" x14ac:dyDescent="0.2">
      <c r="F1593" s="9"/>
    </row>
    <row r="1594" spans="6:6" x14ac:dyDescent="0.2">
      <c r="F1594" s="9"/>
    </row>
    <row r="1595" spans="6:6" x14ac:dyDescent="0.2">
      <c r="F1595" s="9"/>
    </row>
    <row r="1596" spans="6:6" x14ac:dyDescent="0.2">
      <c r="F1596" s="9"/>
    </row>
    <row r="1597" spans="6:6" x14ac:dyDescent="0.2">
      <c r="F1597" s="9"/>
    </row>
    <row r="1598" spans="6:6" x14ac:dyDescent="0.2">
      <c r="F1598" s="9"/>
    </row>
    <row r="1599" spans="6:6" x14ac:dyDescent="0.2">
      <c r="F1599" s="9"/>
    </row>
    <row r="1600" spans="6:6" x14ac:dyDescent="0.2">
      <c r="F1600" s="9"/>
    </row>
    <row r="1601" spans="6:6" x14ac:dyDescent="0.2">
      <c r="F1601" s="9"/>
    </row>
    <row r="1602" spans="6:6" x14ac:dyDescent="0.2">
      <c r="F1602" s="9"/>
    </row>
    <row r="1603" spans="6:6" x14ac:dyDescent="0.2">
      <c r="F1603" s="9"/>
    </row>
    <row r="1604" spans="6:6" x14ac:dyDescent="0.2">
      <c r="F1604" s="9"/>
    </row>
    <row r="1605" spans="6:6" x14ac:dyDescent="0.2">
      <c r="F1605" s="9"/>
    </row>
    <row r="1606" spans="6:6" x14ac:dyDescent="0.2">
      <c r="F1606" s="9"/>
    </row>
    <row r="1607" spans="6:6" x14ac:dyDescent="0.2">
      <c r="F1607" s="9"/>
    </row>
    <row r="1608" spans="6:6" x14ac:dyDescent="0.2">
      <c r="F1608" s="9"/>
    </row>
    <row r="1609" spans="6:6" x14ac:dyDescent="0.2">
      <c r="F1609" s="9"/>
    </row>
    <row r="1610" spans="6:6" x14ac:dyDescent="0.2">
      <c r="F1610" s="9"/>
    </row>
    <row r="1611" spans="6:6" x14ac:dyDescent="0.2">
      <c r="F1611" s="9"/>
    </row>
    <row r="1612" spans="6:6" x14ac:dyDescent="0.2">
      <c r="F1612" s="9"/>
    </row>
    <row r="1613" spans="6:6" x14ac:dyDescent="0.2">
      <c r="F1613" s="9"/>
    </row>
    <row r="1614" spans="6:6" x14ac:dyDescent="0.2">
      <c r="F1614" s="9"/>
    </row>
    <row r="1615" spans="6:6" x14ac:dyDescent="0.2">
      <c r="F1615" s="9"/>
    </row>
    <row r="1616" spans="6:6" x14ac:dyDescent="0.2">
      <c r="F1616" s="9"/>
    </row>
    <row r="1617" spans="6:6" x14ac:dyDescent="0.2">
      <c r="F1617" s="9"/>
    </row>
    <row r="1618" spans="6:6" x14ac:dyDescent="0.2">
      <c r="F1618" s="9"/>
    </row>
    <row r="1619" spans="6:6" x14ac:dyDescent="0.2">
      <c r="F1619" s="9"/>
    </row>
    <row r="1620" spans="6:6" x14ac:dyDescent="0.2">
      <c r="F1620" s="9"/>
    </row>
    <row r="1621" spans="6:6" x14ac:dyDescent="0.2">
      <c r="F1621" s="9"/>
    </row>
    <row r="1622" spans="6:6" x14ac:dyDescent="0.2">
      <c r="F1622" s="9"/>
    </row>
    <row r="1623" spans="6:6" x14ac:dyDescent="0.2">
      <c r="F1623" s="9"/>
    </row>
    <row r="1624" spans="6:6" x14ac:dyDescent="0.2">
      <c r="F1624" s="9"/>
    </row>
    <row r="1625" spans="6:6" x14ac:dyDescent="0.2">
      <c r="F1625" s="9"/>
    </row>
    <row r="1626" spans="6:6" x14ac:dyDescent="0.2">
      <c r="F1626" s="9"/>
    </row>
    <row r="1627" spans="6:6" x14ac:dyDescent="0.2">
      <c r="F1627" s="9"/>
    </row>
    <row r="1628" spans="6:6" x14ac:dyDescent="0.2">
      <c r="F1628" s="9"/>
    </row>
    <row r="1629" spans="6:6" x14ac:dyDescent="0.2">
      <c r="F1629" s="9"/>
    </row>
    <row r="1630" spans="6:6" x14ac:dyDescent="0.2">
      <c r="F1630" s="9"/>
    </row>
    <row r="1631" spans="6:6" x14ac:dyDescent="0.2">
      <c r="F1631" s="9"/>
    </row>
    <row r="1632" spans="6:6" x14ac:dyDescent="0.2">
      <c r="F1632" s="9"/>
    </row>
    <row r="1633" spans="6:6" x14ac:dyDescent="0.2">
      <c r="F1633" s="9"/>
    </row>
    <row r="1634" spans="6:6" x14ac:dyDescent="0.2">
      <c r="F1634" s="9"/>
    </row>
    <row r="1635" spans="6:6" x14ac:dyDescent="0.2">
      <c r="F1635" s="9"/>
    </row>
    <row r="1636" spans="6:6" x14ac:dyDescent="0.2">
      <c r="F1636" s="9"/>
    </row>
    <row r="1637" spans="6:6" x14ac:dyDescent="0.2">
      <c r="F1637" s="9"/>
    </row>
    <row r="1638" spans="6:6" x14ac:dyDescent="0.2">
      <c r="F1638" s="9"/>
    </row>
    <row r="1639" spans="6:6" x14ac:dyDescent="0.2">
      <c r="F1639" s="9"/>
    </row>
    <row r="1640" spans="6:6" x14ac:dyDescent="0.2">
      <c r="F1640" s="9"/>
    </row>
    <row r="1641" spans="6:6" x14ac:dyDescent="0.2">
      <c r="F1641" s="9"/>
    </row>
    <row r="1642" spans="6:6" x14ac:dyDescent="0.2">
      <c r="F1642" s="9"/>
    </row>
    <row r="1643" spans="6:6" x14ac:dyDescent="0.2">
      <c r="F1643" s="9"/>
    </row>
    <row r="1644" spans="6:6" x14ac:dyDescent="0.2">
      <c r="F1644" s="9"/>
    </row>
    <row r="1645" spans="6:6" x14ac:dyDescent="0.2">
      <c r="F1645" s="9"/>
    </row>
    <row r="1646" spans="6:6" x14ac:dyDescent="0.2">
      <c r="F1646" s="9"/>
    </row>
    <row r="1647" spans="6:6" x14ac:dyDescent="0.2">
      <c r="F1647" s="9"/>
    </row>
    <row r="1648" spans="6:6" x14ac:dyDescent="0.2">
      <c r="F1648" s="9"/>
    </row>
    <row r="1649" spans="6:6" x14ac:dyDescent="0.2">
      <c r="F1649" s="9"/>
    </row>
    <row r="1650" spans="6:6" x14ac:dyDescent="0.2">
      <c r="F1650" s="9"/>
    </row>
    <row r="1651" spans="6:6" x14ac:dyDescent="0.2">
      <c r="F1651" s="9"/>
    </row>
    <row r="1652" spans="6:6" x14ac:dyDescent="0.2">
      <c r="F1652" s="9"/>
    </row>
    <row r="1653" spans="6:6" x14ac:dyDescent="0.2">
      <c r="F1653" s="9"/>
    </row>
    <row r="1654" spans="6:6" x14ac:dyDescent="0.2">
      <c r="F1654" s="9"/>
    </row>
    <row r="1655" spans="6:6" x14ac:dyDescent="0.2">
      <c r="F1655" s="9"/>
    </row>
    <row r="1656" spans="6:6" x14ac:dyDescent="0.2">
      <c r="F1656" s="9"/>
    </row>
    <row r="1657" spans="6:6" x14ac:dyDescent="0.2">
      <c r="F1657" s="9"/>
    </row>
    <row r="1658" spans="6:6" x14ac:dyDescent="0.2">
      <c r="F1658" s="9"/>
    </row>
    <row r="1659" spans="6:6" x14ac:dyDescent="0.2">
      <c r="F1659" s="9"/>
    </row>
    <row r="1660" spans="6:6" x14ac:dyDescent="0.2">
      <c r="F1660" s="9"/>
    </row>
    <row r="1661" spans="6:6" x14ac:dyDescent="0.2">
      <c r="F1661" s="9"/>
    </row>
    <row r="1662" spans="6:6" x14ac:dyDescent="0.2">
      <c r="F1662" s="9"/>
    </row>
    <row r="1663" spans="6:6" x14ac:dyDescent="0.2">
      <c r="F1663" s="9"/>
    </row>
    <row r="1664" spans="6:6" x14ac:dyDescent="0.2">
      <c r="F1664" s="9"/>
    </row>
    <row r="1665" spans="6:6" x14ac:dyDescent="0.2">
      <c r="F1665" s="9"/>
    </row>
    <row r="1666" spans="6:6" x14ac:dyDescent="0.2">
      <c r="F1666" s="9"/>
    </row>
    <row r="1667" spans="6:6" x14ac:dyDescent="0.2">
      <c r="F1667" s="9"/>
    </row>
    <row r="1668" spans="6:6" x14ac:dyDescent="0.2">
      <c r="F1668" s="9"/>
    </row>
    <row r="1669" spans="6:6" x14ac:dyDescent="0.2">
      <c r="F1669" s="9"/>
    </row>
    <row r="1670" spans="6:6" x14ac:dyDescent="0.2">
      <c r="F1670" s="9"/>
    </row>
    <row r="1671" spans="6:6" x14ac:dyDescent="0.2">
      <c r="F1671" s="9"/>
    </row>
    <row r="1672" spans="6:6" x14ac:dyDescent="0.2">
      <c r="F1672" s="9"/>
    </row>
    <row r="1673" spans="6:6" x14ac:dyDescent="0.2">
      <c r="F1673" s="9"/>
    </row>
    <row r="1674" spans="6:6" x14ac:dyDescent="0.2">
      <c r="F1674" s="9"/>
    </row>
    <row r="1675" spans="6:6" x14ac:dyDescent="0.2">
      <c r="F1675" s="9"/>
    </row>
    <row r="1676" spans="6:6" x14ac:dyDescent="0.2">
      <c r="F1676" s="9"/>
    </row>
    <row r="1677" spans="6:6" x14ac:dyDescent="0.2">
      <c r="F1677" s="9"/>
    </row>
    <row r="1678" spans="6:6" x14ac:dyDescent="0.2">
      <c r="F1678" s="9"/>
    </row>
    <row r="1679" spans="6:6" x14ac:dyDescent="0.2">
      <c r="F1679" s="9"/>
    </row>
    <row r="1680" spans="6:6" x14ac:dyDescent="0.2">
      <c r="F1680" s="9"/>
    </row>
    <row r="1681" spans="6:6" x14ac:dyDescent="0.2">
      <c r="F1681" s="9"/>
    </row>
    <row r="1682" spans="6:6" x14ac:dyDescent="0.2">
      <c r="F1682" s="9"/>
    </row>
    <row r="1683" spans="6:6" x14ac:dyDescent="0.2">
      <c r="F1683" s="9"/>
    </row>
    <row r="1684" spans="6:6" x14ac:dyDescent="0.2">
      <c r="F1684" s="9"/>
    </row>
    <row r="1685" spans="6:6" x14ac:dyDescent="0.2">
      <c r="F1685" s="9"/>
    </row>
    <row r="1686" spans="6:6" x14ac:dyDescent="0.2">
      <c r="F1686" s="9"/>
    </row>
    <row r="1687" spans="6:6" x14ac:dyDescent="0.2">
      <c r="F1687" s="9"/>
    </row>
    <row r="1688" spans="6:6" x14ac:dyDescent="0.2">
      <c r="F1688" s="9"/>
    </row>
    <row r="1689" spans="6:6" x14ac:dyDescent="0.2">
      <c r="F1689" s="9"/>
    </row>
    <row r="1690" spans="6:6" x14ac:dyDescent="0.2">
      <c r="F1690" s="9"/>
    </row>
    <row r="1691" spans="6:6" x14ac:dyDescent="0.2">
      <c r="F1691" s="9"/>
    </row>
    <row r="1692" spans="6:6" x14ac:dyDescent="0.2">
      <c r="F1692" s="9"/>
    </row>
    <row r="1693" spans="6:6" x14ac:dyDescent="0.2">
      <c r="F1693" s="9"/>
    </row>
    <row r="1694" spans="6:6" x14ac:dyDescent="0.2">
      <c r="F1694" s="9"/>
    </row>
    <row r="1695" spans="6:6" x14ac:dyDescent="0.2">
      <c r="F1695" s="9"/>
    </row>
    <row r="1696" spans="6:6" x14ac:dyDescent="0.2">
      <c r="F1696" s="9"/>
    </row>
    <row r="1697" spans="6:6" x14ac:dyDescent="0.2">
      <c r="F1697" s="9"/>
    </row>
    <row r="1698" spans="6:6" x14ac:dyDescent="0.2">
      <c r="F1698" s="9"/>
    </row>
    <row r="1699" spans="6:6" x14ac:dyDescent="0.2">
      <c r="F1699" s="9"/>
    </row>
    <row r="1700" spans="6:6" x14ac:dyDescent="0.2">
      <c r="F1700" s="9"/>
    </row>
    <row r="1701" spans="6:6" x14ac:dyDescent="0.2">
      <c r="F1701" s="9"/>
    </row>
    <row r="1702" spans="6:6" x14ac:dyDescent="0.2">
      <c r="F1702" s="9"/>
    </row>
    <row r="1703" spans="6:6" x14ac:dyDescent="0.2">
      <c r="F1703" s="9"/>
    </row>
    <row r="1704" spans="6:6" x14ac:dyDescent="0.2">
      <c r="F1704" s="9"/>
    </row>
    <row r="1705" spans="6:6" x14ac:dyDescent="0.2">
      <c r="F1705" s="9"/>
    </row>
    <row r="1706" spans="6:6" x14ac:dyDescent="0.2">
      <c r="F1706" s="9"/>
    </row>
    <row r="1707" spans="6:6" x14ac:dyDescent="0.2">
      <c r="F1707" s="9"/>
    </row>
    <row r="1708" spans="6:6" x14ac:dyDescent="0.2">
      <c r="F1708" s="9"/>
    </row>
    <row r="1709" spans="6:6" x14ac:dyDescent="0.2">
      <c r="F1709" s="9"/>
    </row>
    <row r="1710" spans="6:6" x14ac:dyDescent="0.2">
      <c r="F1710" s="9"/>
    </row>
    <row r="1711" spans="6:6" x14ac:dyDescent="0.2">
      <c r="F1711" s="9"/>
    </row>
    <row r="1712" spans="6:6" x14ac:dyDescent="0.2">
      <c r="F1712" s="9"/>
    </row>
    <row r="1713" spans="6:6" x14ac:dyDescent="0.2">
      <c r="F1713" s="9"/>
    </row>
    <row r="1714" spans="6:6" x14ac:dyDescent="0.2">
      <c r="F1714" s="9"/>
    </row>
    <row r="1715" spans="6:6" x14ac:dyDescent="0.2">
      <c r="F1715" s="9"/>
    </row>
    <row r="1716" spans="6:6" x14ac:dyDescent="0.2">
      <c r="F1716" s="9"/>
    </row>
    <row r="1717" spans="6:6" x14ac:dyDescent="0.2">
      <c r="F1717" s="9"/>
    </row>
    <row r="1718" spans="6:6" x14ac:dyDescent="0.2">
      <c r="F1718" s="9"/>
    </row>
    <row r="1719" spans="6:6" x14ac:dyDescent="0.2">
      <c r="F1719" s="9"/>
    </row>
    <row r="1720" spans="6:6" x14ac:dyDescent="0.2">
      <c r="F1720" s="9"/>
    </row>
    <row r="1721" spans="6:6" x14ac:dyDescent="0.2">
      <c r="F1721" s="9"/>
    </row>
    <row r="1722" spans="6:6" x14ac:dyDescent="0.2">
      <c r="F1722" s="9"/>
    </row>
    <row r="1723" spans="6:6" x14ac:dyDescent="0.2">
      <c r="F1723" s="9"/>
    </row>
    <row r="1724" spans="6:6" x14ac:dyDescent="0.2">
      <c r="F1724" s="9"/>
    </row>
    <row r="1725" spans="6:6" x14ac:dyDescent="0.2">
      <c r="F1725" s="9"/>
    </row>
    <row r="1726" spans="6:6" x14ac:dyDescent="0.2">
      <c r="F1726" s="9"/>
    </row>
    <row r="1727" spans="6:6" x14ac:dyDescent="0.2">
      <c r="F1727" s="9"/>
    </row>
    <row r="1728" spans="6:6" x14ac:dyDescent="0.2">
      <c r="F1728" s="9"/>
    </row>
    <row r="1729" spans="6:6" x14ac:dyDescent="0.2">
      <c r="F1729" s="9"/>
    </row>
    <row r="1730" spans="6:6" x14ac:dyDescent="0.2">
      <c r="F1730" s="9"/>
    </row>
    <row r="1731" spans="6:6" x14ac:dyDescent="0.2">
      <c r="F1731" s="9"/>
    </row>
    <row r="1732" spans="6:6" x14ac:dyDescent="0.2">
      <c r="F1732" s="9"/>
    </row>
    <row r="1733" spans="6:6" x14ac:dyDescent="0.2">
      <c r="F1733" s="9"/>
    </row>
    <row r="1734" spans="6:6" x14ac:dyDescent="0.2">
      <c r="F1734" s="9"/>
    </row>
    <row r="1735" spans="6:6" x14ac:dyDescent="0.2">
      <c r="F1735" s="9"/>
    </row>
    <row r="1736" spans="6:6" x14ac:dyDescent="0.2">
      <c r="F1736" s="9"/>
    </row>
    <row r="1737" spans="6:6" x14ac:dyDescent="0.2">
      <c r="F1737" s="9"/>
    </row>
    <row r="1738" spans="6:6" x14ac:dyDescent="0.2">
      <c r="F1738" s="9"/>
    </row>
    <row r="1739" spans="6:6" x14ac:dyDescent="0.2">
      <c r="F1739" s="9"/>
    </row>
    <row r="1740" spans="6:6" x14ac:dyDescent="0.2">
      <c r="F1740" s="9"/>
    </row>
    <row r="1741" spans="6:6" x14ac:dyDescent="0.2">
      <c r="F1741" s="9"/>
    </row>
    <row r="1742" spans="6:6" x14ac:dyDescent="0.2">
      <c r="F1742" s="9"/>
    </row>
    <row r="1743" spans="6:6" x14ac:dyDescent="0.2">
      <c r="F1743" s="9"/>
    </row>
    <row r="1744" spans="6:6" x14ac:dyDescent="0.2">
      <c r="F1744" s="9"/>
    </row>
    <row r="1745" spans="6:6" x14ac:dyDescent="0.2">
      <c r="F1745" s="9"/>
    </row>
    <row r="1746" spans="6:6" x14ac:dyDescent="0.2">
      <c r="F1746" s="9"/>
    </row>
    <row r="1747" spans="6:6" x14ac:dyDescent="0.2">
      <c r="F1747" s="9"/>
    </row>
    <row r="1748" spans="6:6" x14ac:dyDescent="0.2">
      <c r="F1748" s="9"/>
    </row>
    <row r="1749" spans="6:6" x14ac:dyDescent="0.2">
      <c r="F1749" s="9"/>
    </row>
    <row r="1750" spans="6:6" x14ac:dyDescent="0.2">
      <c r="F1750" s="9"/>
    </row>
    <row r="1751" spans="6:6" x14ac:dyDescent="0.2">
      <c r="F1751" s="9"/>
    </row>
    <row r="1752" spans="6:6" x14ac:dyDescent="0.2">
      <c r="F1752" s="9"/>
    </row>
    <row r="1753" spans="6:6" x14ac:dyDescent="0.2">
      <c r="F1753" s="9"/>
    </row>
    <row r="1754" spans="6:6" x14ac:dyDescent="0.2">
      <c r="F1754" s="9"/>
    </row>
    <row r="1755" spans="6:6" x14ac:dyDescent="0.2">
      <c r="F1755" s="9"/>
    </row>
    <row r="1756" spans="6:6" x14ac:dyDescent="0.2">
      <c r="F1756" s="9"/>
    </row>
    <row r="1757" spans="6:6" x14ac:dyDescent="0.2">
      <c r="F1757" s="9"/>
    </row>
    <row r="1758" spans="6:6" x14ac:dyDescent="0.2">
      <c r="F1758" s="9"/>
    </row>
    <row r="1759" spans="6:6" x14ac:dyDescent="0.2">
      <c r="F1759" s="9"/>
    </row>
    <row r="1760" spans="6:6" x14ac:dyDescent="0.2">
      <c r="F1760" s="9"/>
    </row>
    <row r="1761" spans="6:6" x14ac:dyDescent="0.2">
      <c r="F1761" s="9"/>
    </row>
    <row r="1762" spans="6:6" x14ac:dyDescent="0.2">
      <c r="F1762" s="9"/>
    </row>
    <row r="1763" spans="6:6" x14ac:dyDescent="0.2">
      <c r="F1763" s="9"/>
    </row>
    <row r="1764" spans="6:6" x14ac:dyDescent="0.2">
      <c r="F1764" s="9"/>
    </row>
    <row r="1765" spans="6:6" x14ac:dyDescent="0.2">
      <c r="F1765" s="9"/>
    </row>
    <row r="1766" spans="6:6" x14ac:dyDescent="0.2">
      <c r="F1766" s="9"/>
    </row>
    <row r="1767" spans="6:6" x14ac:dyDescent="0.2">
      <c r="F1767" s="9"/>
    </row>
    <row r="1768" spans="6:6" x14ac:dyDescent="0.2">
      <c r="F1768" s="9"/>
    </row>
    <row r="1769" spans="6:6" x14ac:dyDescent="0.2">
      <c r="F1769" s="9"/>
    </row>
    <row r="1770" spans="6:6" x14ac:dyDescent="0.2">
      <c r="F1770" s="9"/>
    </row>
    <row r="1771" spans="6:6" x14ac:dyDescent="0.2">
      <c r="F1771" s="9"/>
    </row>
    <row r="1772" spans="6:6" x14ac:dyDescent="0.2">
      <c r="F1772" s="9"/>
    </row>
    <row r="1773" spans="6:6" x14ac:dyDescent="0.2">
      <c r="F1773" s="9"/>
    </row>
    <row r="1774" spans="6:6" x14ac:dyDescent="0.2">
      <c r="F1774" s="9"/>
    </row>
    <row r="1775" spans="6:6" x14ac:dyDescent="0.2">
      <c r="F1775" s="9"/>
    </row>
    <row r="1776" spans="6:6" x14ac:dyDescent="0.2">
      <c r="F1776" s="9"/>
    </row>
    <row r="1777" spans="6:6" x14ac:dyDescent="0.2">
      <c r="F1777" s="9"/>
    </row>
    <row r="1778" spans="6:6" x14ac:dyDescent="0.2">
      <c r="F1778" s="9"/>
    </row>
    <row r="1779" spans="6:6" x14ac:dyDescent="0.2">
      <c r="F1779" s="9"/>
    </row>
    <row r="1780" spans="6:6" x14ac:dyDescent="0.2">
      <c r="F1780" s="9"/>
    </row>
    <row r="1781" spans="6:6" x14ac:dyDescent="0.2">
      <c r="F1781" s="9"/>
    </row>
    <row r="1782" spans="6:6" x14ac:dyDescent="0.2">
      <c r="F1782" s="9"/>
    </row>
    <row r="1783" spans="6:6" x14ac:dyDescent="0.2">
      <c r="F1783" s="9"/>
    </row>
    <row r="1784" spans="6:6" x14ac:dyDescent="0.2">
      <c r="F1784" s="9"/>
    </row>
    <row r="1785" spans="6:6" x14ac:dyDescent="0.2">
      <c r="F1785" s="9"/>
    </row>
    <row r="1786" spans="6:6" x14ac:dyDescent="0.2">
      <c r="F1786" s="9"/>
    </row>
    <row r="1787" spans="6:6" x14ac:dyDescent="0.2">
      <c r="F1787" s="9"/>
    </row>
    <row r="1788" spans="6:6" x14ac:dyDescent="0.2">
      <c r="F1788" s="9"/>
    </row>
    <row r="1789" spans="6:6" x14ac:dyDescent="0.2">
      <c r="F1789" s="9"/>
    </row>
    <row r="1790" spans="6:6" x14ac:dyDescent="0.2">
      <c r="F1790" s="9"/>
    </row>
    <row r="1791" spans="6:6" x14ac:dyDescent="0.2">
      <c r="F1791" s="9"/>
    </row>
    <row r="1792" spans="6:6" x14ac:dyDescent="0.2">
      <c r="F1792" s="9"/>
    </row>
    <row r="1793" spans="6:6" x14ac:dyDescent="0.2">
      <c r="F1793" s="9"/>
    </row>
    <row r="1794" spans="6:6" x14ac:dyDescent="0.2">
      <c r="F1794" s="9"/>
    </row>
    <row r="1795" spans="6:6" x14ac:dyDescent="0.2">
      <c r="F1795" s="9"/>
    </row>
    <row r="1796" spans="6:6" x14ac:dyDescent="0.2">
      <c r="F1796" s="9"/>
    </row>
    <row r="1797" spans="6:6" x14ac:dyDescent="0.2">
      <c r="F1797" s="9"/>
    </row>
    <row r="1798" spans="6:6" x14ac:dyDescent="0.2">
      <c r="F1798" s="9"/>
    </row>
    <row r="1799" spans="6:6" x14ac:dyDescent="0.2">
      <c r="F1799" s="9"/>
    </row>
    <row r="1800" spans="6:6" x14ac:dyDescent="0.2">
      <c r="F1800" s="9"/>
    </row>
    <row r="1801" spans="6:6" x14ac:dyDescent="0.2">
      <c r="F1801" s="9"/>
    </row>
    <row r="1802" spans="6:6" x14ac:dyDescent="0.2">
      <c r="F1802" s="9"/>
    </row>
    <row r="1803" spans="6:6" x14ac:dyDescent="0.2">
      <c r="F1803" s="9"/>
    </row>
    <row r="1804" spans="6:6" x14ac:dyDescent="0.2">
      <c r="F1804" s="9"/>
    </row>
    <row r="1805" spans="6:6" x14ac:dyDescent="0.2">
      <c r="F1805" s="9"/>
    </row>
    <row r="1806" spans="6:6" x14ac:dyDescent="0.2">
      <c r="F1806" s="9"/>
    </row>
    <row r="1807" spans="6:6" x14ac:dyDescent="0.2">
      <c r="F1807" s="9"/>
    </row>
    <row r="1808" spans="6:6" x14ac:dyDescent="0.2">
      <c r="F1808" s="9"/>
    </row>
    <row r="1809" spans="6:6" x14ac:dyDescent="0.2">
      <c r="F1809" s="9"/>
    </row>
    <row r="1810" spans="6:6" x14ac:dyDescent="0.2">
      <c r="F1810" s="9"/>
    </row>
    <row r="1811" spans="6:6" x14ac:dyDescent="0.2">
      <c r="F1811" s="9"/>
    </row>
    <row r="1812" spans="6:6" x14ac:dyDescent="0.2">
      <c r="F1812" s="9"/>
    </row>
    <row r="1813" spans="6:6" x14ac:dyDescent="0.2">
      <c r="F1813" s="9"/>
    </row>
    <row r="1814" spans="6:6" x14ac:dyDescent="0.2">
      <c r="F1814" s="9"/>
    </row>
    <row r="1815" spans="6:6" x14ac:dyDescent="0.2">
      <c r="F1815" s="9"/>
    </row>
    <row r="1816" spans="6:6" x14ac:dyDescent="0.2">
      <c r="F1816" s="9"/>
    </row>
    <row r="1817" spans="6:6" x14ac:dyDescent="0.2">
      <c r="F1817" s="9"/>
    </row>
    <row r="1818" spans="6:6" x14ac:dyDescent="0.2">
      <c r="F1818" s="9"/>
    </row>
    <row r="1819" spans="6:6" x14ac:dyDescent="0.2">
      <c r="F1819" s="9"/>
    </row>
    <row r="1820" spans="6:6" x14ac:dyDescent="0.2">
      <c r="F1820" s="9"/>
    </row>
  </sheetData>
  <printOptions horizontalCentered="1"/>
  <pageMargins left="0.75" right="0.75" top="0.98425196850393704" bottom="1" header="0" footer="0"/>
  <pageSetup paperSize="9" scale="81" orientation="landscape" r:id="rId1"/>
  <headerFooter alignWithMargins="0"/>
  <rowBreaks count="1" manualBreakCount="1">
    <brk id="20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A13" workbookViewId="0">
      <selection activeCell="D16" sqref="D16"/>
    </sheetView>
  </sheetViews>
  <sheetFormatPr baseColWidth="10" defaultRowHeight="12.75" x14ac:dyDescent="0.2"/>
  <sheetData>
    <row r="1" spans="1:13" ht="18" customHeight="1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8" customHeight="1" x14ac:dyDescent="0.25">
      <c r="A2" s="165"/>
      <c r="B2" s="170" t="s">
        <v>511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6"/>
    </row>
    <row r="3" spans="1:13" ht="18" customHeight="1" x14ac:dyDescent="0.25">
      <c r="A3" s="165"/>
      <c r="B3" s="161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6"/>
    </row>
    <row r="4" spans="1:13" ht="18" customHeight="1" x14ac:dyDescent="0.25">
      <c r="A4" s="165"/>
      <c r="B4" s="159" t="s">
        <v>570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6"/>
    </row>
    <row r="5" spans="1:13" ht="18" customHeight="1" thickBot="1" x14ac:dyDescent="0.3">
      <c r="A5" s="167"/>
      <c r="B5" s="160"/>
      <c r="C5" s="160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5" customHeight="1" x14ac:dyDescent="0.25">
      <c r="A6" s="171"/>
      <c r="B6" s="126" t="s">
        <v>512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15" customHeight="1" x14ac:dyDescent="0.25">
      <c r="A7" s="174"/>
      <c r="B7" s="116" t="str">
        <f>Índice!B7</f>
        <v>Fecha de publicación: Abril de 2017</v>
      </c>
      <c r="C7" s="175"/>
      <c r="D7" s="175"/>
      <c r="E7" s="175"/>
      <c r="F7" s="175"/>
      <c r="G7" s="175"/>
      <c r="H7" s="175"/>
      <c r="I7" s="175"/>
      <c r="J7" s="175"/>
      <c r="K7" s="175"/>
      <c r="L7" s="189" t="s">
        <v>518</v>
      </c>
      <c r="M7" s="176"/>
    </row>
    <row r="8" spans="1:13" ht="15" customHeight="1" thickBot="1" x14ac:dyDescent="0.3">
      <c r="A8" s="177"/>
      <c r="B8" s="117" t="str">
        <f>Índice!B8</f>
        <v>Fecha de corte:Marzo de 2017 (I Trimestre)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</row>
    <row r="9" spans="1:13" ht="20.100000000000001" customHeight="1" thickBot="1" x14ac:dyDescent="0.25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3"/>
    </row>
    <row r="10" spans="1:13" ht="20.100000000000001" customHeight="1" x14ac:dyDescent="0.2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80"/>
    </row>
    <row r="11" spans="1:13" ht="20.100000000000001" customHeight="1" thickBot="1" x14ac:dyDescent="0.25">
      <c r="A11" s="384"/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</row>
    <row r="12" spans="1:13" ht="20.100000000000001" customHeight="1" thickBot="1" x14ac:dyDescent="0.25">
      <c r="A12" s="381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3"/>
    </row>
    <row r="13" spans="1:13" ht="20.100000000000001" customHeight="1" x14ac:dyDescent="0.2">
      <c r="B13" t="s">
        <v>726</v>
      </c>
      <c r="C13" s="264">
        <f>D13/$D$16</f>
        <v>0.58287441036595666</v>
      </c>
      <c r="D13" s="42">
        <f>'D Prestador'!G423</f>
        <v>4521316</v>
      </c>
    </row>
    <row r="14" spans="1:13" ht="20.100000000000001" customHeight="1" x14ac:dyDescent="0.2">
      <c r="B14" t="s">
        <v>727</v>
      </c>
      <c r="C14" s="264">
        <f t="shared" ref="C14:C15" si="0">D14/$D$16</f>
        <v>0.11687458827139087</v>
      </c>
      <c r="D14" s="42">
        <f>'D Prestador'!G424</f>
        <v>906588</v>
      </c>
    </row>
    <row r="15" spans="1:13" ht="20.100000000000001" customHeight="1" x14ac:dyDescent="0.2">
      <c r="B15" t="s">
        <v>728</v>
      </c>
      <c r="C15" s="264">
        <f t="shared" si="0"/>
        <v>0.30025100136265248</v>
      </c>
      <c r="D15" s="42">
        <f>'D Prestador'!G425</f>
        <v>2329026</v>
      </c>
    </row>
    <row r="16" spans="1:13" ht="20.100000000000001" customHeight="1" x14ac:dyDescent="0.2">
      <c r="D16" s="279">
        <f>SUM(D13:D15)</f>
        <v>7756930</v>
      </c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spans="1:13" ht="20.100000000000001" customHeight="1" x14ac:dyDescent="0.2"/>
    <row r="34" spans="1:13" ht="20.100000000000001" customHeight="1" x14ac:dyDescent="0.2">
      <c r="A34" s="387" t="s">
        <v>729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</row>
    <row r="35" spans="1:13" ht="20.100000000000001" customHeight="1" x14ac:dyDescent="0.2"/>
    <row r="36" spans="1:13" ht="20.100000000000001" customHeight="1" x14ac:dyDescent="0.2"/>
    <row r="37" spans="1:13" ht="20.100000000000001" customHeight="1" x14ac:dyDescent="0.2"/>
    <row r="38" spans="1:13" ht="20.100000000000001" customHeight="1" x14ac:dyDescent="0.2"/>
    <row r="39" spans="1:13" ht="20.100000000000001" customHeight="1" x14ac:dyDescent="0.2"/>
    <row r="40" spans="1:13" ht="20.100000000000001" customHeight="1" x14ac:dyDescent="0.2"/>
    <row r="41" spans="1:13" ht="20.100000000000001" customHeight="1" x14ac:dyDescent="0.2"/>
    <row r="42" spans="1:13" ht="20.100000000000001" customHeight="1" x14ac:dyDescent="0.2"/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16" zoomScaleNormal="80" zoomScaleSheetLayoutView="100" workbookViewId="0">
      <selection activeCell="D11" sqref="D11"/>
    </sheetView>
  </sheetViews>
  <sheetFormatPr baseColWidth="10" defaultRowHeight="12.75" x14ac:dyDescent="0.2"/>
  <cols>
    <col min="1" max="1" width="4.7109375" customWidth="1"/>
    <col min="2" max="2" width="14.85546875" customWidth="1"/>
    <col min="3" max="7" width="12.140625" customWidth="1"/>
    <col min="8" max="8" width="19.85546875" customWidth="1"/>
    <col min="9" max="9" width="19.7109375" customWidth="1"/>
    <col min="10" max="10" width="26.28515625" customWidth="1"/>
  </cols>
  <sheetData>
    <row r="1" spans="1:10" ht="18" customHeight="1" x14ac:dyDescent="0.25">
      <c r="A1" s="133"/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8" customHeight="1" x14ac:dyDescent="0.25">
      <c r="A2" s="135"/>
      <c r="B2" s="136" t="s">
        <v>511</v>
      </c>
      <c r="C2" s="131"/>
      <c r="D2" s="131"/>
      <c r="E2" s="131"/>
      <c r="F2" s="131"/>
      <c r="G2" s="131"/>
      <c r="H2" s="131"/>
      <c r="I2" s="131"/>
      <c r="J2" s="131"/>
    </row>
    <row r="3" spans="1:10" ht="18" customHeight="1" x14ac:dyDescent="0.25">
      <c r="A3" s="135"/>
      <c r="B3" s="132"/>
      <c r="C3" s="131"/>
      <c r="D3" s="131"/>
      <c r="E3" s="131"/>
      <c r="F3" s="131"/>
      <c r="G3" s="131"/>
      <c r="H3" s="131"/>
      <c r="I3" s="131"/>
      <c r="J3" s="131"/>
    </row>
    <row r="4" spans="1:10" ht="18" customHeight="1" x14ac:dyDescent="0.25">
      <c r="A4" s="135"/>
      <c r="B4" s="130" t="s">
        <v>563</v>
      </c>
      <c r="C4" s="131"/>
      <c r="D4" s="131"/>
      <c r="E4" s="131"/>
      <c r="F4" s="131"/>
      <c r="G4" s="131"/>
      <c r="H4" s="131"/>
      <c r="I4" s="131"/>
      <c r="J4" s="131"/>
    </row>
    <row r="5" spans="1:10" ht="18" customHeight="1" thickBot="1" x14ac:dyDescent="0.3">
      <c r="A5" s="135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" customHeight="1" x14ac:dyDescent="0.25">
      <c r="A6" s="138"/>
      <c r="B6" s="126" t="s">
        <v>512</v>
      </c>
      <c r="C6" s="139"/>
      <c r="D6" s="139"/>
      <c r="E6" s="139"/>
      <c r="F6" s="139"/>
      <c r="G6" s="139"/>
      <c r="H6" s="139"/>
      <c r="I6" s="139"/>
      <c r="J6" s="140"/>
    </row>
    <row r="7" spans="1:10" ht="15" customHeight="1" x14ac:dyDescent="0.25">
      <c r="A7" s="141"/>
      <c r="B7" s="116" t="str">
        <f>Índice!B7</f>
        <v>Fecha de publicación: Abril de 2017</v>
      </c>
      <c r="C7" s="137"/>
      <c r="D7" s="137"/>
      <c r="E7" s="137"/>
      <c r="F7" s="137"/>
      <c r="G7" s="137"/>
      <c r="H7" s="137"/>
      <c r="I7" s="189" t="s">
        <v>518</v>
      </c>
      <c r="J7" s="142"/>
    </row>
    <row r="8" spans="1:10" ht="15" customHeight="1" thickBot="1" x14ac:dyDescent="0.3">
      <c r="A8" s="143"/>
      <c r="B8" s="117" t="str">
        <f>Índice!B8</f>
        <v>Fecha de corte:Marzo de 2017 (I Trimestre)</v>
      </c>
      <c r="C8" s="144"/>
      <c r="D8" s="144"/>
      <c r="E8" s="144"/>
      <c r="F8" s="144"/>
      <c r="G8" s="144"/>
      <c r="H8" s="144"/>
      <c r="I8" s="144"/>
      <c r="J8" s="145"/>
    </row>
    <row r="9" spans="1:10" ht="20.100000000000001" customHeight="1" x14ac:dyDescent="0.2">
      <c r="A9" s="389"/>
      <c r="B9" s="389"/>
      <c r="C9" s="389"/>
      <c r="D9" s="389"/>
      <c r="E9" s="389"/>
      <c r="F9" s="389"/>
      <c r="G9" s="389"/>
      <c r="H9" s="389"/>
      <c r="I9" s="389"/>
      <c r="J9" s="389"/>
    </row>
    <row r="10" spans="1:10" ht="76.5" customHeight="1" x14ac:dyDescent="0.2">
      <c r="A10" s="118" t="s">
        <v>44</v>
      </c>
      <c r="B10" s="118" t="s">
        <v>14</v>
      </c>
      <c r="C10" s="118" t="s">
        <v>46</v>
      </c>
      <c r="D10" s="118" t="s">
        <v>233</v>
      </c>
      <c r="E10" s="118" t="s">
        <v>3</v>
      </c>
      <c r="F10" s="118" t="s">
        <v>47</v>
      </c>
      <c r="G10" s="118" t="s">
        <v>10</v>
      </c>
      <c r="H10" s="118" t="s">
        <v>234</v>
      </c>
      <c r="I10" s="118" t="s">
        <v>775</v>
      </c>
      <c r="J10" s="118" t="s">
        <v>747</v>
      </c>
    </row>
    <row r="11" spans="1:10" ht="20.100000000000001" customHeight="1" x14ac:dyDescent="0.2">
      <c r="A11" s="198">
        <v>1</v>
      </c>
      <c r="B11" s="198" t="s">
        <v>15</v>
      </c>
      <c r="C11" s="199">
        <f>' D Provincia'!C11</f>
        <v>344</v>
      </c>
      <c r="D11" s="200">
        <f t="shared" ref="D11:D35" si="0">+C11/$C$37</f>
        <v>6.735852751125905E-2</v>
      </c>
      <c r="E11" s="199">
        <f>' D Provincia'!D11</f>
        <v>106572</v>
      </c>
      <c r="F11" s="200">
        <f t="shared" ref="F11:F35" si="1">+E11/$E$37</f>
        <v>6.4629592120152873E-2</v>
      </c>
      <c r="G11" s="201">
        <f>' D Provincia'!E11</f>
        <v>106916</v>
      </c>
      <c r="H11" s="202">
        <f t="shared" ref="H11:H35" si="2">+G11/$G$37</f>
        <v>1.1360744439248399E-2</v>
      </c>
      <c r="I11" s="201">
        <v>828199.25</v>
      </c>
      <c r="J11" s="203">
        <f t="shared" ref="J11:J35" si="3">+G11/I11</f>
        <v>0.12909453854250652</v>
      </c>
    </row>
    <row r="12" spans="1:10" ht="20.100000000000001" customHeight="1" x14ac:dyDescent="0.2">
      <c r="A12" s="198">
        <f>1+A11</f>
        <v>2</v>
      </c>
      <c r="B12" s="198" t="s">
        <v>79</v>
      </c>
      <c r="C12" s="199">
        <f>' D Provincia'!C12</f>
        <v>5</v>
      </c>
      <c r="D12" s="204">
        <f t="shared" si="0"/>
        <v>9.790483649892304E-4</v>
      </c>
      <c r="E12" s="199">
        <f>' D Provincia'!D12</f>
        <v>9390</v>
      </c>
      <c r="F12" s="204">
        <f t="shared" si="1"/>
        <v>5.6944776302240317E-3</v>
      </c>
      <c r="G12" s="201">
        <f>' D Provincia'!E12</f>
        <v>9395</v>
      </c>
      <c r="H12" s="202">
        <f t="shared" si="2"/>
        <v>9.9829954362994034E-4</v>
      </c>
      <c r="I12" s="201">
        <v>203781.50000000006</v>
      </c>
      <c r="J12" s="203">
        <f t="shared" si="3"/>
        <v>4.6103301820822777E-2</v>
      </c>
    </row>
    <row r="13" spans="1:10" ht="20.100000000000001" customHeight="1" x14ac:dyDescent="0.2">
      <c r="A13" s="198">
        <f t="shared" ref="A13:A35" si="4">1+A12</f>
        <v>3</v>
      </c>
      <c r="B13" s="198" t="s">
        <v>16</v>
      </c>
      <c r="C13" s="199">
        <f>' D Provincia'!C13</f>
        <v>0</v>
      </c>
      <c r="D13" s="204">
        <f t="shared" si="0"/>
        <v>0</v>
      </c>
      <c r="E13" s="199">
        <f>' D Provincia'!D13</f>
        <v>20221</v>
      </c>
      <c r="F13" s="204">
        <f t="shared" si="1"/>
        <v>1.2262836225853049E-2</v>
      </c>
      <c r="G13" s="201">
        <f>' D Provincia'!E13</f>
        <v>20221</v>
      </c>
      <c r="H13" s="202">
        <f t="shared" si="2"/>
        <v>2.14865514334657E-3</v>
      </c>
      <c r="I13" s="201">
        <v>264196.74999999994</v>
      </c>
      <c r="J13" s="203">
        <f t="shared" si="3"/>
        <v>7.6537656121810752E-2</v>
      </c>
    </row>
    <row r="14" spans="1:10" ht="20.100000000000001" customHeight="1" x14ac:dyDescent="0.2">
      <c r="A14" s="198">
        <f t="shared" si="4"/>
        <v>4</v>
      </c>
      <c r="B14" s="198" t="s">
        <v>17</v>
      </c>
      <c r="C14" s="199">
        <f>' D Provincia'!C14</f>
        <v>12</v>
      </c>
      <c r="D14" s="204">
        <f t="shared" si="0"/>
        <v>2.3497160759741531E-3</v>
      </c>
      <c r="E14" s="199">
        <f>' D Provincia'!D14</f>
        <v>13019</v>
      </c>
      <c r="F14" s="204">
        <f t="shared" si="1"/>
        <v>7.8952507207547037E-3</v>
      </c>
      <c r="G14" s="201">
        <f>' D Provincia'!E14</f>
        <v>13031</v>
      </c>
      <c r="H14" s="202">
        <f t="shared" si="2"/>
        <v>1.3846558119256789E-3</v>
      </c>
      <c r="I14" s="201">
        <v>181628.49999999997</v>
      </c>
      <c r="J14" s="203">
        <f t="shared" si="3"/>
        <v>7.1745348334650141E-2</v>
      </c>
    </row>
    <row r="15" spans="1:10" ht="20.100000000000001" customHeight="1" x14ac:dyDescent="0.2">
      <c r="A15" s="198">
        <f t="shared" si="4"/>
        <v>5</v>
      </c>
      <c r="B15" s="198" t="s">
        <v>18</v>
      </c>
      <c r="C15" s="199">
        <f>' D Provincia'!C15</f>
        <v>21</v>
      </c>
      <c r="D15" s="204">
        <f t="shared" si="0"/>
        <v>4.1120031329547682E-3</v>
      </c>
      <c r="E15" s="199">
        <f>' D Provincia'!D15</f>
        <v>40277</v>
      </c>
      <c r="F15" s="204">
        <f t="shared" si="1"/>
        <v>2.4425609745743697E-2</v>
      </c>
      <c r="G15" s="201">
        <f>' D Provincia'!E15</f>
        <v>40298</v>
      </c>
      <c r="H15" s="202">
        <f t="shared" si="2"/>
        <v>4.2820090483447941E-3</v>
      </c>
      <c r="I15" s="201">
        <v>507477.5</v>
      </c>
      <c r="J15" s="203">
        <f t="shared" si="3"/>
        <v>7.9408446679902059E-2</v>
      </c>
    </row>
    <row r="16" spans="1:10" ht="20.100000000000001" customHeight="1" x14ac:dyDescent="0.2">
      <c r="A16" s="198">
        <f t="shared" si="4"/>
        <v>6</v>
      </c>
      <c r="B16" s="198" t="s">
        <v>19</v>
      </c>
      <c r="C16" s="199">
        <f>' D Provincia'!C16</f>
        <v>59</v>
      </c>
      <c r="D16" s="204">
        <f t="shared" si="0"/>
        <v>1.155277070687292E-2</v>
      </c>
      <c r="E16" s="199">
        <f>' D Provincia'!D16</f>
        <v>28238</v>
      </c>
      <c r="F16" s="204">
        <f t="shared" si="1"/>
        <v>1.7124670854341446E-2</v>
      </c>
      <c r="G16" s="201">
        <f>' D Provincia'!E16</f>
        <v>28297</v>
      </c>
      <c r="H16" s="202">
        <f t="shared" si="2"/>
        <v>3.0067995940496459E-3</v>
      </c>
      <c r="I16" s="201">
        <v>465406.00000000006</v>
      </c>
      <c r="J16" s="203">
        <f t="shared" si="3"/>
        <v>6.0800677258135899E-2</v>
      </c>
    </row>
    <row r="17" spans="1:10" ht="20.100000000000001" customHeight="1" x14ac:dyDescent="0.2">
      <c r="A17" s="198">
        <f t="shared" si="4"/>
        <v>7</v>
      </c>
      <c r="B17" s="198" t="s">
        <v>20</v>
      </c>
      <c r="C17" s="199">
        <f>' D Provincia'!C17</f>
        <v>130</v>
      </c>
      <c r="D17" s="204">
        <f t="shared" si="0"/>
        <v>2.5455257489719992E-2</v>
      </c>
      <c r="E17" s="199">
        <f>' D Provincia'!D17</f>
        <v>55544</v>
      </c>
      <c r="F17" s="204">
        <f t="shared" si="1"/>
        <v>3.3684139030155866E-2</v>
      </c>
      <c r="G17" s="201">
        <f>' D Provincia'!E17</f>
        <v>55674</v>
      </c>
      <c r="H17" s="202">
        <f t="shared" si="2"/>
        <v>5.9158412764293029E-3</v>
      </c>
      <c r="I17" s="201">
        <v>683073.75</v>
      </c>
      <c r="J17" s="203">
        <f t="shared" si="3"/>
        <v>8.1505108342986396E-2</v>
      </c>
    </row>
    <row r="18" spans="1:10" ht="20.100000000000001" customHeight="1" x14ac:dyDescent="0.2">
      <c r="A18" s="198">
        <f t="shared" si="4"/>
        <v>8</v>
      </c>
      <c r="B18" s="198" t="s">
        <v>21</v>
      </c>
      <c r="C18" s="199">
        <f>' D Provincia'!C18</f>
        <v>30</v>
      </c>
      <c r="D18" s="204">
        <f t="shared" si="0"/>
        <v>5.8742901899353824E-3</v>
      </c>
      <c r="E18" s="199">
        <f>' D Provincia'!D18</f>
        <v>25410</v>
      </c>
      <c r="F18" s="204">
        <f t="shared" si="1"/>
        <v>1.5409656718210079E-2</v>
      </c>
      <c r="G18" s="201">
        <f>' D Provincia'!E18</f>
        <v>25440</v>
      </c>
      <c r="H18" s="202">
        <f t="shared" si="2"/>
        <v>2.7032187748744739E-3</v>
      </c>
      <c r="I18" s="201">
        <v>561505.74999999988</v>
      </c>
      <c r="J18" s="203">
        <f t="shared" si="3"/>
        <v>4.5306748862322437E-2</v>
      </c>
    </row>
    <row r="19" spans="1:10" ht="20.100000000000001" customHeight="1" x14ac:dyDescent="0.2">
      <c r="A19" s="198">
        <f t="shared" si="4"/>
        <v>9</v>
      </c>
      <c r="B19" s="198" t="s">
        <v>22</v>
      </c>
      <c r="C19" s="199">
        <f>' D Provincia'!C19</f>
        <v>0</v>
      </c>
      <c r="D19" s="204">
        <f t="shared" si="0"/>
        <v>0</v>
      </c>
      <c r="E19" s="199">
        <f>' D Provincia'!D19</f>
        <v>4157</v>
      </c>
      <c r="F19" s="204">
        <f t="shared" si="1"/>
        <v>2.5209737496103618E-3</v>
      </c>
      <c r="G19" s="201">
        <f>' D Provincia'!E19</f>
        <v>4157</v>
      </c>
      <c r="H19" s="202">
        <f t="shared" si="2"/>
        <v>4.4171699870885177E-4</v>
      </c>
      <c r="I19" s="201">
        <v>30351.5</v>
      </c>
      <c r="J19" s="203">
        <f t="shared" si="3"/>
        <v>0.1369619293939344</v>
      </c>
    </row>
    <row r="20" spans="1:10" ht="20.100000000000001" customHeight="1" x14ac:dyDescent="0.2">
      <c r="A20" s="198">
        <f t="shared" si="4"/>
        <v>10</v>
      </c>
      <c r="B20" s="198" t="s">
        <v>23</v>
      </c>
      <c r="C20" s="199">
        <f>' D Provincia'!C20</f>
        <v>158</v>
      </c>
      <c r="D20" s="200">
        <f t="shared" si="0"/>
        <v>3.0937928333659683E-2</v>
      </c>
      <c r="E20" s="199">
        <f>' D Provincia'!D20</f>
        <v>439458</v>
      </c>
      <c r="F20" s="200">
        <f t="shared" si="1"/>
        <v>0.26650519173833787</v>
      </c>
      <c r="G20" s="201">
        <f>' D Provincia'!E20</f>
        <v>439616</v>
      </c>
      <c r="H20" s="202">
        <f t="shared" si="2"/>
        <v>4.6712980539906322E-2</v>
      </c>
      <c r="I20" s="201">
        <v>4162149.5000000005</v>
      </c>
      <c r="J20" s="203">
        <f t="shared" si="3"/>
        <v>0.10562234729915394</v>
      </c>
    </row>
    <row r="21" spans="1:10" ht="20.100000000000001" customHeight="1" x14ac:dyDescent="0.2">
      <c r="A21" s="198">
        <f t="shared" si="4"/>
        <v>11</v>
      </c>
      <c r="B21" s="198" t="s">
        <v>24</v>
      </c>
      <c r="C21" s="199">
        <f>' D Provincia'!C21</f>
        <v>150</v>
      </c>
      <c r="D21" s="204">
        <f t="shared" si="0"/>
        <v>2.9371450949676914E-2</v>
      </c>
      <c r="E21" s="199">
        <f>' D Provincia'!D21</f>
        <v>47429</v>
      </c>
      <c r="F21" s="204">
        <f t="shared" si="1"/>
        <v>2.8762873218732225E-2</v>
      </c>
      <c r="G21" s="201">
        <f>' D Provincia'!E21</f>
        <v>47579</v>
      </c>
      <c r="H21" s="202">
        <f t="shared" si="2"/>
        <v>5.0556779123330422E-3</v>
      </c>
      <c r="I21" s="201">
        <v>453041.25000000006</v>
      </c>
      <c r="J21" s="203">
        <f t="shared" si="3"/>
        <v>0.10502134187560182</v>
      </c>
    </row>
    <row r="22" spans="1:10" ht="20.100000000000001" customHeight="1" x14ac:dyDescent="0.2">
      <c r="A22" s="198">
        <f t="shared" si="4"/>
        <v>12</v>
      </c>
      <c r="B22" s="198" t="s">
        <v>13</v>
      </c>
      <c r="C22" s="199">
        <f>' D Provincia'!C22</f>
        <v>1031</v>
      </c>
      <c r="D22" s="204">
        <f t="shared" si="0"/>
        <v>0.20187977286077932</v>
      </c>
      <c r="E22" s="199">
        <f>' D Provincia'!D22</f>
        <v>44885</v>
      </c>
      <c r="F22" s="204">
        <f t="shared" si="1"/>
        <v>2.7220088224984628E-2</v>
      </c>
      <c r="G22" s="201">
        <f>' D Provincia'!E22</f>
        <v>45916</v>
      </c>
      <c r="H22" s="202">
        <f t="shared" si="2"/>
        <v>4.8789698611295734E-3</v>
      </c>
      <c r="I22" s="201">
        <v>502104.25000000023</v>
      </c>
      <c r="J22" s="203">
        <f t="shared" si="3"/>
        <v>9.1447144691565507E-2</v>
      </c>
    </row>
    <row r="23" spans="1:10" ht="20.100000000000001" customHeight="1" x14ac:dyDescent="0.2">
      <c r="A23" s="198">
        <f t="shared" si="4"/>
        <v>13</v>
      </c>
      <c r="B23" s="198" t="s">
        <v>25</v>
      </c>
      <c r="C23" s="199">
        <f>' D Provincia'!C23</f>
        <v>1532</v>
      </c>
      <c r="D23" s="204">
        <f t="shared" si="0"/>
        <v>0.29998041903270023</v>
      </c>
      <c r="E23" s="199">
        <f>' D Provincia'!D23</f>
        <v>33262</v>
      </c>
      <c r="F23" s="204">
        <f t="shared" si="1"/>
        <v>2.0171428640736074E-2</v>
      </c>
      <c r="G23" s="201">
        <f>' D Provincia'!E23</f>
        <v>34794</v>
      </c>
      <c r="H23" s="202">
        <f t="shared" si="2"/>
        <v>3.6971617159191213E-3</v>
      </c>
      <c r="I23" s="201">
        <v>879771.75</v>
      </c>
      <c r="J23" s="203">
        <f t="shared" si="3"/>
        <v>3.9548894358110501E-2</v>
      </c>
    </row>
    <row r="24" spans="1:10" ht="20.100000000000001" customHeight="1" x14ac:dyDescent="0.2">
      <c r="A24" s="198">
        <f t="shared" si="4"/>
        <v>14</v>
      </c>
      <c r="B24" s="198" t="s">
        <v>26</v>
      </c>
      <c r="C24" s="199">
        <f>' D Provincia'!C24</f>
        <v>120</v>
      </c>
      <c r="D24" s="204">
        <f t="shared" si="0"/>
        <v>2.349716075974153E-2</v>
      </c>
      <c r="E24" s="199">
        <f>' D Provincia'!D24</f>
        <v>82420</v>
      </c>
      <c r="F24" s="204">
        <f t="shared" si="1"/>
        <v>4.9982837729825841E-2</v>
      </c>
      <c r="G24" s="201">
        <f>' D Provincia'!E24</f>
        <v>82540</v>
      </c>
      <c r="H24" s="202">
        <f t="shared" si="2"/>
        <v>8.7705848143922599E-3</v>
      </c>
      <c r="I24" s="201">
        <v>1513768.7499999998</v>
      </c>
      <c r="J24" s="203">
        <f t="shared" si="3"/>
        <v>5.4526161938539167E-2</v>
      </c>
    </row>
    <row r="25" spans="1:10" ht="20.100000000000001" customHeight="1" x14ac:dyDescent="0.2">
      <c r="A25" s="198">
        <f t="shared" si="4"/>
        <v>15</v>
      </c>
      <c r="B25" s="198" t="s">
        <v>27</v>
      </c>
      <c r="C25" s="199">
        <f>' D Provincia'!C25</f>
        <v>0</v>
      </c>
      <c r="D25" s="204">
        <f t="shared" si="0"/>
        <v>0</v>
      </c>
      <c r="E25" s="199">
        <f>' D Provincia'!D25</f>
        <v>9586</v>
      </c>
      <c r="F25" s="204">
        <f t="shared" si="1"/>
        <v>5.8133399960945227E-3</v>
      </c>
      <c r="G25" s="201">
        <f>' D Provincia'!E25</f>
        <v>9586</v>
      </c>
      <c r="H25" s="202">
        <f t="shared" si="2"/>
        <v>1.0185949361614273E-3</v>
      </c>
      <c r="I25" s="201">
        <v>180486.5</v>
      </c>
      <c r="J25" s="203">
        <f t="shared" si="3"/>
        <v>5.3112005607067567E-2</v>
      </c>
    </row>
    <row r="26" spans="1:10" ht="20.100000000000001" customHeight="1" x14ac:dyDescent="0.2">
      <c r="A26" s="198">
        <f t="shared" si="4"/>
        <v>16</v>
      </c>
      <c r="B26" s="198" t="s">
        <v>28</v>
      </c>
      <c r="C26" s="199">
        <f>' D Provincia'!C26</f>
        <v>30</v>
      </c>
      <c r="D26" s="204">
        <f t="shared" si="0"/>
        <v>5.8742901899353824E-3</v>
      </c>
      <c r="E26" s="199">
        <f>' D Provincia'!D26</f>
        <v>8051</v>
      </c>
      <c r="F26" s="204">
        <f t="shared" si="1"/>
        <v>4.8824536103230752E-3</v>
      </c>
      <c r="G26" s="201">
        <f>' D Provincia'!E26</f>
        <v>8081</v>
      </c>
      <c r="H26" s="202">
        <f t="shared" si="2"/>
        <v>8.5867574370128246E-4</v>
      </c>
      <c r="I26" s="201">
        <v>123513</v>
      </c>
      <c r="J26" s="203">
        <f t="shared" si="3"/>
        <v>6.5426311400419393E-2</v>
      </c>
    </row>
    <row r="27" spans="1:10" ht="20.100000000000001" customHeight="1" x14ac:dyDescent="0.2">
      <c r="A27" s="198">
        <f t="shared" si="4"/>
        <v>17</v>
      </c>
      <c r="B27" s="198" t="s">
        <v>29</v>
      </c>
      <c r="C27" s="199">
        <f>' D Provincia'!C27</f>
        <v>44</v>
      </c>
      <c r="D27" s="204">
        <f t="shared" si="0"/>
        <v>8.6156256119052279E-3</v>
      </c>
      <c r="E27" s="199">
        <f>' D Provincia'!D27</f>
        <v>8542</v>
      </c>
      <c r="F27" s="204">
        <f t="shared" si="1"/>
        <v>5.1802159656414992E-3</v>
      </c>
      <c r="G27" s="201">
        <f>' D Provincia'!E27</f>
        <v>8586</v>
      </c>
      <c r="H27" s="202">
        <f t="shared" si="2"/>
        <v>9.1233633652013503E-4</v>
      </c>
      <c r="I27" s="201">
        <v>153814.99999999997</v>
      </c>
      <c r="J27" s="203">
        <f t="shared" si="3"/>
        <v>5.5820303611481333E-2</v>
      </c>
    </row>
    <row r="28" spans="1:10" ht="20.100000000000001" customHeight="1" x14ac:dyDescent="0.2">
      <c r="A28" s="198">
        <f t="shared" si="4"/>
        <v>18</v>
      </c>
      <c r="B28" s="198" t="s">
        <v>30</v>
      </c>
      <c r="C28" s="199">
        <f>' D Provincia'!C28</f>
        <v>1</v>
      </c>
      <c r="D28" s="204">
        <f t="shared" si="0"/>
        <v>1.9580967299784609E-4</v>
      </c>
      <c r="E28" s="199">
        <f>' D Provincia'!D28</f>
        <v>8641</v>
      </c>
      <c r="F28" s="204">
        <f t="shared" si="1"/>
        <v>5.2402535892189413E-3</v>
      </c>
      <c r="G28" s="201">
        <f>' D Provincia'!E28</f>
        <v>8642</v>
      </c>
      <c r="H28" s="202">
        <f t="shared" si="2"/>
        <v>9.1828681810004738E-4</v>
      </c>
      <c r="I28" s="201">
        <v>103364.75</v>
      </c>
      <c r="J28" s="203">
        <f t="shared" si="3"/>
        <v>8.3606838888499221E-2</v>
      </c>
    </row>
    <row r="29" spans="1:10" ht="20.100000000000001" customHeight="1" x14ac:dyDescent="0.2">
      <c r="A29" s="198">
        <f t="shared" si="4"/>
        <v>19</v>
      </c>
      <c r="B29" s="198" t="s">
        <v>31</v>
      </c>
      <c r="C29" s="199">
        <f>' D Provincia'!C29</f>
        <v>556</v>
      </c>
      <c r="D29" s="200">
        <f t="shared" si="0"/>
        <v>0.10887017818680243</v>
      </c>
      <c r="E29" s="199">
        <f>' D Provincia'!D29</f>
        <v>526795</v>
      </c>
      <c r="F29" s="200">
        <f t="shared" si="1"/>
        <v>0.31946989810584331</v>
      </c>
      <c r="G29" s="201">
        <f>' D Provincia'!E29</f>
        <v>527351</v>
      </c>
      <c r="H29" s="202">
        <f t="shared" si="2"/>
        <v>5.6035578779435095E-2</v>
      </c>
      <c r="I29" s="201">
        <v>3017841.9999999995</v>
      </c>
      <c r="J29" s="203">
        <f t="shared" si="3"/>
        <v>0.17474440345120787</v>
      </c>
    </row>
    <row r="30" spans="1:10" ht="20.100000000000001" customHeight="1" x14ac:dyDescent="0.2">
      <c r="A30" s="198">
        <f t="shared" si="4"/>
        <v>20</v>
      </c>
      <c r="B30" s="198" t="s">
        <v>52</v>
      </c>
      <c r="C30" s="199">
        <f>' D Provincia'!C30</f>
        <v>0</v>
      </c>
      <c r="D30" s="204">
        <f t="shared" si="0"/>
        <v>0</v>
      </c>
      <c r="E30" s="199">
        <f>' D Provincia'!D30</f>
        <v>20229</v>
      </c>
      <c r="F30" s="204">
        <f t="shared" si="1"/>
        <v>1.2267687750990621E-2</v>
      </c>
      <c r="G30" s="201">
        <f>' D Provincia'!E30</f>
        <v>20229</v>
      </c>
      <c r="H30" s="202">
        <f t="shared" si="2"/>
        <v>2.1495052121437005E-3</v>
      </c>
      <c r="I30" s="201">
        <v>369337.75</v>
      </c>
      <c r="J30" s="203">
        <f t="shared" si="3"/>
        <v>5.4771005671637951E-2</v>
      </c>
    </row>
    <row r="31" spans="1:10" ht="20.100000000000001" customHeight="1" x14ac:dyDescent="0.2">
      <c r="A31" s="198">
        <f t="shared" si="4"/>
        <v>21</v>
      </c>
      <c r="B31" s="198" t="s">
        <v>66</v>
      </c>
      <c r="C31" s="199">
        <f>' D Provincia'!C31</f>
        <v>0</v>
      </c>
      <c r="D31" s="204">
        <f t="shared" si="0"/>
        <v>0</v>
      </c>
      <c r="E31" s="199">
        <f>' D Provincia'!D31</f>
        <v>38628</v>
      </c>
      <c r="F31" s="204">
        <f t="shared" si="1"/>
        <v>2.3425589126761862E-2</v>
      </c>
      <c r="G31" s="201">
        <f>' D Provincia'!E31</f>
        <v>38628</v>
      </c>
      <c r="H31" s="202">
        <f t="shared" si="2"/>
        <v>4.1045571869438363E-3</v>
      </c>
      <c r="I31" s="201">
        <v>478531.25000000006</v>
      </c>
      <c r="J31" s="203">
        <f t="shared" si="3"/>
        <v>8.0722000914255854E-2</v>
      </c>
    </row>
    <row r="32" spans="1:10" ht="20.100000000000001" customHeight="1" x14ac:dyDescent="0.2">
      <c r="A32" s="198">
        <f t="shared" si="4"/>
        <v>22</v>
      </c>
      <c r="B32" s="198" t="s">
        <v>80</v>
      </c>
      <c r="C32" s="199">
        <f>' D Provincia'!C32</f>
        <v>6</v>
      </c>
      <c r="D32" s="204">
        <f t="shared" si="0"/>
        <v>1.1748580379870766E-3</v>
      </c>
      <c r="E32" s="199">
        <f>' D Provincia'!D32</f>
        <v>10983</v>
      </c>
      <c r="F32" s="204">
        <f t="shared" si="1"/>
        <v>6.6605375732428683E-3</v>
      </c>
      <c r="G32" s="201">
        <f>' D Provincia'!E32</f>
        <v>10989</v>
      </c>
      <c r="H32" s="202">
        <f t="shared" si="2"/>
        <v>1.1676757514581602E-3</v>
      </c>
      <c r="I32" s="201">
        <v>211773.75</v>
      </c>
      <c r="J32" s="203">
        <f t="shared" si="3"/>
        <v>5.1890283852460466E-2</v>
      </c>
    </row>
    <row r="33" spans="1:10" ht="20.100000000000001" customHeight="1" x14ac:dyDescent="0.2">
      <c r="A33" s="198">
        <f t="shared" si="4"/>
        <v>23</v>
      </c>
      <c r="B33" s="198" t="s">
        <v>32</v>
      </c>
      <c r="C33" s="199">
        <f>' D Provincia'!C33</f>
        <v>792</v>
      </c>
      <c r="D33" s="204">
        <f t="shared" si="0"/>
        <v>0.15508126101429412</v>
      </c>
      <c r="E33" s="199">
        <f>' D Provincia'!D33</f>
        <v>60889</v>
      </c>
      <c r="F33" s="204">
        <f t="shared" si="1"/>
        <v>3.6925564262695533E-2</v>
      </c>
      <c r="G33" s="201">
        <f>' D Provincia'!E33</f>
        <v>61681</v>
      </c>
      <c r="H33" s="202">
        <f t="shared" si="2"/>
        <v>6.5541366844745451E-3</v>
      </c>
      <c r="I33" s="201">
        <v>565928.25</v>
      </c>
      <c r="J33" s="203">
        <f t="shared" si="3"/>
        <v>0.1089908482214839</v>
      </c>
    </row>
    <row r="34" spans="1:10" ht="20.100000000000001" customHeight="1" x14ac:dyDescent="0.2">
      <c r="A34" s="198">
        <f t="shared" si="4"/>
        <v>24</v>
      </c>
      <c r="B34" s="198" t="s">
        <v>33</v>
      </c>
      <c r="C34" s="199">
        <f>' D Provincia'!C34</f>
        <v>86</v>
      </c>
      <c r="D34" s="204">
        <f t="shared" si="0"/>
        <v>1.6839631877814763E-2</v>
      </c>
      <c r="E34" s="199">
        <f>' D Provincia'!D34</f>
        <v>6335</v>
      </c>
      <c r="F34" s="204">
        <f t="shared" si="1"/>
        <v>3.841801468314083E-3</v>
      </c>
      <c r="G34" s="201">
        <f>' D Provincia'!E34</f>
        <v>6421</v>
      </c>
      <c r="H34" s="202">
        <f t="shared" si="2"/>
        <v>6.8228646829673737E-4</v>
      </c>
      <c r="I34" s="201">
        <v>110930.75</v>
      </c>
      <c r="J34" s="203">
        <f t="shared" si="3"/>
        <v>5.7882958512405262E-2</v>
      </c>
    </row>
    <row r="35" spans="1:10" ht="24" customHeight="1" x14ac:dyDescent="0.2">
      <c r="A35" s="198">
        <f t="shared" si="4"/>
        <v>25</v>
      </c>
      <c r="B35" s="198" t="s">
        <v>316</v>
      </c>
      <c r="C35" s="199">
        <f>' D Provincia'!C35</f>
        <v>0</v>
      </c>
      <c r="D35" s="204">
        <f t="shared" si="0"/>
        <v>0</v>
      </c>
      <c r="E35" s="199">
        <f>' D Provincia'!D35</f>
        <v>5</v>
      </c>
      <c r="F35" s="204">
        <f t="shared" si="1"/>
        <v>3.0322032109819123E-6</v>
      </c>
      <c r="G35" s="201">
        <f>' D Provincia'!E35</f>
        <v>5</v>
      </c>
      <c r="H35" s="202">
        <f t="shared" si="2"/>
        <v>5.3129299820646112E-7</v>
      </c>
      <c r="I35" s="201">
        <v>38812.75</v>
      </c>
      <c r="J35" s="203">
        <f t="shared" si="3"/>
        <v>1.2882364686861921E-4</v>
      </c>
    </row>
    <row r="36" spans="1:10" ht="27" customHeight="1" x14ac:dyDescent="0.2">
      <c r="A36" s="198"/>
      <c r="B36" s="205" t="s">
        <v>67</v>
      </c>
      <c r="C36" s="206"/>
      <c r="D36" s="204"/>
      <c r="E36" s="207"/>
      <c r="F36" s="204"/>
      <c r="G36" s="208">
        <f>' D Provincia'!E36</f>
        <v>7756930</v>
      </c>
      <c r="H36" s="202">
        <f>G36/G37</f>
        <v>0.82424051931552889</v>
      </c>
      <c r="I36" s="209"/>
      <c r="J36" s="203"/>
    </row>
    <row r="37" spans="1:10" ht="20.100000000000001" customHeight="1" x14ac:dyDescent="0.2">
      <c r="A37" s="210"/>
      <c r="B37" s="210" t="s">
        <v>7</v>
      </c>
      <c r="C37" s="201">
        <f>SUM(C11:C36)</f>
        <v>5107</v>
      </c>
      <c r="D37" s="211">
        <f>(C37/C37)</f>
        <v>1</v>
      </c>
      <c r="E37" s="201">
        <f>SUM(E11:E36)</f>
        <v>1648966</v>
      </c>
      <c r="F37" s="211">
        <f>E37/E37</f>
        <v>1</v>
      </c>
      <c r="G37" s="201">
        <f>SUM(G11:G36)</f>
        <v>9411003</v>
      </c>
      <c r="H37" s="212">
        <f>G37/I37</f>
        <v>0.56724254886750658</v>
      </c>
      <c r="I37" s="201">
        <f>SUM(I11:I35)</f>
        <v>16590791.75</v>
      </c>
      <c r="J37" s="213"/>
    </row>
    <row r="38" spans="1:10" ht="20.100000000000001" customHeight="1" x14ac:dyDescent="0.2">
      <c r="A38" s="146"/>
      <c r="B38" s="211"/>
      <c r="C38" s="202">
        <f>+C37/G37</f>
        <v>5.4266266836807938E-4</v>
      </c>
      <c r="D38" s="211"/>
      <c r="E38" s="202">
        <f>+E37/G37</f>
        <v>0.17521681801610306</v>
      </c>
      <c r="F38" s="211"/>
      <c r="G38" s="211"/>
      <c r="H38" s="211"/>
      <c r="I38" s="146"/>
      <c r="J38" s="214"/>
    </row>
    <row r="39" spans="1:10" ht="20.100000000000001" customHeight="1" x14ac:dyDescent="0.2">
      <c r="A39" s="210"/>
      <c r="B39" s="210" t="s">
        <v>238</v>
      </c>
      <c r="C39" s="201"/>
      <c r="D39" s="211"/>
      <c r="E39" s="201"/>
      <c r="F39" s="211"/>
      <c r="G39" s="201">
        <f>SUM(G11:G35)</f>
        <v>1654073</v>
      </c>
      <c r="H39" s="212">
        <f>G39/I37</f>
        <v>9.9698255811088696E-2</v>
      </c>
      <c r="I39" s="201"/>
      <c r="J39" s="213"/>
    </row>
    <row r="40" spans="1:10" ht="20.100000000000001" customHeight="1" x14ac:dyDescent="0.2">
      <c r="A40" s="210"/>
      <c r="B40" s="210" t="s">
        <v>510</v>
      </c>
      <c r="C40" s="201"/>
      <c r="D40" s="211"/>
      <c r="E40" s="201"/>
      <c r="F40" s="211"/>
      <c r="G40" s="201">
        <f>G36</f>
        <v>7756930</v>
      </c>
      <c r="H40" s="212">
        <f>G40/I37</f>
        <v>0.46754429305641787</v>
      </c>
      <c r="I40" s="201"/>
      <c r="J40" s="213"/>
    </row>
    <row r="41" spans="1:10" ht="20.100000000000001" customHeight="1" x14ac:dyDescent="0.2">
      <c r="A41" s="279" t="s">
        <v>729</v>
      </c>
      <c r="I41" s="42"/>
    </row>
    <row r="42" spans="1:10" ht="20.100000000000001" customHeight="1" x14ac:dyDescent="0.2"/>
    <row r="43" spans="1:10" ht="20.100000000000001" customHeight="1" x14ac:dyDescent="0.2"/>
  </sheetData>
  <mergeCells count="1">
    <mergeCell ref="A9:J9"/>
  </mergeCells>
  <phoneticPr fontId="0" type="noConversion"/>
  <hyperlinks>
    <hyperlink ref="I7" location="Índice!A1" display="Regresar al Índice"/>
  </hyperlinks>
  <printOptions horizontalCentered="1"/>
  <pageMargins left="0.19685039370078741" right="0.19685039370078741" top="0.98425196850393704" bottom="0.98425196850393704" header="0" footer="0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D16" sqref="D16"/>
    </sheetView>
  </sheetViews>
  <sheetFormatPr baseColWidth="10" defaultRowHeight="12.75" x14ac:dyDescent="0.2"/>
  <cols>
    <col min="1" max="1" width="27.7109375" customWidth="1"/>
    <col min="2" max="2" width="13.28515625" customWidth="1"/>
    <col min="3" max="3" width="14.140625" customWidth="1"/>
    <col min="4" max="4" width="18.5703125" customWidth="1"/>
    <col min="7" max="7" width="15.5703125" customWidth="1"/>
  </cols>
  <sheetData>
    <row r="1" spans="1:11" x14ac:dyDescent="0.2">
      <c r="F1" s="35"/>
      <c r="G1" s="35"/>
      <c r="H1" s="35"/>
      <c r="I1" s="35"/>
      <c r="J1" s="35"/>
      <c r="K1" s="35"/>
    </row>
    <row r="2" spans="1:11" x14ac:dyDescent="0.2">
      <c r="A2" s="52" t="s">
        <v>237</v>
      </c>
      <c r="B2" s="18"/>
      <c r="C2" s="18"/>
      <c r="D2" s="18"/>
      <c r="E2" s="18"/>
      <c r="F2" s="35"/>
      <c r="G2" s="35"/>
      <c r="H2" s="35"/>
      <c r="I2" s="35"/>
      <c r="J2" s="35"/>
      <c r="K2" s="35"/>
    </row>
    <row r="3" spans="1:11" x14ac:dyDescent="0.2">
      <c r="A3" s="46"/>
      <c r="B3" s="47"/>
      <c r="C3" s="18"/>
      <c r="D3" s="18"/>
      <c r="E3" s="18"/>
      <c r="F3" s="35"/>
      <c r="G3" s="35"/>
      <c r="H3" s="35"/>
      <c r="I3" s="35"/>
      <c r="J3" s="35"/>
      <c r="K3" s="35"/>
    </row>
    <row r="4" spans="1:11" x14ac:dyDescent="0.2">
      <c r="A4" s="48" t="s">
        <v>236</v>
      </c>
      <c r="B4" s="53">
        <v>42551</v>
      </c>
      <c r="C4" s="18" t="s">
        <v>342</v>
      </c>
      <c r="D4" s="18"/>
      <c r="E4" s="54"/>
      <c r="F4" s="35"/>
      <c r="G4" s="35"/>
      <c r="H4" s="35"/>
      <c r="I4" s="35"/>
      <c r="J4" s="35"/>
      <c r="K4" s="35"/>
    </row>
    <row r="5" spans="1:11" x14ac:dyDescent="0.2">
      <c r="A5" s="55" t="s">
        <v>339</v>
      </c>
      <c r="B5" s="49">
        <f>3562230+182464</f>
        <v>3744694</v>
      </c>
      <c r="C5" s="56"/>
      <c r="D5" s="57" t="s">
        <v>235</v>
      </c>
      <c r="E5" s="58">
        <v>42551</v>
      </c>
      <c r="F5" s="35"/>
      <c r="G5" s="35"/>
      <c r="H5" s="35"/>
      <c r="I5" s="35"/>
      <c r="J5" s="35"/>
      <c r="K5" s="35"/>
    </row>
    <row r="6" spans="1:11" x14ac:dyDescent="0.2">
      <c r="A6" s="55" t="s">
        <v>340</v>
      </c>
      <c r="B6" s="49">
        <f>1704905+46057</f>
        <v>1750962</v>
      </c>
      <c r="C6" s="18"/>
      <c r="D6" s="50" t="s">
        <v>229</v>
      </c>
      <c r="E6" s="59">
        <f>B8</f>
        <v>6246760</v>
      </c>
      <c r="F6" s="35"/>
      <c r="G6" s="35"/>
      <c r="H6" s="35"/>
      <c r="I6" s="35"/>
      <c r="J6" s="35"/>
      <c r="K6" s="35"/>
    </row>
    <row r="7" spans="1:11" x14ac:dyDescent="0.2">
      <c r="A7" s="55" t="s">
        <v>341</v>
      </c>
      <c r="B7" s="49">
        <f>697115+53989</f>
        <v>751104</v>
      </c>
      <c r="C7" s="18"/>
      <c r="D7" s="50" t="s">
        <v>230</v>
      </c>
      <c r="E7" s="59" t="e">
        <f>' D Provincia'!#REF!-' D Provincia'!#REF!</f>
        <v>#REF!</v>
      </c>
      <c r="F7" s="35"/>
      <c r="G7" s="35"/>
      <c r="H7" s="35"/>
      <c r="I7" s="35"/>
      <c r="J7" s="35"/>
      <c r="K7" s="35"/>
    </row>
    <row r="8" spans="1:11" x14ac:dyDescent="0.2">
      <c r="A8" s="51" t="s">
        <v>45</v>
      </c>
      <c r="B8" s="39">
        <f>SUM(B5:B7)</f>
        <v>6246760</v>
      </c>
      <c r="C8" s="18"/>
      <c r="D8" s="18"/>
      <c r="E8" s="18"/>
      <c r="F8" s="35"/>
      <c r="G8" s="35"/>
      <c r="H8" s="35"/>
      <c r="I8" s="35"/>
      <c r="J8" s="35"/>
      <c r="K8" s="35"/>
    </row>
    <row r="9" spans="1:11" x14ac:dyDescent="0.2">
      <c r="A9" s="60"/>
      <c r="B9" s="60"/>
      <c r="C9" s="60"/>
      <c r="D9" s="18"/>
      <c r="E9" s="60"/>
      <c r="F9" s="35"/>
      <c r="G9" s="35"/>
      <c r="H9" s="35"/>
      <c r="I9" s="35"/>
      <c r="J9" s="35"/>
      <c r="K9" s="35"/>
    </row>
    <row r="10" spans="1:11" x14ac:dyDescent="0.2">
      <c r="A10" s="60"/>
      <c r="B10" s="60"/>
      <c r="C10" s="60"/>
      <c r="D10" s="60"/>
      <c r="E10" s="60"/>
      <c r="F10" s="35"/>
      <c r="G10" s="35"/>
      <c r="H10" s="35"/>
      <c r="I10" s="35"/>
      <c r="J10" s="35"/>
      <c r="K10" s="35"/>
    </row>
    <row r="11" spans="1:1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baseColWidth="10" defaultRowHeight="12.75" x14ac:dyDescent="0.2"/>
  <cols>
    <col min="6" max="6" width="13.140625" customWidth="1"/>
  </cols>
  <sheetData>
    <row r="1" spans="1:12" s="87" customFormat="1" ht="18" customHeight="1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 s="87" customFormat="1" ht="18" customHeight="1" x14ac:dyDescent="0.25">
      <c r="A2" s="165"/>
      <c r="B2" s="170" t="s">
        <v>560</v>
      </c>
      <c r="C2" s="160"/>
      <c r="D2" s="160"/>
      <c r="E2" s="160"/>
      <c r="F2" s="160"/>
      <c r="G2" s="160"/>
      <c r="H2" s="160"/>
      <c r="I2" s="160"/>
      <c r="J2" s="160"/>
      <c r="K2" s="160"/>
      <c r="L2" s="166"/>
    </row>
    <row r="3" spans="1:12" s="87" customFormat="1" ht="18" customHeight="1" x14ac:dyDescent="0.25">
      <c r="A3" s="165"/>
      <c r="B3" s="161"/>
      <c r="C3" s="160"/>
      <c r="D3" s="160"/>
      <c r="E3" s="160"/>
      <c r="F3" s="160"/>
      <c r="G3" s="160"/>
      <c r="H3" s="160"/>
      <c r="I3" s="160"/>
      <c r="J3" s="160"/>
      <c r="K3" s="160"/>
      <c r="L3" s="166"/>
    </row>
    <row r="4" spans="1:12" s="87" customFormat="1" ht="18" customHeight="1" x14ac:dyDescent="0.25">
      <c r="A4" s="165"/>
      <c r="B4" s="159" t="s">
        <v>519</v>
      </c>
      <c r="C4" s="160"/>
      <c r="D4" s="160"/>
      <c r="E4" s="160"/>
      <c r="F4" s="160"/>
      <c r="G4" s="160"/>
      <c r="H4" s="160"/>
      <c r="I4" s="160"/>
      <c r="J4" s="160"/>
      <c r="K4" s="160"/>
      <c r="L4" s="166"/>
    </row>
    <row r="5" spans="1:12" s="87" customFormat="1" ht="18" customHeight="1" thickBot="1" x14ac:dyDescent="0.3">
      <c r="A5" s="165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6"/>
    </row>
    <row r="6" spans="1:12" s="87" customFormat="1" ht="15" x14ac:dyDescent="0.25">
      <c r="A6" s="171"/>
      <c r="B6" s="126" t="s">
        <v>512</v>
      </c>
      <c r="C6" s="172"/>
      <c r="D6" s="172"/>
      <c r="E6" s="172"/>
      <c r="F6" s="172"/>
      <c r="G6" s="172"/>
      <c r="H6" s="172"/>
      <c r="I6" s="172"/>
      <c r="J6" s="172"/>
      <c r="K6" s="172"/>
      <c r="L6" s="173"/>
    </row>
    <row r="7" spans="1:12" s="87" customFormat="1" ht="15" x14ac:dyDescent="0.25">
      <c r="A7" s="174"/>
      <c r="B7" s="116" t="s">
        <v>773</v>
      </c>
      <c r="C7" s="175"/>
      <c r="D7" s="175"/>
      <c r="E7" s="175"/>
      <c r="F7" s="175"/>
      <c r="G7" s="175"/>
      <c r="H7" s="175"/>
      <c r="I7" s="175"/>
      <c r="J7" s="175"/>
      <c r="K7" s="175"/>
      <c r="L7" s="176"/>
    </row>
    <row r="8" spans="1:12" s="87" customFormat="1" ht="15.75" thickBot="1" x14ac:dyDescent="0.3">
      <c r="A8" s="177"/>
      <c r="B8" s="117" t="s">
        <v>774</v>
      </c>
      <c r="C8" s="178"/>
      <c r="D8" s="178"/>
      <c r="E8" s="178"/>
      <c r="F8" s="178"/>
      <c r="G8" s="178"/>
      <c r="H8" s="178"/>
      <c r="I8" s="178"/>
      <c r="J8" s="178"/>
      <c r="K8" s="178"/>
      <c r="L8" s="179"/>
    </row>
    <row r="9" spans="1:12" s="182" customFormat="1" ht="15.75" thickBot="1" x14ac:dyDescent="0.3">
      <c r="A9" s="183"/>
      <c r="B9" s="184"/>
      <c r="C9" s="185"/>
      <c r="D9" s="185"/>
      <c r="E9" s="185"/>
      <c r="F9" s="185"/>
      <c r="G9" s="185"/>
      <c r="H9" s="185"/>
      <c r="I9" s="185"/>
      <c r="J9" s="185"/>
      <c r="K9" s="185"/>
      <c r="L9" s="186"/>
    </row>
    <row r="10" spans="1:12" ht="15" x14ac:dyDescent="0.2">
      <c r="A10" s="351" t="s">
        <v>520</v>
      </c>
      <c r="B10" s="352"/>
      <c r="C10" s="352"/>
      <c r="D10" s="352"/>
      <c r="E10" s="352"/>
      <c r="F10" s="352"/>
      <c r="G10" s="358" t="s">
        <v>674</v>
      </c>
      <c r="H10" s="358"/>
      <c r="I10" s="358"/>
      <c r="J10" s="358"/>
      <c r="K10" s="358"/>
      <c r="L10" s="359"/>
    </row>
    <row r="11" spans="1:12" ht="14.25" customHeight="1" x14ac:dyDescent="0.2">
      <c r="A11" s="353"/>
      <c r="B11" s="354"/>
      <c r="C11" s="354"/>
      <c r="D11" s="354"/>
      <c r="E11" s="354"/>
      <c r="F11" s="354"/>
      <c r="G11" s="187"/>
      <c r="H11" s="187"/>
      <c r="I11" s="187"/>
      <c r="J11" s="187"/>
      <c r="K11" s="187"/>
      <c r="L11" s="188"/>
    </row>
    <row r="12" spans="1:12" ht="30" customHeight="1" x14ac:dyDescent="0.2">
      <c r="A12" s="355" t="s">
        <v>564</v>
      </c>
      <c r="B12" s="356"/>
      <c r="C12" s="356"/>
      <c r="D12" s="356"/>
      <c r="E12" s="356"/>
      <c r="F12" s="357"/>
      <c r="G12" s="360" t="s">
        <v>559</v>
      </c>
      <c r="H12" s="360"/>
      <c r="I12" s="360"/>
      <c r="J12" s="360"/>
      <c r="K12" s="360"/>
      <c r="L12" s="361"/>
    </row>
    <row r="13" spans="1:12" ht="30" customHeight="1" x14ac:dyDescent="0.2">
      <c r="A13" s="355" t="s">
        <v>748</v>
      </c>
      <c r="B13" s="356"/>
      <c r="C13" s="356"/>
      <c r="D13" s="356"/>
      <c r="E13" s="356"/>
      <c r="F13" s="357"/>
      <c r="G13" s="360" t="s">
        <v>558</v>
      </c>
      <c r="H13" s="360"/>
      <c r="I13" s="360"/>
      <c r="J13" s="360"/>
      <c r="K13" s="360"/>
      <c r="L13" s="361"/>
    </row>
    <row r="14" spans="1:12" ht="30" customHeight="1" x14ac:dyDescent="0.2">
      <c r="A14" s="355" t="s">
        <v>749</v>
      </c>
      <c r="B14" s="356"/>
      <c r="C14" s="356"/>
      <c r="D14" s="356"/>
      <c r="E14" s="356"/>
      <c r="F14" s="357"/>
      <c r="G14" s="360" t="s">
        <v>565</v>
      </c>
      <c r="H14" s="360"/>
      <c r="I14" s="360"/>
      <c r="J14" s="360"/>
      <c r="K14" s="360"/>
      <c r="L14" s="361"/>
    </row>
    <row r="15" spans="1:12" ht="30" customHeight="1" x14ac:dyDescent="0.2">
      <c r="A15" s="355" t="s">
        <v>516</v>
      </c>
      <c r="B15" s="356"/>
      <c r="C15" s="356"/>
      <c r="D15" s="356"/>
      <c r="E15" s="356"/>
      <c r="F15" s="357"/>
      <c r="G15" s="360" t="s">
        <v>566</v>
      </c>
      <c r="H15" s="360"/>
      <c r="I15" s="360"/>
      <c r="J15" s="360"/>
      <c r="K15" s="360"/>
      <c r="L15" s="361"/>
    </row>
    <row r="16" spans="1:12" ht="30" customHeight="1" x14ac:dyDescent="0.2">
      <c r="A16" s="355" t="s">
        <v>517</v>
      </c>
      <c r="B16" s="356"/>
      <c r="C16" s="356"/>
      <c r="D16" s="356"/>
      <c r="E16" s="356"/>
      <c r="F16" s="357"/>
      <c r="G16" s="360" t="s">
        <v>567</v>
      </c>
      <c r="H16" s="360"/>
      <c r="I16" s="360"/>
      <c r="J16" s="360"/>
      <c r="K16" s="360"/>
      <c r="L16" s="361"/>
    </row>
    <row r="17" spans="1:12" ht="30" customHeight="1" x14ac:dyDescent="0.2">
      <c r="A17" s="355" t="s">
        <v>750</v>
      </c>
      <c r="B17" s="356"/>
      <c r="C17" s="356"/>
      <c r="D17" s="356"/>
      <c r="E17" s="356"/>
      <c r="F17" s="356"/>
      <c r="G17" s="365" t="s">
        <v>569</v>
      </c>
      <c r="H17" s="360"/>
      <c r="I17" s="360"/>
      <c r="J17" s="360"/>
      <c r="K17" s="360"/>
      <c r="L17" s="361"/>
    </row>
    <row r="18" spans="1:12" ht="30" customHeight="1" thickBot="1" x14ac:dyDescent="0.25">
      <c r="A18" s="362" t="s">
        <v>751</v>
      </c>
      <c r="B18" s="363"/>
      <c r="C18" s="363"/>
      <c r="D18" s="363"/>
      <c r="E18" s="363"/>
      <c r="F18" s="364"/>
      <c r="G18" s="366" t="s">
        <v>568</v>
      </c>
      <c r="H18" s="366"/>
      <c r="I18" s="366"/>
      <c r="J18" s="366"/>
      <c r="K18" s="366"/>
      <c r="L18" s="367"/>
    </row>
  </sheetData>
  <mergeCells count="17">
    <mergeCell ref="A18:F18"/>
    <mergeCell ref="G17:L17"/>
    <mergeCell ref="G18:L18"/>
    <mergeCell ref="G14:L14"/>
    <mergeCell ref="G15:L15"/>
    <mergeCell ref="A17:F17"/>
    <mergeCell ref="G16:L16"/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E57" sqref="E57"/>
    </sheetView>
  </sheetViews>
  <sheetFormatPr baseColWidth="10" defaultRowHeight="12.75" x14ac:dyDescent="0.2"/>
  <cols>
    <col min="1" max="1" width="9.42578125" style="87" customWidth="1"/>
    <col min="2" max="2" width="11.42578125" style="87" customWidth="1"/>
    <col min="3" max="3" width="11.7109375" style="87" customWidth="1"/>
    <col min="4" max="4" width="23.7109375" style="87" customWidth="1"/>
    <col min="5" max="5" width="10.140625" style="87" customWidth="1"/>
    <col min="6" max="6" width="11.7109375" style="87" customWidth="1"/>
    <col min="7" max="12" width="11.42578125" style="87"/>
    <col min="13" max="13" width="11.7109375" style="87" customWidth="1"/>
    <col min="14" max="16384" width="11.42578125" style="87"/>
  </cols>
  <sheetData>
    <row r="1" spans="1:14" ht="18" customHeight="1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ht="18" customHeight="1" x14ac:dyDescent="0.25">
      <c r="A2" s="165"/>
      <c r="B2" s="170" t="s">
        <v>560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6"/>
    </row>
    <row r="3" spans="1:14" ht="18" customHeight="1" x14ac:dyDescent="0.25">
      <c r="A3" s="165"/>
      <c r="B3" s="161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6"/>
    </row>
    <row r="4" spans="1:14" ht="18" customHeight="1" x14ac:dyDescent="0.25">
      <c r="A4" s="165"/>
      <c r="B4" s="159" t="s">
        <v>513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6"/>
    </row>
    <row r="5" spans="1:14" ht="18" customHeight="1" thickBot="1" x14ac:dyDescent="0.3">
      <c r="A5" s="167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6"/>
    </row>
    <row r="6" spans="1:14" ht="15" customHeight="1" x14ac:dyDescent="0.25">
      <c r="A6" s="171"/>
      <c r="B6" s="126" t="s">
        <v>512</v>
      </c>
      <c r="C6" s="190"/>
      <c r="D6" s="190"/>
      <c r="E6" s="172"/>
      <c r="F6" s="172"/>
      <c r="G6" s="172"/>
      <c r="H6" s="172"/>
      <c r="I6" s="172"/>
      <c r="J6" s="172"/>
      <c r="K6" s="172"/>
      <c r="L6" s="172"/>
      <c r="M6" s="172"/>
      <c r="N6" s="173"/>
    </row>
    <row r="7" spans="1:14" ht="15" customHeight="1" x14ac:dyDescent="0.25">
      <c r="A7" s="174"/>
      <c r="B7" s="116" t="str">
        <f>Índice!B7</f>
        <v>Fecha de publicación: Abril de 2017</v>
      </c>
      <c r="C7" s="191"/>
      <c r="D7" s="191"/>
      <c r="E7" s="175"/>
      <c r="F7" s="175"/>
      <c r="G7" s="175"/>
      <c r="H7" s="175"/>
      <c r="I7" s="175"/>
      <c r="J7" s="175"/>
      <c r="K7" s="189" t="s">
        <v>518</v>
      </c>
      <c r="L7" s="189"/>
      <c r="M7" s="175"/>
      <c r="N7" s="176"/>
    </row>
    <row r="8" spans="1:14" ht="15" customHeight="1" thickBot="1" x14ac:dyDescent="0.3">
      <c r="A8" s="177"/>
      <c r="B8" s="117" t="str">
        <f>Índice!B8</f>
        <v>Fecha de corte:Marzo de 2017 (I Trimestre)</v>
      </c>
      <c r="C8" s="192"/>
      <c r="D8" s="192"/>
      <c r="E8" s="178"/>
      <c r="F8" s="178"/>
      <c r="G8" s="178"/>
      <c r="H8" s="178"/>
      <c r="I8" s="178"/>
      <c r="J8" s="178"/>
      <c r="K8" s="178"/>
      <c r="L8" s="178"/>
      <c r="M8" s="178"/>
      <c r="N8" s="179"/>
    </row>
    <row r="9" spans="1:14" ht="20.100000000000001" customHeight="1" x14ac:dyDescent="0.2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7" customHeight="1" x14ac:dyDescent="0.2">
      <c r="A10" s="97" t="s">
        <v>499</v>
      </c>
      <c r="B10" s="93" t="s">
        <v>503</v>
      </c>
      <c r="C10" s="93" t="s">
        <v>500</v>
      </c>
      <c r="D10" s="93" t="s">
        <v>504</v>
      </c>
      <c r="E10" s="98"/>
      <c r="F10" s="368" t="s">
        <v>507</v>
      </c>
      <c r="G10" s="369"/>
      <c r="H10" s="369"/>
      <c r="I10" s="369"/>
      <c r="J10" s="369"/>
      <c r="K10" s="369"/>
      <c r="L10" s="369"/>
      <c r="M10" s="369"/>
      <c r="N10" s="369"/>
    </row>
    <row r="11" spans="1:14" ht="20.100000000000001" customHeight="1" x14ac:dyDescent="0.2">
      <c r="A11" s="99">
        <v>40543</v>
      </c>
      <c r="B11" s="89">
        <f t="shared" ref="B11:B17" si="0">B24+B37</f>
        <v>804091</v>
      </c>
      <c r="C11" s="89">
        <v>14111640</v>
      </c>
      <c r="D11" s="91">
        <f t="shared" ref="D11:D21" si="1">B11/C11</f>
        <v>5.6980691117403788E-2</v>
      </c>
      <c r="E11" s="100"/>
      <c r="F11" s="220" t="s">
        <v>499</v>
      </c>
      <c r="G11" s="221">
        <v>2010</v>
      </c>
      <c r="H11" s="221">
        <v>2011</v>
      </c>
      <c r="I11" s="221">
        <v>2012</v>
      </c>
      <c r="J11" s="221">
        <v>2013</v>
      </c>
      <c r="K11" s="221">
        <v>2014</v>
      </c>
      <c r="L11" s="221">
        <v>2015</v>
      </c>
      <c r="M11" s="233">
        <v>42735</v>
      </c>
      <c r="N11" s="233">
        <v>42825</v>
      </c>
    </row>
    <row r="12" spans="1:14" ht="20.100000000000001" customHeight="1" x14ac:dyDescent="0.2">
      <c r="A12" s="99">
        <v>40908</v>
      </c>
      <c r="B12" s="89">
        <f t="shared" si="0"/>
        <v>2158929</v>
      </c>
      <c r="C12" s="89">
        <v>14443679</v>
      </c>
      <c r="D12" s="91">
        <f t="shared" si="1"/>
        <v>0.1494722362633509</v>
      </c>
      <c r="E12" s="98"/>
      <c r="F12" s="222" t="s">
        <v>501</v>
      </c>
      <c r="G12" s="90">
        <f>D24</f>
        <v>3.3477965707741975E-2</v>
      </c>
      <c r="H12" s="90">
        <f>D25</f>
        <v>4.4713123297741526E-2</v>
      </c>
      <c r="I12" s="90">
        <f>D26</f>
        <v>5.9753219196663661E-2</v>
      </c>
      <c r="J12" s="90">
        <f>D27</f>
        <v>6.8751331637669791E-2</v>
      </c>
      <c r="K12" s="90">
        <f>D28</f>
        <v>8.2533446023220394E-2</v>
      </c>
      <c r="L12" s="90">
        <f>D29</f>
        <v>9.1616149156537166E-2</v>
      </c>
      <c r="M12" s="90">
        <f>D33</f>
        <v>9.7609314206233602E-2</v>
      </c>
      <c r="N12" s="90">
        <f>D34</f>
        <v>9.9698254308775616E-2</v>
      </c>
    </row>
    <row r="13" spans="1:14" ht="20.100000000000001" customHeight="1" x14ac:dyDescent="0.2">
      <c r="A13" s="99">
        <v>41274</v>
      </c>
      <c r="B13" s="89">
        <f t="shared" si="0"/>
        <v>4190756</v>
      </c>
      <c r="C13" s="89">
        <v>14899214</v>
      </c>
      <c r="D13" s="91">
        <f t="shared" si="1"/>
        <v>0.28127362960220587</v>
      </c>
      <c r="E13" s="98"/>
      <c r="F13" s="222" t="s">
        <v>502</v>
      </c>
      <c r="G13" s="90">
        <f>D37</f>
        <v>2.350272540966181E-2</v>
      </c>
      <c r="H13" s="90">
        <f>D38</f>
        <v>0.10475911296560939</v>
      </c>
      <c r="I13" s="90">
        <f>D39</f>
        <v>0.22152041040554221</v>
      </c>
      <c r="J13" s="90">
        <f>D40</f>
        <v>0.26660183309414304</v>
      </c>
      <c r="K13" s="90">
        <f>D41</f>
        <v>0.30785128478825036</v>
      </c>
      <c r="L13" s="90">
        <f>D42</f>
        <v>0.34973417031332199</v>
      </c>
      <c r="M13" s="90">
        <f>D46</f>
        <v>0.47036184873247966</v>
      </c>
      <c r="N13" s="90">
        <f>D47</f>
        <v>0.4675442860111802</v>
      </c>
    </row>
    <row r="14" spans="1:14" ht="20.100000000000001" customHeight="1" x14ac:dyDescent="0.2">
      <c r="A14" s="99">
        <v>41639</v>
      </c>
      <c r="B14" s="89">
        <f t="shared" si="0"/>
        <v>5290112</v>
      </c>
      <c r="C14" s="89">
        <v>15774749</v>
      </c>
      <c r="D14" s="91">
        <f t="shared" si="1"/>
        <v>0.33535316473181287</v>
      </c>
      <c r="E14" s="98"/>
      <c r="F14" s="98"/>
      <c r="G14" s="98"/>
      <c r="H14" s="98"/>
      <c r="I14" s="98"/>
      <c r="J14" s="98"/>
      <c r="K14" s="98"/>
      <c r="L14" s="98"/>
      <c r="M14" s="98"/>
      <c r="N14" s="286"/>
    </row>
    <row r="15" spans="1:14" ht="20.100000000000001" customHeight="1" x14ac:dyDescent="0.2">
      <c r="A15" s="99">
        <v>42004</v>
      </c>
      <c r="B15" s="89">
        <f t="shared" si="0"/>
        <v>6256878</v>
      </c>
      <c r="C15" s="89">
        <v>16027466</v>
      </c>
      <c r="D15" s="91">
        <f t="shared" si="1"/>
        <v>0.39038473081147074</v>
      </c>
      <c r="E15" s="98"/>
      <c r="F15" s="98"/>
      <c r="G15" s="98"/>
      <c r="H15" s="98"/>
      <c r="I15" s="98"/>
      <c r="J15" s="98"/>
      <c r="K15" s="98"/>
      <c r="L15" s="98"/>
      <c r="M15" s="98"/>
      <c r="N15" s="287"/>
    </row>
    <row r="16" spans="1:14" ht="20.100000000000001" customHeight="1" x14ac:dyDescent="0.2">
      <c r="A16" s="99">
        <v>42339</v>
      </c>
      <c r="B16" s="89">
        <f t="shared" si="0"/>
        <v>7184673</v>
      </c>
      <c r="C16" s="89">
        <v>16278844</v>
      </c>
      <c r="D16" s="91">
        <v>0.44135031946985914</v>
      </c>
      <c r="E16" s="98"/>
      <c r="F16" s="98"/>
      <c r="G16" s="98"/>
      <c r="H16" s="98"/>
      <c r="I16" s="98"/>
      <c r="J16" s="98"/>
      <c r="K16" s="98"/>
      <c r="L16" s="98"/>
      <c r="M16" s="98"/>
      <c r="N16" s="287"/>
    </row>
    <row r="17" spans="1:14" ht="20.100000000000001" customHeight="1" x14ac:dyDescent="0.2">
      <c r="A17" s="99">
        <v>42460</v>
      </c>
      <c r="B17" s="89">
        <f t="shared" si="0"/>
        <v>7503071</v>
      </c>
      <c r="C17" s="89">
        <v>16341315.774747703</v>
      </c>
      <c r="D17" s="91">
        <f>B17/C17</f>
        <v>0.45914729899501261</v>
      </c>
      <c r="E17" s="98"/>
      <c r="F17" s="98"/>
      <c r="G17" s="98"/>
      <c r="H17" s="98"/>
      <c r="I17" s="98"/>
      <c r="J17" s="98"/>
      <c r="K17" s="98"/>
      <c r="L17" s="98"/>
      <c r="M17" s="98"/>
      <c r="N17" s="287"/>
    </row>
    <row r="18" spans="1:14" ht="20.100000000000001" customHeight="1" x14ac:dyDescent="0.2">
      <c r="A18" s="99">
        <v>42551</v>
      </c>
      <c r="B18" s="89">
        <f>B31+B45</f>
        <v>8336480</v>
      </c>
      <c r="C18" s="89">
        <v>16403786</v>
      </c>
      <c r="D18" s="91">
        <f t="shared" si="1"/>
        <v>0.50820463032131724</v>
      </c>
      <c r="E18" s="98"/>
      <c r="F18" s="98"/>
      <c r="G18" s="98"/>
      <c r="H18" s="98"/>
      <c r="I18" s="98"/>
      <c r="J18" s="98"/>
      <c r="K18" s="98"/>
      <c r="L18" s="98"/>
      <c r="M18" s="98"/>
      <c r="N18" s="287"/>
    </row>
    <row r="19" spans="1:14" ht="20.100000000000001" customHeight="1" x14ac:dyDescent="0.2">
      <c r="A19" s="99">
        <v>42614</v>
      </c>
      <c r="B19" s="89">
        <f>B32+B45</f>
        <v>8375777</v>
      </c>
      <c r="C19" s="89">
        <v>16466259.208370619</v>
      </c>
      <c r="D19" s="91">
        <f t="shared" si="1"/>
        <v>0.50866301167797578</v>
      </c>
      <c r="E19" s="98"/>
      <c r="F19" s="98"/>
      <c r="G19" s="98"/>
      <c r="H19" s="98"/>
      <c r="I19" s="98"/>
      <c r="J19" s="98"/>
      <c r="K19" s="98"/>
      <c r="L19" s="98"/>
      <c r="M19" s="98"/>
      <c r="N19" s="287"/>
    </row>
    <row r="20" spans="1:14" ht="20.100000000000001" customHeight="1" x14ac:dyDescent="0.2">
      <c r="A20" s="99">
        <v>42705</v>
      </c>
      <c r="B20" s="89">
        <f>B33+B46</f>
        <v>9387842</v>
      </c>
      <c r="C20" s="89">
        <v>16528730.000000004</v>
      </c>
      <c r="D20" s="91">
        <f t="shared" si="1"/>
        <v>0.5679711629387133</v>
      </c>
      <c r="E20" s="98"/>
      <c r="F20" s="98"/>
      <c r="G20" s="98"/>
      <c r="H20" s="98"/>
      <c r="I20" s="98"/>
      <c r="J20" s="98"/>
      <c r="K20" s="98"/>
      <c r="L20" s="98"/>
      <c r="M20" s="98"/>
      <c r="N20" s="287"/>
    </row>
    <row r="21" spans="1:14" ht="20.100000000000001" customHeight="1" x14ac:dyDescent="0.2">
      <c r="A21" s="99">
        <v>42795</v>
      </c>
      <c r="B21" s="89">
        <f>B34+B47</f>
        <v>9411003</v>
      </c>
      <c r="C21" s="89">
        <v>16590792</v>
      </c>
      <c r="D21" s="91">
        <f t="shared" si="1"/>
        <v>0.5672425403199558</v>
      </c>
      <c r="E21" s="98"/>
      <c r="F21" s="98"/>
      <c r="G21" s="98"/>
      <c r="H21" s="98"/>
      <c r="I21" s="98"/>
      <c r="J21" s="98"/>
      <c r="K21" s="98"/>
      <c r="L21" s="98"/>
      <c r="M21" s="98"/>
      <c r="N21" s="287"/>
    </row>
    <row r="22" spans="1:14" ht="20.100000000000001" customHeight="1" x14ac:dyDescent="0.2">
      <c r="A22" s="101"/>
      <c r="B22" s="102"/>
      <c r="C22" s="102"/>
      <c r="D22" s="103"/>
      <c r="E22" s="98"/>
      <c r="F22" s="98"/>
      <c r="G22" s="98"/>
      <c r="H22" s="98"/>
      <c r="I22" s="98"/>
      <c r="J22" s="98"/>
      <c r="K22" s="98"/>
      <c r="L22" s="98"/>
      <c r="M22" s="98"/>
      <c r="N22" s="287"/>
    </row>
    <row r="23" spans="1:14" ht="22.5" customHeight="1" x14ac:dyDescent="0.2">
      <c r="A23" s="97" t="s">
        <v>499</v>
      </c>
      <c r="B23" s="94" t="s">
        <v>503</v>
      </c>
      <c r="C23" s="94" t="s">
        <v>500</v>
      </c>
      <c r="D23" s="93" t="s">
        <v>505</v>
      </c>
      <c r="E23" s="98"/>
      <c r="F23" s="98"/>
      <c r="G23" s="98"/>
      <c r="H23" s="98"/>
      <c r="I23" s="98"/>
      <c r="J23" s="98"/>
      <c r="K23" s="98"/>
      <c r="L23" s="98"/>
      <c r="M23" s="98"/>
      <c r="N23" s="287"/>
    </row>
    <row r="24" spans="1:14" ht="20.100000000000001" customHeight="1" x14ac:dyDescent="0.2">
      <c r="A24" s="99">
        <v>40543</v>
      </c>
      <c r="B24" s="89">
        <v>472429</v>
      </c>
      <c r="C24" s="89">
        <v>14111640</v>
      </c>
      <c r="D24" s="90">
        <f t="shared" ref="D24:D34" si="2">B24/C24</f>
        <v>3.3477965707741975E-2</v>
      </c>
      <c r="E24" s="350"/>
      <c r="F24" s="100"/>
      <c r="G24" s="98"/>
      <c r="H24" s="98"/>
      <c r="I24" s="98"/>
      <c r="J24" s="98"/>
      <c r="K24" s="98"/>
      <c r="L24" s="98"/>
      <c r="M24" s="98"/>
      <c r="N24" s="287"/>
    </row>
    <row r="25" spans="1:14" ht="20.100000000000001" customHeight="1" x14ac:dyDescent="0.2">
      <c r="A25" s="99">
        <v>40908</v>
      </c>
      <c r="B25" s="89">
        <v>645822</v>
      </c>
      <c r="C25" s="89">
        <v>14443679</v>
      </c>
      <c r="D25" s="90">
        <f t="shared" si="2"/>
        <v>4.4713123297741526E-2</v>
      </c>
      <c r="E25" s="350"/>
      <c r="F25" s="98"/>
      <c r="G25" s="98"/>
      <c r="H25" s="98"/>
      <c r="I25" s="98"/>
      <c r="J25" s="98"/>
      <c r="K25" s="98"/>
      <c r="L25" s="98"/>
      <c r="M25" s="98"/>
      <c r="N25" s="287"/>
    </row>
    <row r="26" spans="1:14" ht="20.100000000000001" customHeight="1" x14ac:dyDescent="0.2">
      <c r="A26" s="99">
        <v>41274</v>
      </c>
      <c r="B26" s="89">
        <v>890276</v>
      </c>
      <c r="C26" s="89">
        <v>14899214</v>
      </c>
      <c r="D26" s="90">
        <f t="shared" si="2"/>
        <v>5.9753219196663661E-2</v>
      </c>
      <c r="E26" s="350"/>
      <c r="F26" s="98"/>
      <c r="G26" s="98"/>
      <c r="H26" s="98"/>
      <c r="I26" s="98"/>
      <c r="J26" s="98"/>
      <c r="K26" s="98"/>
      <c r="L26" s="98"/>
      <c r="M26" s="98"/>
      <c r="N26" s="287"/>
    </row>
    <row r="27" spans="1:14" ht="20.100000000000001" customHeight="1" x14ac:dyDescent="0.2">
      <c r="A27" s="99">
        <v>41639</v>
      </c>
      <c r="B27" s="89">
        <v>1084535</v>
      </c>
      <c r="C27" s="89">
        <v>15774749</v>
      </c>
      <c r="D27" s="90">
        <f t="shared" si="2"/>
        <v>6.8751331637669791E-2</v>
      </c>
      <c r="E27" s="350"/>
      <c r="F27" s="98"/>
      <c r="G27" s="98"/>
      <c r="H27" s="98"/>
      <c r="I27" s="98"/>
      <c r="J27" s="98"/>
      <c r="K27" s="98"/>
      <c r="L27" s="98"/>
      <c r="M27" s="98"/>
      <c r="N27" s="287"/>
    </row>
    <row r="28" spans="1:14" ht="20.100000000000001" customHeight="1" x14ac:dyDescent="0.2">
      <c r="A28" s="99">
        <v>42004</v>
      </c>
      <c r="B28" s="89">
        <v>1322802</v>
      </c>
      <c r="C28" s="89">
        <v>16027466</v>
      </c>
      <c r="D28" s="90">
        <f t="shared" si="2"/>
        <v>8.2533446023220394E-2</v>
      </c>
      <c r="E28" s="350"/>
      <c r="F28" s="98"/>
      <c r="G28" s="98"/>
      <c r="H28" s="98"/>
      <c r="I28" s="98"/>
      <c r="J28" s="98"/>
      <c r="K28" s="98"/>
      <c r="L28" s="98"/>
      <c r="M28" s="98"/>
      <c r="N28" s="287"/>
    </row>
    <row r="29" spans="1:14" ht="20.100000000000001" customHeight="1" x14ac:dyDescent="0.2">
      <c r="A29" s="99">
        <v>42339</v>
      </c>
      <c r="B29" s="89">
        <v>1491405</v>
      </c>
      <c r="C29" s="89">
        <v>16278844</v>
      </c>
      <c r="D29" s="90">
        <f>B29/C29</f>
        <v>9.1616149156537166E-2</v>
      </c>
      <c r="E29" s="350"/>
      <c r="F29" s="98"/>
      <c r="G29" s="98"/>
      <c r="H29" s="98"/>
      <c r="I29" s="98"/>
      <c r="J29" s="98"/>
      <c r="K29" s="98"/>
      <c r="L29" s="98"/>
      <c r="M29" s="98"/>
      <c r="N29" s="287"/>
    </row>
    <row r="30" spans="1:14" ht="20.100000000000001" customHeight="1" x14ac:dyDescent="0.2">
      <c r="A30" s="99">
        <v>42460</v>
      </c>
      <c r="B30" s="89">
        <v>1511964</v>
      </c>
      <c r="C30" s="89">
        <v>16341315.774747703</v>
      </c>
      <c r="D30" s="90">
        <f>B30/C30</f>
        <v>9.2524006074005599E-2</v>
      </c>
      <c r="E30" s="350"/>
      <c r="F30" s="98"/>
      <c r="G30" s="98"/>
      <c r="H30" s="98"/>
      <c r="I30" s="98"/>
      <c r="J30" s="98"/>
      <c r="K30" s="98"/>
      <c r="L30" s="98"/>
      <c r="M30" s="98"/>
      <c r="N30" s="287"/>
    </row>
    <row r="31" spans="1:14" ht="20.100000000000001" customHeight="1" x14ac:dyDescent="0.2">
      <c r="A31" s="99">
        <v>42551</v>
      </c>
      <c r="B31" s="89">
        <v>1544558</v>
      </c>
      <c r="C31" s="89">
        <v>16403786</v>
      </c>
      <c r="D31" s="90">
        <f t="shared" si="2"/>
        <v>9.4158628989673476E-2</v>
      </c>
      <c r="E31" s="350"/>
      <c r="F31" s="98"/>
      <c r="G31" s="98"/>
      <c r="H31" s="98"/>
      <c r="I31" s="98"/>
      <c r="J31" s="98"/>
      <c r="K31" s="98"/>
      <c r="L31" s="98"/>
      <c r="M31" s="98"/>
      <c r="N31" s="287"/>
    </row>
    <row r="32" spans="1:14" ht="20.100000000000001" customHeight="1" x14ac:dyDescent="0.2">
      <c r="A32" s="99">
        <v>42614</v>
      </c>
      <c r="B32" s="89">
        <v>1583855</v>
      </c>
      <c r="C32" s="89">
        <v>16466259.208370619</v>
      </c>
      <c r="D32" s="90">
        <f t="shared" si="2"/>
        <v>9.6187906430796846E-2</v>
      </c>
      <c r="E32" s="350"/>
      <c r="F32" s="98"/>
      <c r="G32" s="98"/>
      <c r="H32" s="98"/>
      <c r="I32" s="98"/>
      <c r="J32" s="98"/>
      <c r="K32" s="98"/>
      <c r="L32" s="98"/>
      <c r="M32" s="98"/>
      <c r="N32" s="287"/>
    </row>
    <row r="33" spans="1:14" ht="20.100000000000001" customHeight="1" x14ac:dyDescent="0.2">
      <c r="A33" s="99">
        <v>42705</v>
      </c>
      <c r="B33" s="89">
        <v>1613358</v>
      </c>
      <c r="C33" s="89">
        <v>16528730.000000004</v>
      </c>
      <c r="D33" s="90">
        <f t="shared" si="2"/>
        <v>9.7609314206233602E-2</v>
      </c>
      <c r="E33" s="350"/>
      <c r="F33" s="98"/>
      <c r="G33" s="98"/>
      <c r="H33" s="98"/>
      <c r="I33" s="98"/>
      <c r="J33" s="98"/>
      <c r="K33" s="98"/>
      <c r="L33" s="98"/>
      <c r="M33" s="98"/>
      <c r="N33" s="287"/>
    </row>
    <row r="34" spans="1:14" ht="20.100000000000001" customHeight="1" x14ac:dyDescent="0.2">
      <c r="A34" s="99">
        <v>42795</v>
      </c>
      <c r="B34" s="89">
        <v>1654073</v>
      </c>
      <c r="C34" s="89">
        <v>16590792</v>
      </c>
      <c r="D34" s="90">
        <f t="shared" si="2"/>
        <v>9.9698254308775616E-2</v>
      </c>
      <c r="E34" s="350"/>
      <c r="F34" s="98"/>
      <c r="G34" s="98"/>
      <c r="H34" s="98"/>
      <c r="I34" s="98"/>
      <c r="J34" s="98"/>
      <c r="K34" s="98"/>
      <c r="L34" s="98"/>
      <c r="M34" s="98"/>
      <c r="N34" s="287"/>
    </row>
    <row r="35" spans="1:14" ht="20.100000000000001" customHeight="1" x14ac:dyDescent="0.2">
      <c r="A35" s="101"/>
      <c r="B35" s="102"/>
      <c r="C35" s="102"/>
      <c r="D35" s="103"/>
      <c r="E35" s="98"/>
      <c r="F35" s="98"/>
      <c r="G35" s="98"/>
      <c r="H35" s="98"/>
      <c r="I35" s="98"/>
      <c r="J35" s="98"/>
      <c r="K35" s="98"/>
      <c r="L35" s="98"/>
      <c r="M35" s="98"/>
      <c r="N35" s="287"/>
    </row>
    <row r="36" spans="1:14" ht="22.5" customHeight="1" x14ac:dyDescent="0.2">
      <c r="A36" s="97" t="s">
        <v>499</v>
      </c>
      <c r="B36" s="94" t="s">
        <v>503</v>
      </c>
      <c r="C36" s="94" t="s">
        <v>500</v>
      </c>
      <c r="D36" s="93" t="s">
        <v>506</v>
      </c>
      <c r="E36" s="98"/>
      <c r="F36" s="98"/>
      <c r="G36" s="98"/>
      <c r="H36" s="98"/>
      <c r="I36" s="98"/>
      <c r="J36" s="98"/>
      <c r="K36" s="98"/>
      <c r="L36" s="98"/>
      <c r="M36" s="98"/>
      <c r="N36" s="287"/>
    </row>
    <row r="37" spans="1:14" ht="20.100000000000001" customHeight="1" x14ac:dyDescent="0.2">
      <c r="A37" s="99">
        <v>40543</v>
      </c>
      <c r="B37" s="89">
        <v>331662</v>
      </c>
      <c r="C37" s="89">
        <v>14111640</v>
      </c>
      <c r="D37" s="90">
        <f t="shared" ref="D37:D47" si="3">B37/C37</f>
        <v>2.350272540966181E-2</v>
      </c>
      <c r="E37" s="98"/>
      <c r="F37" s="98"/>
      <c r="G37" s="98"/>
      <c r="H37" s="98"/>
      <c r="I37" s="98"/>
      <c r="J37" s="98"/>
      <c r="K37" s="98"/>
      <c r="L37" s="98"/>
      <c r="M37" s="98"/>
      <c r="N37" s="287"/>
    </row>
    <row r="38" spans="1:14" ht="20.100000000000001" customHeight="1" x14ac:dyDescent="0.2">
      <c r="A38" s="99">
        <v>40908</v>
      </c>
      <c r="B38" s="89">
        <v>1513107</v>
      </c>
      <c r="C38" s="89">
        <v>14443679</v>
      </c>
      <c r="D38" s="90">
        <f t="shared" si="3"/>
        <v>0.10475911296560939</v>
      </c>
      <c r="E38" s="98"/>
      <c r="F38" s="98"/>
      <c r="G38" s="98"/>
      <c r="H38" s="98"/>
      <c r="I38" s="98"/>
      <c r="J38" s="98"/>
      <c r="K38" s="98"/>
      <c r="L38" s="98"/>
      <c r="M38" s="98"/>
      <c r="N38" s="287"/>
    </row>
    <row r="39" spans="1:14" ht="20.100000000000001" customHeight="1" x14ac:dyDescent="0.2">
      <c r="A39" s="99">
        <v>41274</v>
      </c>
      <c r="B39" s="89">
        <v>3300480</v>
      </c>
      <c r="C39" s="89">
        <v>14899214</v>
      </c>
      <c r="D39" s="90">
        <f t="shared" si="3"/>
        <v>0.22152041040554221</v>
      </c>
      <c r="E39" s="98"/>
      <c r="F39" s="100"/>
      <c r="G39" s="98"/>
      <c r="H39" s="98"/>
      <c r="I39" s="98"/>
      <c r="J39" s="98"/>
      <c r="K39" s="98"/>
      <c r="L39" s="98"/>
      <c r="M39" s="98"/>
      <c r="N39" s="287"/>
    </row>
    <row r="40" spans="1:14" ht="20.100000000000001" customHeight="1" x14ac:dyDescent="0.2">
      <c r="A40" s="99">
        <v>41639</v>
      </c>
      <c r="B40" s="89">
        <v>4205577</v>
      </c>
      <c r="C40" s="89">
        <v>15774749</v>
      </c>
      <c r="D40" s="90">
        <f t="shared" si="3"/>
        <v>0.26660183309414304</v>
      </c>
      <c r="E40" s="98"/>
      <c r="F40" s="98"/>
      <c r="G40" s="98"/>
      <c r="H40" s="98"/>
      <c r="I40" s="98"/>
      <c r="J40" s="98"/>
      <c r="K40" s="98"/>
      <c r="L40" s="98"/>
      <c r="M40" s="98"/>
      <c r="N40" s="287"/>
    </row>
    <row r="41" spans="1:14" ht="20.100000000000001" customHeight="1" x14ac:dyDescent="0.2">
      <c r="A41" s="99">
        <v>42004</v>
      </c>
      <c r="B41" s="89">
        <v>4934076</v>
      </c>
      <c r="C41" s="89">
        <v>16027466</v>
      </c>
      <c r="D41" s="90">
        <f t="shared" si="3"/>
        <v>0.30785128478825036</v>
      </c>
      <c r="E41" s="98"/>
      <c r="F41" s="98"/>
      <c r="G41" s="98"/>
      <c r="H41" s="98"/>
      <c r="I41" s="98"/>
      <c r="J41" s="98"/>
      <c r="K41" s="98"/>
      <c r="L41" s="98"/>
      <c r="M41" s="98"/>
      <c r="N41" s="287"/>
    </row>
    <row r="42" spans="1:14" ht="20.100000000000001" customHeight="1" x14ac:dyDescent="0.2">
      <c r="A42" s="251">
        <v>42339</v>
      </c>
      <c r="B42" s="89">
        <v>5693268</v>
      </c>
      <c r="C42" s="89">
        <v>16278844</v>
      </c>
      <c r="D42" s="90">
        <f>B42/C42</f>
        <v>0.34973417031332199</v>
      </c>
      <c r="E42" s="98"/>
      <c r="F42" s="98"/>
      <c r="G42" s="98"/>
      <c r="H42" s="98"/>
      <c r="I42" s="98"/>
      <c r="J42" s="98"/>
      <c r="K42" s="98"/>
      <c r="L42" s="98"/>
      <c r="M42" s="98"/>
      <c r="N42" s="287"/>
    </row>
    <row r="43" spans="1:14" ht="20.100000000000001" customHeight="1" x14ac:dyDescent="0.2">
      <c r="A43" s="251">
        <v>42460</v>
      </c>
      <c r="B43" s="89">
        <v>5991107</v>
      </c>
      <c r="C43" s="89">
        <v>16341315.774747703</v>
      </c>
      <c r="D43" s="90">
        <f>B43/C43</f>
        <v>0.36662329292100704</v>
      </c>
      <c r="E43" s="98"/>
      <c r="F43" s="98"/>
      <c r="G43" s="98"/>
      <c r="H43" s="98"/>
      <c r="I43" s="98"/>
      <c r="J43" s="98"/>
      <c r="K43" s="98"/>
      <c r="L43" s="98"/>
      <c r="M43" s="98"/>
      <c r="N43" s="287"/>
    </row>
    <row r="44" spans="1:14" ht="20.100000000000001" customHeight="1" x14ac:dyDescent="0.2">
      <c r="A44" s="251">
        <v>42551</v>
      </c>
      <c r="B44" s="89">
        <v>6246757</v>
      </c>
      <c r="C44" s="89">
        <v>16403786</v>
      </c>
      <c r="D44" s="90">
        <f>B44/C44</f>
        <v>0.38081190525162911</v>
      </c>
      <c r="E44" s="98"/>
      <c r="F44" s="98"/>
      <c r="G44" s="98"/>
      <c r="H44" s="98"/>
      <c r="I44" s="98"/>
      <c r="J44" s="98"/>
      <c r="K44" s="98"/>
      <c r="L44" s="98"/>
      <c r="M44" s="98"/>
      <c r="N44" s="287"/>
    </row>
    <row r="45" spans="1:14" ht="20.100000000000001" customHeight="1" x14ac:dyDescent="0.2">
      <c r="A45" s="251">
        <v>42643</v>
      </c>
      <c r="B45" s="89">
        <v>6791922</v>
      </c>
      <c r="C45" s="89">
        <v>16466259.208370619</v>
      </c>
      <c r="D45" s="90">
        <f t="shared" si="3"/>
        <v>0.4124751052471789</v>
      </c>
      <c r="E45" s="98"/>
      <c r="F45" s="98"/>
      <c r="G45" s="98"/>
      <c r="H45" s="98"/>
      <c r="I45" s="98"/>
      <c r="J45" s="98"/>
      <c r="K45" s="98"/>
      <c r="L45" s="98"/>
      <c r="M45" s="98"/>
      <c r="N45" s="287"/>
    </row>
    <row r="46" spans="1:14" ht="20.100000000000001" customHeight="1" x14ac:dyDescent="0.2">
      <c r="A46" s="251">
        <v>42705</v>
      </c>
      <c r="B46" s="89">
        <v>7774484</v>
      </c>
      <c r="C46" s="89">
        <v>16528730.000000004</v>
      </c>
      <c r="D46" s="90">
        <f t="shared" si="3"/>
        <v>0.47036184873247966</v>
      </c>
      <c r="E46" s="98"/>
      <c r="F46" s="98"/>
      <c r="G46" s="98"/>
      <c r="H46" s="98"/>
      <c r="I46" s="98"/>
      <c r="J46" s="98"/>
      <c r="K46" s="98"/>
      <c r="L46" s="98"/>
      <c r="M46" s="98"/>
      <c r="N46" s="287"/>
    </row>
    <row r="47" spans="1:14" ht="20.100000000000001" customHeight="1" x14ac:dyDescent="0.2">
      <c r="A47" s="251">
        <v>42795</v>
      </c>
      <c r="B47" s="89">
        <v>7756930</v>
      </c>
      <c r="C47" s="89">
        <v>16590792</v>
      </c>
      <c r="D47" s="90">
        <f t="shared" si="3"/>
        <v>0.4675442860111802</v>
      </c>
      <c r="E47" s="98"/>
      <c r="F47" s="98"/>
      <c r="G47" s="98"/>
      <c r="H47" s="98"/>
      <c r="I47" s="98"/>
      <c r="J47" s="98"/>
      <c r="K47" s="98"/>
      <c r="L47" s="98"/>
      <c r="M47" s="98"/>
      <c r="N47" s="287"/>
    </row>
    <row r="48" spans="1:14" ht="20.100000000000001" customHeight="1" x14ac:dyDescent="0.2">
      <c r="A48" s="101"/>
      <c r="B48" s="102"/>
      <c r="C48" s="102"/>
      <c r="D48" s="103"/>
      <c r="E48" s="98"/>
      <c r="F48" s="98"/>
      <c r="G48" s="98"/>
      <c r="H48" s="98"/>
      <c r="I48" s="98"/>
      <c r="J48" s="98"/>
      <c r="K48" s="98"/>
      <c r="L48" s="98"/>
      <c r="M48" s="98"/>
      <c r="N48" s="287"/>
    </row>
    <row r="49" spans="1:14" ht="21.75" customHeight="1" x14ac:dyDescent="0.2">
      <c r="A49" s="97" t="s">
        <v>499</v>
      </c>
      <c r="B49" s="94" t="s">
        <v>503</v>
      </c>
      <c r="C49" s="94" t="s">
        <v>500</v>
      </c>
      <c r="D49" s="93" t="s">
        <v>755</v>
      </c>
      <c r="E49" s="98"/>
      <c r="F49" s="98"/>
      <c r="G49" s="98"/>
      <c r="H49" s="98"/>
      <c r="I49" s="98"/>
      <c r="J49" s="98"/>
      <c r="K49" s="98"/>
      <c r="L49" s="98"/>
      <c r="M49" s="98"/>
      <c r="N49" s="287"/>
    </row>
    <row r="50" spans="1:14" ht="20.100000000000001" customHeight="1" x14ac:dyDescent="0.2">
      <c r="A50" s="251">
        <v>42705</v>
      </c>
      <c r="B50" s="89">
        <v>284774</v>
      </c>
      <c r="C50" s="89">
        <v>16528730.000000004</v>
      </c>
      <c r="D50" s="90">
        <f>B50/C50</f>
        <v>1.7229030905580763E-2</v>
      </c>
      <c r="E50" s="98"/>
      <c r="F50" s="98"/>
      <c r="G50" s="98"/>
      <c r="H50" s="98"/>
      <c r="I50" s="98"/>
      <c r="J50" s="98"/>
      <c r="K50" s="98"/>
      <c r="L50" s="98"/>
      <c r="M50" s="98"/>
      <c r="N50" s="287"/>
    </row>
    <row r="51" spans="1:14" ht="20.100000000000001" customHeight="1" x14ac:dyDescent="0.2">
      <c r="A51" s="251">
        <v>42795</v>
      </c>
      <c r="B51" s="89">
        <v>307942</v>
      </c>
      <c r="C51" s="89">
        <v>16590792</v>
      </c>
      <c r="D51" s="90">
        <f>B51/C51</f>
        <v>1.8561018666257766E-2</v>
      </c>
      <c r="E51" s="98"/>
      <c r="F51" s="98"/>
      <c r="G51" s="98"/>
      <c r="H51" s="98"/>
      <c r="I51" s="98"/>
      <c r="J51" s="98"/>
      <c r="K51" s="98"/>
      <c r="L51" s="98"/>
      <c r="M51" s="98"/>
      <c r="N51" s="334"/>
    </row>
    <row r="52" spans="1:14" ht="20.100000000000001" customHeight="1" x14ac:dyDescent="0.2">
      <c r="A52" s="335" t="s">
        <v>772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4" ht="20.100000000000001" customHeight="1" x14ac:dyDescent="0.2">
      <c r="B53" s="92"/>
      <c r="H53" s="88"/>
      <c r="I53" s="88"/>
      <c r="J53" s="88"/>
      <c r="K53" s="88"/>
      <c r="L53" s="88"/>
      <c r="M53" s="88"/>
    </row>
    <row r="54" spans="1:14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4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1:14" x14ac:dyDescent="0.2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1:14" x14ac:dyDescent="0.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4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1:14" x14ac:dyDescent="0.2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4" x14ac:dyDescent="0.2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4" x14ac:dyDescent="0.2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4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1:14" x14ac:dyDescent="0.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4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1:13" x14ac:dyDescent="0.2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x14ac:dyDescent="0.2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x14ac:dyDescent="0.2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1:13" x14ac:dyDescent="0.2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x14ac:dyDescent="0.2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3" x14ac:dyDescent="0.2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x14ac:dyDescent="0.2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1:13" x14ac:dyDescent="0.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1:13" x14ac:dyDescent="0.2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1:13" x14ac:dyDescent="0.2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1:13" x14ac:dyDescent="0.2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1:13" x14ac:dyDescent="0.2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1:13" x14ac:dyDescent="0.2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3" x14ac:dyDescent="0.2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1:13" x14ac:dyDescent="0.2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1:13" x14ac:dyDescent="0.2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1:13" x14ac:dyDescent="0.2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1:13" x14ac:dyDescent="0.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1:13" x14ac:dyDescent="0.2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1:13" x14ac:dyDescent="0.2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1:13" x14ac:dyDescent="0.2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1:13" x14ac:dyDescent="0.2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1:13" x14ac:dyDescent="0.2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1:13" x14ac:dyDescent="0.2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1:13" x14ac:dyDescent="0.2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x14ac:dyDescent="0.2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1:13" x14ac:dyDescent="0.2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1:13" x14ac:dyDescent="0.2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1:13" x14ac:dyDescent="0.2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1:13" x14ac:dyDescent="0.2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1:13" x14ac:dyDescent="0.2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x14ac:dyDescent="0.2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1:13" x14ac:dyDescent="0.2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1:13" x14ac:dyDescent="0.2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1:13" x14ac:dyDescent="0.2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1:13" x14ac:dyDescent="0.2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1:13" x14ac:dyDescent="0.2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1:13" x14ac:dyDescent="0.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x14ac:dyDescent="0.2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1:13" x14ac:dyDescent="0.2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1:13" x14ac:dyDescent="0.2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1:13" x14ac:dyDescent="0.2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1:13" x14ac:dyDescent="0.2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1:13" x14ac:dyDescent="0.2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1:13" x14ac:dyDescent="0.2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</sheetData>
  <mergeCells count="1">
    <mergeCell ref="F10:N10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28" zoomScaleNormal="100" zoomScaleSheetLayoutView="100" workbookViewId="0">
      <selection activeCell="C11" sqref="C11"/>
    </sheetView>
  </sheetViews>
  <sheetFormatPr baseColWidth="10" defaultRowHeight="12.75" x14ac:dyDescent="0.2"/>
  <cols>
    <col min="1" max="1" width="5.42578125" customWidth="1"/>
    <col min="2" max="2" width="33.140625" customWidth="1"/>
    <col min="3" max="3" width="31.85546875" customWidth="1"/>
    <col min="4" max="4" width="35.7109375" customWidth="1"/>
    <col min="5" max="5" width="72.7109375" customWidth="1"/>
  </cols>
  <sheetData>
    <row r="1" spans="1:5" ht="18" customHeight="1" x14ac:dyDescent="0.25">
      <c r="A1" s="106"/>
      <c r="B1" s="107"/>
      <c r="C1" s="107"/>
      <c r="D1" s="107"/>
      <c r="E1" s="107"/>
    </row>
    <row r="2" spans="1:5" ht="18" customHeight="1" x14ac:dyDescent="0.25">
      <c r="A2" s="108"/>
      <c r="B2" s="120" t="s">
        <v>560</v>
      </c>
      <c r="C2" s="104"/>
      <c r="D2" s="104"/>
      <c r="E2" s="104"/>
    </row>
    <row r="3" spans="1:5" ht="18" customHeight="1" x14ac:dyDescent="0.25">
      <c r="A3" s="108"/>
      <c r="B3" s="105"/>
      <c r="C3" s="104"/>
      <c r="D3" s="104"/>
      <c r="E3" s="104"/>
    </row>
    <row r="4" spans="1:5" ht="18" customHeight="1" x14ac:dyDescent="0.25">
      <c r="A4" s="108"/>
      <c r="B4" s="119" t="s">
        <v>561</v>
      </c>
      <c r="C4" s="104"/>
      <c r="D4" s="104"/>
      <c r="E4" s="104"/>
    </row>
    <row r="5" spans="1:5" ht="18" customHeight="1" thickBot="1" x14ac:dyDescent="0.3">
      <c r="A5" s="108"/>
      <c r="B5" s="104"/>
      <c r="C5" s="104"/>
      <c r="D5" s="104"/>
      <c r="E5" s="104"/>
    </row>
    <row r="6" spans="1:5" ht="15" customHeight="1" x14ac:dyDescent="0.25">
      <c r="A6" s="110"/>
      <c r="B6" s="126" t="s">
        <v>512</v>
      </c>
      <c r="C6" s="111"/>
      <c r="D6" s="111"/>
      <c r="E6" s="111"/>
    </row>
    <row r="7" spans="1:5" ht="15" customHeight="1" x14ac:dyDescent="0.25">
      <c r="A7" s="114"/>
      <c r="B7" s="116" t="str">
        <f>Índice!B7</f>
        <v>Fecha de publicación: Abril de 2017</v>
      </c>
      <c r="C7" s="193"/>
      <c r="D7" s="115"/>
      <c r="E7" s="227" t="s">
        <v>518</v>
      </c>
    </row>
    <row r="8" spans="1:5" ht="15" customHeight="1" thickBot="1" x14ac:dyDescent="0.3">
      <c r="A8" s="112"/>
      <c r="B8" s="117" t="str">
        <f>Índice!B8</f>
        <v>Fecha de corte:Marzo de 2017 (I Trimestre)</v>
      </c>
      <c r="C8" s="194"/>
      <c r="D8" s="113"/>
      <c r="E8" s="113"/>
    </row>
    <row r="9" spans="1:5" ht="24.95" customHeight="1" x14ac:dyDescent="0.2">
      <c r="A9" s="36"/>
      <c r="B9" s="37"/>
      <c r="C9" s="38"/>
      <c r="D9" s="36"/>
      <c r="E9" s="36"/>
    </row>
    <row r="10" spans="1:5" s="5" customFormat="1" ht="46.5" customHeight="1" thickBot="1" x14ac:dyDescent="0.25">
      <c r="A10" s="336" t="s">
        <v>44</v>
      </c>
      <c r="B10" s="337" t="s">
        <v>14</v>
      </c>
      <c r="C10" s="337" t="s">
        <v>36</v>
      </c>
      <c r="D10" s="337" t="s">
        <v>3</v>
      </c>
      <c r="E10" s="338" t="s">
        <v>10</v>
      </c>
    </row>
    <row r="11" spans="1:5" ht="24.95" customHeight="1" thickBot="1" x14ac:dyDescent="0.25">
      <c r="A11" s="339">
        <v>1</v>
      </c>
      <c r="B11" s="340" t="s">
        <v>620</v>
      </c>
      <c r="C11" s="341">
        <v>344</v>
      </c>
      <c r="D11" s="341">
        <v>106572</v>
      </c>
      <c r="E11" s="342">
        <f>C11+D11</f>
        <v>106916</v>
      </c>
    </row>
    <row r="12" spans="1:5" ht="24.95" customHeight="1" thickBot="1" x14ac:dyDescent="0.25">
      <c r="A12" s="339">
        <v>2</v>
      </c>
      <c r="B12" s="340" t="s">
        <v>621</v>
      </c>
      <c r="C12" s="341">
        <v>5</v>
      </c>
      <c r="D12" s="341">
        <v>9390</v>
      </c>
      <c r="E12" s="342">
        <f t="shared" ref="E12:E35" si="0">C12+D12</f>
        <v>9395</v>
      </c>
    </row>
    <row r="13" spans="1:5" ht="24.95" customHeight="1" thickBot="1" x14ac:dyDescent="0.25">
      <c r="A13" s="339">
        <v>3</v>
      </c>
      <c r="B13" s="340" t="s">
        <v>622</v>
      </c>
      <c r="C13" s="341">
        <v>0</v>
      </c>
      <c r="D13" s="341">
        <v>20221</v>
      </c>
      <c r="E13" s="342">
        <f t="shared" si="0"/>
        <v>20221</v>
      </c>
    </row>
    <row r="14" spans="1:5" ht="24.95" customHeight="1" thickBot="1" x14ac:dyDescent="0.25">
      <c r="A14" s="339">
        <v>4</v>
      </c>
      <c r="B14" s="340" t="s">
        <v>623</v>
      </c>
      <c r="C14" s="341">
        <v>12</v>
      </c>
      <c r="D14" s="341">
        <v>13019</v>
      </c>
      <c r="E14" s="342">
        <f t="shared" si="0"/>
        <v>13031</v>
      </c>
    </row>
    <row r="15" spans="1:5" ht="24.95" customHeight="1" thickBot="1" x14ac:dyDescent="0.25">
      <c r="A15" s="339">
        <v>5</v>
      </c>
      <c r="B15" s="340" t="s">
        <v>624</v>
      </c>
      <c r="C15" s="341">
        <v>21</v>
      </c>
      <c r="D15" s="341">
        <v>40277</v>
      </c>
      <c r="E15" s="342">
        <f t="shared" si="0"/>
        <v>40298</v>
      </c>
    </row>
    <row r="16" spans="1:5" ht="24.95" customHeight="1" thickBot="1" x14ac:dyDescent="0.25">
      <c r="A16" s="339">
        <v>6</v>
      </c>
      <c r="B16" s="340" t="s">
        <v>625</v>
      </c>
      <c r="C16" s="341">
        <v>59</v>
      </c>
      <c r="D16" s="341">
        <v>28238</v>
      </c>
      <c r="E16" s="342">
        <f t="shared" si="0"/>
        <v>28297</v>
      </c>
    </row>
    <row r="17" spans="1:5" ht="24.95" customHeight="1" thickBot="1" x14ac:dyDescent="0.25">
      <c r="A17" s="339">
        <v>7</v>
      </c>
      <c r="B17" s="340" t="s">
        <v>626</v>
      </c>
      <c r="C17" s="341">
        <v>130</v>
      </c>
      <c r="D17" s="341">
        <v>55544</v>
      </c>
      <c r="E17" s="342">
        <f t="shared" si="0"/>
        <v>55674</v>
      </c>
    </row>
    <row r="18" spans="1:5" ht="24.95" customHeight="1" thickBot="1" x14ac:dyDescent="0.25">
      <c r="A18" s="339">
        <v>8</v>
      </c>
      <c r="B18" s="340" t="s">
        <v>627</v>
      </c>
      <c r="C18" s="341">
        <v>30</v>
      </c>
      <c r="D18" s="341">
        <v>25410</v>
      </c>
      <c r="E18" s="342">
        <f t="shared" si="0"/>
        <v>25440</v>
      </c>
    </row>
    <row r="19" spans="1:5" ht="24.95" customHeight="1" thickBot="1" x14ac:dyDescent="0.25">
      <c r="A19" s="339">
        <v>9</v>
      </c>
      <c r="B19" s="340" t="s">
        <v>628</v>
      </c>
      <c r="C19" s="341">
        <v>0</v>
      </c>
      <c r="D19" s="341">
        <v>4157</v>
      </c>
      <c r="E19" s="342">
        <f t="shared" si="0"/>
        <v>4157</v>
      </c>
    </row>
    <row r="20" spans="1:5" ht="24.95" customHeight="1" thickBot="1" x14ac:dyDescent="0.25">
      <c r="A20" s="339">
        <v>10</v>
      </c>
      <c r="B20" s="340" t="s">
        <v>629</v>
      </c>
      <c r="C20" s="341">
        <v>158</v>
      </c>
      <c r="D20" s="341">
        <v>439458</v>
      </c>
      <c r="E20" s="342">
        <f t="shared" si="0"/>
        <v>439616</v>
      </c>
    </row>
    <row r="21" spans="1:5" ht="24.95" customHeight="1" thickBot="1" x14ac:dyDescent="0.25">
      <c r="A21" s="339">
        <v>11</v>
      </c>
      <c r="B21" s="340" t="s">
        <v>630</v>
      </c>
      <c r="C21" s="341">
        <v>150</v>
      </c>
      <c r="D21" s="341">
        <v>47429</v>
      </c>
      <c r="E21" s="342">
        <f t="shared" si="0"/>
        <v>47579</v>
      </c>
    </row>
    <row r="22" spans="1:5" ht="24.95" customHeight="1" thickBot="1" x14ac:dyDescent="0.25">
      <c r="A22" s="339">
        <v>12</v>
      </c>
      <c r="B22" s="340" t="s">
        <v>631</v>
      </c>
      <c r="C22" s="341">
        <v>1031</v>
      </c>
      <c r="D22" s="341">
        <v>44885</v>
      </c>
      <c r="E22" s="342">
        <f t="shared" si="0"/>
        <v>45916</v>
      </c>
    </row>
    <row r="23" spans="1:5" ht="24.95" customHeight="1" thickBot="1" x14ac:dyDescent="0.25">
      <c r="A23" s="339">
        <v>13</v>
      </c>
      <c r="B23" s="340" t="s">
        <v>632</v>
      </c>
      <c r="C23" s="341">
        <v>1532</v>
      </c>
      <c r="D23" s="341">
        <v>33262</v>
      </c>
      <c r="E23" s="342">
        <f t="shared" si="0"/>
        <v>34794</v>
      </c>
    </row>
    <row r="24" spans="1:5" ht="24.95" customHeight="1" thickBot="1" x14ac:dyDescent="0.25">
      <c r="A24" s="339">
        <v>14</v>
      </c>
      <c r="B24" s="340" t="s">
        <v>633</v>
      </c>
      <c r="C24" s="341">
        <v>120</v>
      </c>
      <c r="D24" s="341">
        <v>82420</v>
      </c>
      <c r="E24" s="342">
        <f t="shared" si="0"/>
        <v>82540</v>
      </c>
    </row>
    <row r="25" spans="1:5" ht="24.95" customHeight="1" thickBot="1" x14ac:dyDescent="0.25">
      <c r="A25" s="339">
        <v>15</v>
      </c>
      <c r="B25" s="340" t="s">
        <v>634</v>
      </c>
      <c r="C25" s="341">
        <v>0</v>
      </c>
      <c r="D25" s="341">
        <v>9586</v>
      </c>
      <c r="E25" s="342">
        <f t="shared" si="0"/>
        <v>9586</v>
      </c>
    </row>
    <row r="26" spans="1:5" ht="24.95" customHeight="1" thickBot="1" x14ac:dyDescent="0.25">
      <c r="A26" s="339">
        <v>16</v>
      </c>
      <c r="B26" s="340" t="s">
        <v>635</v>
      </c>
      <c r="C26" s="341">
        <v>30</v>
      </c>
      <c r="D26" s="341">
        <v>8051</v>
      </c>
      <c r="E26" s="342">
        <f t="shared" si="0"/>
        <v>8081</v>
      </c>
    </row>
    <row r="27" spans="1:5" ht="24.95" customHeight="1" thickBot="1" x14ac:dyDescent="0.25">
      <c r="A27" s="339">
        <v>17</v>
      </c>
      <c r="B27" s="340" t="s">
        <v>636</v>
      </c>
      <c r="C27" s="341">
        <v>44</v>
      </c>
      <c r="D27" s="341">
        <v>8542</v>
      </c>
      <c r="E27" s="342">
        <f t="shared" si="0"/>
        <v>8586</v>
      </c>
    </row>
    <row r="28" spans="1:5" ht="24.95" customHeight="1" thickBot="1" x14ac:dyDescent="0.25">
      <c r="A28" s="339">
        <v>18</v>
      </c>
      <c r="B28" s="340" t="s">
        <v>637</v>
      </c>
      <c r="C28" s="341">
        <v>1</v>
      </c>
      <c r="D28" s="341">
        <v>8641</v>
      </c>
      <c r="E28" s="342">
        <f t="shared" si="0"/>
        <v>8642</v>
      </c>
    </row>
    <row r="29" spans="1:5" ht="24.95" customHeight="1" thickBot="1" x14ac:dyDescent="0.25">
      <c r="A29" s="339">
        <v>19</v>
      </c>
      <c r="B29" s="340" t="s">
        <v>638</v>
      </c>
      <c r="C29" s="341">
        <v>556</v>
      </c>
      <c r="D29" s="341">
        <v>526795</v>
      </c>
      <c r="E29" s="342">
        <f t="shared" si="0"/>
        <v>527351</v>
      </c>
    </row>
    <row r="30" spans="1:5" ht="24.95" customHeight="1" thickBot="1" x14ac:dyDescent="0.25">
      <c r="A30" s="339">
        <v>20</v>
      </c>
      <c r="B30" s="340" t="s">
        <v>639</v>
      </c>
      <c r="C30" s="341">
        <v>0</v>
      </c>
      <c r="D30" s="341">
        <v>20229</v>
      </c>
      <c r="E30" s="342">
        <f t="shared" si="0"/>
        <v>20229</v>
      </c>
    </row>
    <row r="31" spans="1:5" ht="24.95" customHeight="1" thickBot="1" x14ac:dyDescent="0.25">
      <c r="A31" s="339">
        <v>21</v>
      </c>
      <c r="B31" s="340" t="s">
        <v>640</v>
      </c>
      <c r="C31" s="341">
        <v>0</v>
      </c>
      <c r="D31" s="341">
        <v>38628</v>
      </c>
      <c r="E31" s="342">
        <f t="shared" si="0"/>
        <v>38628</v>
      </c>
    </row>
    <row r="32" spans="1:5" ht="24.95" customHeight="1" thickBot="1" x14ac:dyDescent="0.25">
      <c r="A32" s="339">
        <v>22</v>
      </c>
      <c r="B32" s="340" t="s">
        <v>641</v>
      </c>
      <c r="C32" s="341">
        <v>6</v>
      </c>
      <c r="D32" s="341">
        <v>10983</v>
      </c>
      <c r="E32" s="342">
        <f t="shared" si="0"/>
        <v>10989</v>
      </c>
    </row>
    <row r="33" spans="1:5" ht="24.95" customHeight="1" thickBot="1" x14ac:dyDescent="0.25">
      <c r="A33" s="339">
        <v>23</v>
      </c>
      <c r="B33" s="340" t="s">
        <v>642</v>
      </c>
      <c r="C33" s="341">
        <v>792</v>
      </c>
      <c r="D33" s="341">
        <v>60889</v>
      </c>
      <c r="E33" s="342">
        <f t="shared" si="0"/>
        <v>61681</v>
      </c>
    </row>
    <row r="34" spans="1:5" ht="24.95" customHeight="1" thickBot="1" x14ac:dyDescent="0.25">
      <c r="A34" s="339">
        <v>24</v>
      </c>
      <c r="B34" s="340" t="s">
        <v>643</v>
      </c>
      <c r="C34" s="341">
        <v>86</v>
      </c>
      <c r="D34" s="341">
        <v>6335</v>
      </c>
      <c r="E34" s="342">
        <f t="shared" si="0"/>
        <v>6421</v>
      </c>
    </row>
    <row r="35" spans="1:5" ht="24.95" customHeight="1" thickBot="1" x14ac:dyDescent="0.25">
      <c r="A35" s="339"/>
      <c r="B35" s="340" t="s">
        <v>644</v>
      </c>
      <c r="C35" s="341">
        <v>0</v>
      </c>
      <c r="D35" s="341">
        <v>5</v>
      </c>
      <c r="E35" s="342">
        <f t="shared" si="0"/>
        <v>5</v>
      </c>
    </row>
    <row r="36" spans="1:5" ht="24.95" customHeight="1" x14ac:dyDescent="0.2">
      <c r="A36" s="343"/>
      <c r="B36" s="344" t="s">
        <v>67</v>
      </c>
      <c r="C36" s="345"/>
      <c r="D36" s="345"/>
      <c r="E36" s="346">
        <v>7756930</v>
      </c>
    </row>
    <row r="37" spans="1:5" ht="24.95" customHeight="1" x14ac:dyDescent="0.2">
      <c r="A37" s="223"/>
      <c r="B37" s="224" t="s">
        <v>231</v>
      </c>
      <c r="C37" s="225">
        <f>SUM(C11:C36)</f>
        <v>5107</v>
      </c>
      <c r="D37" s="225">
        <f>SUM(D11:D36)</f>
        <v>1648966</v>
      </c>
      <c r="E37" s="225">
        <f>C37+D37</f>
        <v>1654073</v>
      </c>
    </row>
    <row r="38" spans="1:5" ht="62.25" customHeight="1" x14ac:dyDescent="0.2">
      <c r="A38" s="226"/>
      <c r="B38" s="226" t="s">
        <v>743</v>
      </c>
      <c r="C38" s="226"/>
      <c r="D38" s="226"/>
      <c r="E38" s="261"/>
    </row>
    <row r="39" spans="1:5" ht="20.100000000000001" customHeight="1" x14ac:dyDescent="0.2">
      <c r="A39" s="3"/>
      <c r="B39" s="3" t="s">
        <v>741</v>
      </c>
    </row>
    <row r="40" spans="1:5" ht="20.100000000000001" customHeight="1" x14ac:dyDescent="0.2">
      <c r="A40" s="3"/>
      <c r="E40" s="42"/>
    </row>
    <row r="41" spans="1:5" ht="20.100000000000001" customHeight="1" x14ac:dyDescent="0.2">
      <c r="A41" s="3"/>
      <c r="B41" s="4"/>
    </row>
    <row r="42" spans="1:5" ht="20.100000000000001" customHeight="1" x14ac:dyDescent="0.2">
      <c r="A42" s="3"/>
      <c r="B42" s="4"/>
      <c r="C42" s="2"/>
      <c r="D42" s="2"/>
      <c r="E42" s="2"/>
    </row>
    <row r="43" spans="1:5" ht="20.100000000000001" customHeight="1" x14ac:dyDescent="0.2">
      <c r="A43" s="3"/>
      <c r="B43" s="4"/>
      <c r="C43" s="2"/>
      <c r="D43" s="2"/>
      <c r="E43" s="2"/>
    </row>
    <row r="44" spans="1:5" ht="20.100000000000001" customHeight="1" x14ac:dyDescent="0.2">
      <c r="A44" s="3"/>
      <c r="B44" s="4"/>
      <c r="C44" s="2"/>
      <c r="D44" s="2"/>
      <c r="E44" s="2"/>
    </row>
    <row r="45" spans="1:5" ht="20.100000000000001" customHeight="1" x14ac:dyDescent="0.2">
      <c r="A45" s="3"/>
      <c r="B45" s="4"/>
      <c r="C45" s="2"/>
      <c r="D45" s="2"/>
      <c r="E45" s="2"/>
    </row>
    <row r="46" spans="1:5" ht="20.100000000000001" customHeight="1" x14ac:dyDescent="0.2">
      <c r="A46" s="3"/>
      <c r="B46" s="4"/>
      <c r="C46" s="2"/>
      <c r="D46" s="2"/>
      <c r="E46" s="2"/>
    </row>
    <row r="47" spans="1:5" ht="20.100000000000001" customHeight="1" x14ac:dyDescent="0.2">
      <c r="A47" s="3"/>
      <c r="B47" s="4"/>
      <c r="C47" s="2"/>
      <c r="D47" s="2"/>
      <c r="E47" s="2"/>
    </row>
    <row r="48" spans="1:5" x14ac:dyDescent="0.2">
      <c r="A48" s="3"/>
      <c r="B48" s="4"/>
      <c r="C48" s="2"/>
      <c r="D48" s="2"/>
      <c r="E48" s="2"/>
    </row>
    <row r="49" spans="1:5" x14ac:dyDescent="0.2">
      <c r="A49" s="3"/>
      <c r="B49" s="4"/>
      <c r="C49" s="2"/>
      <c r="D49" s="2"/>
      <c r="E49" s="2"/>
    </row>
    <row r="50" spans="1:5" x14ac:dyDescent="0.2">
      <c r="A50" s="3"/>
      <c r="B50" s="4"/>
      <c r="C50" s="2"/>
      <c r="D50" s="2"/>
      <c r="E50" s="2"/>
    </row>
    <row r="51" spans="1:5" x14ac:dyDescent="0.2">
      <c r="A51" s="3"/>
      <c r="B51" s="4"/>
      <c r="C51" s="2"/>
      <c r="D51" s="2"/>
      <c r="E51" s="2"/>
    </row>
    <row r="52" spans="1:5" x14ac:dyDescent="0.2">
      <c r="A52" s="3"/>
      <c r="B52" s="4"/>
      <c r="C52" s="2"/>
      <c r="D52" s="2"/>
      <c r="E52" s="2"/>
    </row>
    <row r="53" spans="1:5" x14ac:dyDescent="0.2">
      <c r="A53" s="3"/>
      <c r="B53" s="4"/>
      <c r="C53" s="2"/>
      <c r="D53" s="2"/>
      <c r="E53" s="2"/>
    </row>
    <row r="54" spans="1:5" x14ac:dyDescent="0.2">
      <c r="A54" s="3"/>
      <c r="B54" s="4"/>
      <c r="C54" s="2"/>
      <c r="D54" s="2"/>
      <c r="E54" s="2"/>
    </row>
    <row r="55" spans="1:5" x14ac:dyDescent="0.2">
      <c r="A55" s="3"/>
      <c r="B55" s="4"/>
      <c r="C55" s="2"/>
      <c r="D55" s="2"/>
      <c r="E55" s="2"/>
    </row>
    <row r="56" spans="1:5" x14ac:dyDescent="0.2">
      <c r="A56" s="3"/>
      <c r="B56" s="4"/>
      <c r="C56" s="2"/>
      <c r="D56" s="2"/>
      <c r="E56" s="2"/>
    </row>
    <row r="57" spans="1:5" x14ac:dyDescent="0.2">
      <c r="A57" s="3"/>
      <c r="B57" s="4"/>
      <c r="C57" s="2"/>
      <c r="D57" s="2"/>
      <c r="E57" s="2"/>
    </row>
    <row r="58" spans="1:5" x14ac:dyDescent="0.2">
      <c r="A58" s="3"/>
      <c r="B58" s="4"/>
      <c r="C58" s="2"/>
      <c r="D58" s="2"/>
      <c r="E58" s="2"/>
    </row>
    <row r="59" spans="1:5" x14ac:dyDescent="0.2">
      <c r="A59" s="3"/>
      <c r="B59" s="4"/>
      <c r="C59" s="2"/>
      <c r="D59" s="2"/>
      <c r="E59" s="2"/>
    </row>
    <row r="60" spans="1:5" x14ac:dyDescent="0.2">
      <c r="A60" s="3"/>
      <c r="B60" s="4"/>
      <c r="C60" s="2"/>
      <c r="D60" s="2"/>
      <c r="E60" s="2"/>
    </row>
    <row r="61" spans="1:5" x14ac:dyDescent="0.2">
      <c r="A61" s="3"/>
      <c r="B61" s="4"/>
      <c r="C61" s="2"/>
      <c r="D61" s="2"/>
      <c r="E61" s="2"/>
    </row>
    <row r="62" spans="1:5" x14ac:dyDescent="0.2">
      <c r="A62" s="3"/>
      <c r="B62" s="4"/>
      <c r="C62" s="2"/>
      <c r="D62" s="2"/>
      <c r="E62" s="2"/>
    </row>
    <row r="63" spans="1:5" x14ac:dyDescent="0.2">
      <c r="A63" s="3"/>
      <c r="B63" s="4"/>
      <c r="C63" s="2"/>
      <c r="D63" s="2"/>
      <c r="E63" s="2"/>
    </row>
    <row r="64" spans="1:5" x14ac:dyDescent="0.2">
      <c r="A64" s="3"/>
      <c r="B64" s="4"/>
      <c r="C64" s="2"/>
      <c r="D64" s="2"/>
      <c r="E64" s="2"/>
    </row>
  </sheetData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4"/>
  <sheetViews>
    <sheetView topLeftCell="A88" workbookViewId="0">
      <selection activeCell="C93" sqref="C93"/>
    </sheetView>
  </sheetViews>
  <sheetFormatPr baseColWidth="10" defaultRowHeight="12.75" x14ac:dyDescent="0.2"/>
  <cols>
    <col min="2" max="2" width="43.5703125" customWidth="1"/>
    <col min="3" max="3" width="66" customWidth="1"/>
    <col min="4" max="4" width="24.5703125" customWidth="1"/>
    <col min="5" max="5" width="21.28515625" customWidth="1"/>
    <col min="6" max="6" width="20.140625" customWidth="1"/>
    <col min="7" max="8" width="23.7109375" customWidth="1"/>
  </cols>
  <sheetData>
    <row r="1" spans="1:8" s="1" customFormat="1" ht="18" customHeight="1" x14ac:dyDescent="0.25">
      <c r="A1" s="162"/>
      <c r="B1" s="163"/>
      <c r="C1" s="163"/>
      <c r="D1" s="163"/>
      <c r="E1" s="163"/>
      <c r="F1" s="163"/>
      <c r="G1" s="163"/>
      <c r="H1" s="163"/>
    </row>
    <row r="2" spans="1:8" s="1" customFormat="1" ht="18" customHeight="1" x14ac:dyDescent="0.25">
      <c r="A2" s="165"/>
      <c r="B2" s="170" t="s">
        <v>560</v>
      </c>
      <c r="C2" s="160"/>
      <c r="D2" s="160"/>
      <c r="E2" s="160"/>
      <c r="F2" s="160"/>
      <c r="G2" s="160"/>
      <c r="H2" s="160"/>
    </row>
    <row r="3" spans="1:8" s="1" customFormat="1" ht="18" customHeight="1" x14ac:dyDescent="0.25">
      <c r="A3" s="165"/>
      <c r="B3" s="161"/>
      <c r="C3" s="160"/>
      <c r="D3" s="160"/>
      <c r="E3" s="160"/>
      <c r="F3" s="160"/>
      <c r="G3" s="160"/>
      <c r="H3" s="160"/>
    </row>
    <row r="4" spans="1:8" s="1" customFormat="1" ht="18" customHeight="1" x14ac:dyDescent="0.25">
      <c r="A4" s="165"/>
      <c r="B4" s="159" t="s">
        <v>562</v>
      </c>
      <c r="C4" s="160"/>
      <c r="D4" s="160"/>
      <c r="E4" s="160"/>
      <c r="F4" s="160"/>
      <c r="G4" s="160"/>
      <c r="H4" s="160"/>
    </row>
    <row r="5" spans="1:8" s="1" customFormat="1" ht="18" customHeight="1" thickBot="1" x14ac:dyDescent="0.3">
      <c r="A5" s="167"/>
      <c r="B5" s="160"/>
      <c r="C5" s="160"/>
      <c r="D5" s="168"/>
      <c r="E5" s="168"/>
      <c r="F5" s="168"/>
      <c r="G5" s="168"/>
      <c r="H5" s="168"/>
    </row>
    <row r="6" spans="1:8" s="1" customFormat="1" ht="15" customHeight="1" x14ac:dyDescent="0.25">
      <c r="A6" s="124"/>
      <c r="B6" s="126" t="s">
        <v>512</v>
      </c>
      <c r="C6" s="125"/>
      <c r="D6" s="125"/>
      <c r="E6" s="125"/>
      <c r="F6" s="125"/>
      <c r="G6" s="125"/>
      <c r="H6" s="125"/>
    </row>
    <row r="7" spans="1:8" s="1" customFormat="1" ht="15" customHeight="1" x14ac:dyDescent="0.25">
      <c r="A7" s="122"/>
      <c r="B7" s="116" t="str">
        <f>Índice!B7</f>
        <v>Fecha de publicación: Abril de 2017</v>
      </c>
      <c r="C7" s="121"/>
      <c r="D7" s="121"/>
      <c r="E7" s="121"/>
      <c r="F7" s="121"/>
      <c r="G7" s="189" t="s">
        <v>518</v>
      </c>
      <c r="H7" s="189"/>
    </row>
    <row r="8" spans="1:8" s="1" customFormat="1" ht="15" customHeight="1" thickBot="1" x14ac:dyDescent="0.3">
      <c r="A8" s="109"/>
      <c r="B8" s="117" t="str">
        <f>Índice!B8</f>
        <v>Fecha de corte:Marzo de 2017 (I Trimestre)</v>
      </c>
      <c r="C8" s="123"/>
      <c r="D8" s="123"/>
      <c r="E8" s="123"/>
      <c r="F8" s="123"/>
      <c r="G8" s="123"/>
      <c r="H8" s="123"/>
    </row>
    <row r="9" spans="1:8" s="1" customFormat="1" ht="24.95" customHeight="1" x14ac:dyDescent="0.2">
      <c r="A9" s="19"/>
      <c r="B9" s="20"/>
      <c r="C9" s="43"/>
      <c r="D9" s="19"/>
      <c r="E9" s="20"/>
      <c r="F9" s="20"/>
      <c r="G9" s="20"/>
      <c r="H9" s="20"/>
    </row>
    <row r="10" spans="1:8" ht="30" customHeight="1" x14ac:dyDescent="0.2">
      <c r="A10" s="127" t="s">
        <v>44</v>
      </c>
      <c r="B10" s="128" t="s">
        <v>509</v>
      </c>
      <c r="C10" s="228" t="s">
        <v>0</v>
      </c>
      <c r="D10" s="228" t="s">
        <v>1</v>
      </c>
      <c r="E10" s="228" t="s">
        <v>2</v>
      </c>
      <c r="F10" s="228" t="s">
        <v>3</v>
      </c>
      <c r="G10" s="228" t="s">
        <v>10</v>
      </c>
      <c r="H10" s="228" t="s">
        <v>752</v>
      </c>
    </row>
    <row r="11" spans="1:8" ht="30" customHeight="1" thickBot="1" x14ac:dyDescent="0.25">
      <c r="A11" s="288">
        <v>1</v>
      </c>
      <c r="B11" s="289" t="s">
        <v>60</v>
      </c>
      <c r="C11" s="290" t="s">
        <v>21</v>
      </c>
      <c r="D11" s="291">
        <v>42825</v>
      </c>
      <c r="E11" s="292">
        <v>0</v>
      </c>
      <c r="F11" s="292">
        <v>69</v>
      </c>
      <c r="G11" s="292">
        <v>69</v>
      </c>
      <c r="H11" s="293">
        <v>0</v>
      </c>
    </row>
    <row r="12" spans="1:8" ht="30" customHeight="1" thickBot="1" x14ac:dyDescent="0.25">
      <c r="A12" s="288">
        <v>2</v>
      </c>
      <c r="B12" s="289" t="s">
        <v>104</v>
      </c>
      <c r="C12" s="290" t="s">
        <v>419</v>
      </c>
      <c r="D12" s="291">
        <v>42825</v>
      </c>
      <c r="E12" s="292">
        <v>0</v>
      </c>
      <c r="F12" s="292">
        <v>766</v>
      </c>
      <c r="G12" s="292">
        <v>766</v>
      </c>
      <c r="H12" s="293">
        <v>8</v>
      </c>
    </row>
    <row r="13" spans="1:8" ht="30" customHeight="1" thickBot="1" x14ac:dyDescent="0.25">
      <c r="A13" s="288">
        <v>3</v>
      </c>
      <c r="B13" s="289" t="s">
        <v>645</v>
      </c>
      <c r="C13" s="290" t="s">
        <v>303</v>
      </c>
      <c r="D13" s="291">
        <v>42825</v>
      </c>
      <c r="E13" s="292">
        <v>0</v>
      </c>
      <c r="F13" s="292">
        <v>257</v>
      </c>
      <c r="G13" s="292">
        <v>257</v>
      </c>
      <c r="H13" s="293">
        <v>4</v>
      </c>
    </row>
    <row r="14" spans="1:8" ht="30" customHeight="1" thickBot="1" x14ac:dyDescent="0.25">
      <c r="A14" s="288">
        <v>4</v>
      </c>
      <c r="B14" s="289" t="s">
        <v>345</v>
      </c>
      <c r="C14" s="290" t="s">
        <v>283</v>
      </c>
      <c r="D14" s="291">
        <v>42825</v>
      </c>
      <c r="E14" s="292">
        <v>0</v>
      </c>
      <c r="F14" s="292">
        <v>827</v>
      </c>
      <c r="G14" s="292">
        <v>827</v>
      </c>
      <c r="H14" s="293">
        <v>19</v>
      </c>
    </row>
    <row r="15" spans="1:8" ht="30" customHeight="1" thickBot="1" x14ac:dyDescent="0.25">
      <c r="A15" s="288">
        <v>5</v>
      </c>
      <c r="B15" s="289" t="s">
        <v>193</v>
      </c>
      <c r="C15" s="290" t="s">
        <v>225</v>
      </c>
      <c r="D15" s="291">
        <v>42825</v>
      </c>
      <c r="E15" s="292">
        <v>0</v>
      </c>
      <c r="F15" s="292">
        <v>732</v>
      </c>
      <c r="G15" s="292">
        <v>732</v>
      </c>
      <c r="H15" s="293">
        <v>0</v>
      </c>
    </row>
    <row r="16" spans="1:8" ht="30" customHeight="1" thickBot="1" x14ac:dyDescent="0.25">
      <c r="A16" s="288">
        <v>6</v>
      </c>
      <c r="B16" s="289" t="s">
        <v>675</v>
      </c>
      <c r="C16" s="290" t="s">
        <v>31</v>
      </c>
      <c r="D16" s="291">
        <v>42825</v>
      </c>
      <c r="E16" s="292">
        <v>0</v>
      </c>
      <c r="F16" s="292">
        <v>47</v>
      </c>
      <c r="G16" s="292">
        <v>47</v>
      </c>
      <c r="H16" s="293">
        <v>2</v>
      </c>
    </row>
    <row r="17" spans="1:8" ht="30" customHeight="1" thickBot="1" x14ac:dyDescent="0.25">
      <c r="A17" s="288">
        <v>7</v>
      </c>
      <c r="B17" s="289" t="s">
        <v>730</v>
      </c>
      <c r="C17" s="290" t="s">
        <v>4</v>
      </c>
      <c r="D17" s="291">
        <v>42825</v>
      </c>
      <c r="E17" s="292">
        <v>0</v>
      </c>
      <c r="F17" s="292">
        <v>2217</v>
      </c>
      <c r="G17" s="292">
        <v>2217</v>
      </c>
      <c r="H17" s="293">
        <v>0</v>
      </c>
    </row>
    <row r="18" spans="1:8" ht="30" customHeight="1" thickBot="1" x14ac:dyDescent="0.25">
      <c r="A18" s="288">
        <v>8</v>
      </c>
      <c r="B18" s="289" t="s">
        <v>646</v>
      </c>
      <c r="C18" s="290" t="s">
        <v>548</v>
      </c>
      <c r="D18" s="291">
        <v>42825</v>
      </c>
      <c r="E18" s="292">
        <v>0</v>
      </c>
      <c r="F18" s="292">
        <v>41</v>
      </c>
      <c r="G18" s="292">
        <v>41</v>
      </c>
      <c r="H18" s="293">
        <v>0</v>
      </c>
    </row>
    <row r="19" spans="1:8" ht="30" customHeight="1" thickBot="1" x14ac:dyDescent="0.25">
      <c r="A19" s="288">
        <v>9</v>
      </c>
      <c r="B19" s="289" t="s">
        <v>521</v>
      </c>
      <c r="C19" s="290" t="s">
        <v>61</v>
      </c>
      <c r="D19" s="291">
        <v>42825</v>
      </c>
      <c r="E19" s="292">
        <v>0</v>
      </c>
      <c r="F19" s="292">
        <v>19</v>
      </c>
      <c r="G19" s="292">
        <v>19</v>
      </c>
      <c r="H19" s="293">
        <v>0</v>
      </c>
    </row>
    <row r="20" spans="1:8" ht="30" customHeight="1" thickBot="1" x14ac:dyDescent="0.25">
      <c r="A20" s="288">
        <v>10</v>
      </c>
      <c r="B20" s="289" t="s">
        <v>91</v>
      </c>
      <c r="C20" s="290" t="s">
        <v>396</v>
      </c>
      <c r="D20" s="291">
        <v>42825</v>
      </c>
      <c r="E20" s="292">
        <v>0</v>
      </c>
      <c r="F20" s="292">
        <v>191</v>
      </c>
      <c r="G20" s="292">
        <v>191</v>
      </c>
      <c r="H20" s="293">
        <v>1</v>
      </c>
    </row>
    <row r="21" spans="1:8" ht="30" customHeight="1" thickBot="1" x14ac:dyDescent="0.25">
      <c r="A21" s="288">
        <v>11</v>
      </c>
      <c r="B21" s="289" t="s">
        <v>571</v>
      </c>
      <c r="C21" s="290" t="s">
        <v>596</v>
      </c>
      <c r="D21" s="291">
        <v>42825</v>
      </c>
      <c r="E21" s="292">
        <v>0</v>
      </c>
      <c r="F21" s="292">
        <v>15</v>
      </c>
      <c r="G21" s="292">
        <v>15</v>
      </c>
      <c r="H21" s="293">
        <v>0</v>
      </c>
    </row>
    <row r="22" spans="1:8" ht="30" customHeight="1" thickBot="1" x14ac:dyDescent="0.25">
      <c r="A22" s="288">
        <v>12</v>
      </c>
      <c r="B22" s="289" t="s">
        <v>194</v>
      </c>
      <c r="C22" s="290" t="s">
        <v>226</v>
      </c>
      <c r="D22" s="291">
        <v>42825</v>
      </c>
      <c r="E22" s="292">
        <v>0</v>
      </c>
      <c r="F22" s="292">
        <v>22</v>
      </c>
      <c r="G22" s="292">
        <v>22</v>
      </c>
      <c r="H22" s="293">
        <v>8</v>
      </c>
    </row>
    <row r="23" spans="1:8" ht="30" customHeight="1" thickBot="1" x14ac:dyDescent="0.25">
      <c r="A23" s="288">
        <v>13</v>
      </c>
      <c r="B23" s="289" t="s">
        <v>759</v>
      </c>
      <c r="C23" s="290" t="s">
        <v>770</v>
      </c>
      <c r="D23" s="291">
        <v>42825</v>
      </c>
      <c r="E23" s="292">
        <v>0</v>
      </c>
      <c r="F23" s="292">
        <v>10</v>
      </c>
      <c r="G23" s="292">
        <v>10</v>
      </c>
      <c r="H23" s="293">
        <v>10</v>
      </c>
    </row>
    <row r="24" spans="1:8" ht="30" customHeight="1" thickBot="1" x14ac:dyDescent="0.25">
      <c r="A24" s="288">
        <v>14</v>
      </c>
      <c r="B24" s="289" t="s">
        <v>106</v>
      </c>
      <c r="C24" s="290" t="s">
        <v>421</v>
      </c>
      <c r="D24" s="291">
        <v>42825</v>
      </c>
      <c r="E24" s="292">
        <v>0</v>
      </c>
      <c r="F24" s="292">
        <v>296</v>
      </c>
      <c r="G24" s="292">
        <v>296</v>
      </c>
      <c r="H24" s="293">
        <v>2</v>
      </c>
    </row>
    <row r="25" spans="1:8" ht="30" customHeight="1" thickBot="1" x14ac:dyDescent="0.25">
      <c r="A25" s="288">
        <v>15</v>
      </c>
      <c r="B25" s="289" t="s">
        <v>107</v>
      </c>
      <c r="C25" s="290" t="s">
        <v>286</v>
      </c>
      <c r="D25" s="291">
        <v>42825</v>
      </c>
      <c r="E25" s="292">
        <v>0</v>
      </c>
      <c r="F25" s="292">
        <v>10</v>
      </c>
      <c r="G25" s="292">
        <v>10</v>
      </c>
      <c r="H25" s="293">
        <v>2</v>
      </c>
    </row>
    <row r="26" spans="1:8" ht="30" customHeight="1" thickBot="1" x14ac:dyDescent="0.25">
      <c r="A26" s="288">
        <v>16</v>
      </c>
      <c r="B26" s="289" t="s">
        <v>676</v>
      </c>
      <c r="C26" s="290" t="s">
        <v>21</v>
      </c>
      <c r="D26" s="291">
        <v>42825</v>
      </c>
      <c r="E26" s="292">
        <v>0</v>
      </c>
      <c r="F26" s="292">
        <v>133</v>
      </c>
      <c r="G26" s="292">
        <v>133</v>
      </c>
      <c r="H26" s="293">
        <v>0</v>
      </c>
    </row>
    <row r="27" spans="1:8" ht="30" customHeight="1" thickBot="1" x14ac:dyDescent="0.25">
      <c r="A27" s="288">
        <v>17</v>
      </c>
      <c r="B27" s="289" t="s">
        <v>523</v>
      </c>
      <c r="C27" s="290" t="s">
        <v>398</v>
      </c>
      <c r="D27" s="291">
        <v>42825</v>
      </c>
      <c r="E27" s="292">
        <v>0</v>
      </c>
      <c r="F27" s="292">
        <v>122</v>
      </c>
      <c r="G27" s="292">
        <v>122</v>
      </c>
      <c r="H27" s="293">
        <v>7</v>
      </c>
    </row>
    <row r="28" spans="1:8" ht="30" customHeight="1" thickBot="1" x14ac:dyDescent="0.25">
      <c r="A28" s="288">
        <v>18</v>
      </c>
      <c r="B28" s="289" t="s">
        <v>110</v>
      </c>
      <c r="C28" s="290" t="s">
        <v>263</v>
      </c>
      <c r="D28" s="291">
        <v>42825</v>
      </c>
      <c r="E28" s="292">
        <v>0</v>
      </c>
      <c r="F28" s="292">
        <v>443</v>
      </c>
      <c r="G28" s="292">
        <v>443</v>
      </c>
      <c r="H28" s="293">
        <v>2</v>
      </c>
    </row>
    <row r="29" spans="1:8" ht="30" customHeight="1" thickBot="1" x14ac:dyDescent="0.25">
      <c r="A29" s="288">
        <v>19</v>
      </c>
      <c r="B29" s="289" t="s">
        <v>677</v>
      </c>
      <c r="C29" s="290" t="s">
        <v>5</v>
      </c>
      <c r="D29" s="291">
        <v>42825</v>
      </c>
      <c r="E29" s="292">
        <v>0</v>
      </c>
      <c r="F29" s="292">
        <v>14</v>
      </c>
      <c r="G29" s="292">
        <v>14</v>
      </c>
      <c r="H29" s="293">
        <v>0</v>
      </c>
    </row>
    <row r="30" spans="1:8" ht="30" customHeight="1" thickBot="1" x14ac:dyDescent="0.25">
      <c r="A30" s="288">
        <v>20</v>
      </c>
      <c r="B30" s="289" t="s">
        <v>195</v>
      </c>
      <c r="C30" s="290" t="s">
        <v>426</v>
      </c>
      <c r="D30" s="291">
        <v>42825</v>
      </c>
      <c r="E30" s="292">
        <v>0</v>
      </c>
      <c r="F30" s="292">
        <v>255</v>
      </c>
      <c r="G30" s="292">
        <v>255</v>
      </c>
      <c r="H30" s="293">
        <v>4</v>
      </c>
    </row>
    <row r="31" spans="1:8" ht="30" customHeight="1" thickBot="1" x14ac:dyDescent="0.25">
      <c r="A31" s="288">
        <v>21</v>
      </c>
      <c r="B31" s="289" t="s">
        <v>289</v>
      </c>
      <c r="C31" s="290" t="s">
        <v>23</v>
      </c>
      <c r="D31" s="291">
        <v>42825</v>
      </c>
      <c r="E31" s="292">
        <v>90</v>
      </c>
      <c r="F31" s="292">
        <v>0</v>
      </c>
      <c r="G31" s="292">
        <v>90</v>
      </c>
      <c r="H31" s="293">
        <v>0</v>
      </c>
    </row>
    <row r="32" spans="1:8" ht="30" customHeight="1" thickBot="1" x14ac:dyDescent="0.25">
      <c r="A32" s="288">
        <v>22</v>
      </c>
      <c r="B32" s="289" t="s">
        <v>346</v>
      </c>
      <c r="C32" s="290" t="s">
        <v>428</v>
      </c>
      <c r="D32" s="291">
        <v>42825</v>
      </c>
      <c r="E32" s="292">
        <v>0</v>
      </c>
      <c r="F32" s="292">
        <v>80</v>
      </c>
      <c r="G32" s="292">
        <v>80</v>
      </c>
      <c r="H32" s="293">
        <v>0</v>
      </c>
    </row>
    <row r="33" spans="1:8" ht="30" customHeight="1" thickBot="1" x14ac:dyDescent="0.25">
      <c r="A33" s="288">
        <v>23</v>
      </c>
      <c r="B33" s="289" t="s">
        <v>573</v>
      </c>
      <c r="C33" s="290" t="s">
        <v>598</v>
      </c>
      <c r="D33" s="291">
        <v>42825</v>
      </c>
      <c r="E33" s="292">
        <v>0</v>
      </c>
      <c r="F33" s="292">
        <v>6</v>
      </c>
      <c r="G33" s="292">
        <v>6</v>
      </c>
      <c r="H33" s="293">
        <v>0</v>
      </c>
    </row>
    <row r="34" spans="1:8" ht="30" customHeight="1" thickBot="1" x14ac:dyDescent="0.25">
      <c r="A34" s="288">
        <v>24</v>
      </c>
      <c r="B34" s="289" t="s">
        <v>575</v>
      </c>
      <c r="C34" s="290" t="s">
        <v>551</v>
      </c>
      <c r="D34" s="291">
        <v>42825</v>
      </c>
      <c r="E34" s="292">
        <v>0</v>
      </c>
      <c r="F34" s="292">
        <v>5</v>
      </c>
      <c r="G34" s="292">
        <v>5</v>
      </c>
      <c r="H34" s="293">
        <v>1</v>
      </c>
    </row>
    <row r="35" spans="1:8" ht="30" customHeight="1" thickBot="1" x14ac:dyDescent="0.25">
      <c r="A35" s="288">
        <v>25</v>
      </c>
      <c r="B35" s="289" t="s">
        <v>112</v>
      </c>
      <c r="C35" s="290" t="s">
        <v>191</v>
      </c>
      <c r="D35" s="291">
        <v>42825</v>
      </c>
      <c r="E35" s="292">
        <v>0</v>
      </c>
      <c r="F35" s="292">
        <v>42</v>
      </c>
      <c r="G35" s="292">
        <v>42</v>
      </c>
      <c r="H35" s="293">
        <v>11</v>
      </c>
    </row>
    <row r="36" spans="1:8" ht="30" customHeight="1" thickBot="1" x14ac:dyDescent="0.25">
      <c r="A36" s="288">
        <v>26</v>
      </c>
      <c r="B36" s="289" t="s">
        <v>72</v>
      </c>
      <c r="C36" s="290" t="s">
        <v>429</v>
      </c>
      <c r="D36" s="291">
        <v>42825</v>
      </c>
      <c r="E36" s="292">
        <v>0</v>
      </c>
      <c r="F36" s="292">
        <v>345</v>
      </c>
      <c r="G36" s="292">
        <v>345</v>
      </c>
      <c r="H36" s="293">
        <v>20</v>
      </c>
    </row>
    <row r="37" spans="1:8" ht="30" customHeight="1" thickBot="1" x14ac:dyDescent="0.25">
      <c r="A37" s="288">
        <v>27</v>
      </c>
      <c r="B37" s="289" t="s">
        <v>113</v>
      </c>
      <c r="C37" s="290" t="s">
        <v>62</v>
      </c>
      <c r="D37" s="291">
        <v>42825</v>
      </c>
      <c r="E37" s="292">
        <v>0</v>
      </c>
      <c r="F37" s="292">
        <v>113</v>
      </c>
      <c r="G37" s="292">
        <v>113</v>
      </c>
      <c r="H37" s="293">
        <v>6</v>
      </c>
    </row>
    <row r="38" spans="1:8" ht="30" customHeight="1" thickBot="1" x14ac:dyDescent="0.25">
      <c r="A38" s="288">
        <v>28</v>
      </c>
      <c r="B38" s="289" t="s">
        <v>681</v>
      </c>
      <c r="C38" s="290" t="s">
        <v>470</v>
      </c>
      <c r="D38" s="291">
        <v>42825</v>
      </c>
      <c r="E38" s="292">
        <v>0</v>
      </c>
      <c r="F38" s="292">
        <v>36</v>
      </c>
      <c r="G38" s="292">
        <v>36</v>
      </c>
      <c r="H38" s="293">
        <v>0</v>
      </c>
    </row>
    <row r="39" spans="1:8" ht="30" customHeight="1" thickBot="1" x14ac:dyDescent="0.25">
      <c r="A39" s="288">
        <v>29</v>
      </c>
      <c r="B39" s="289" t="s">
        <v>196</v>
      </c>
      <c r="C39" s="290" t="s">
        <v>4</v>
      </c>
      <c r="D39" s="291">
        <v>42825</v>
      </c>
      <c r="E39" s="292">
        <v>0</v>
      </c>
      <c r="F39" s="292">
        <v>729</v>
      </c>
      <c r="G39" s="292">
        <v>729</v>
      </c>
      <c r="H39" s="293">
        <v>35</v>
      </c>
    </row>
    <row r="40" spans="1:8" ht="30" customHeight="1" thickBot="1" x14ac:dyDescent="0.25">
      <c r="A40" s="288">
        <v>30</v>
      </c>
      <c r="B40" s="289" t="s">
        <v>318</v>
      </c>
      <c r="C40" s="290" t="s">
        <v>430</v>
      </c>
      <c r="D40" s="291">
        <v>42825</v>
      </c>
      <c r="E40" s="292">
        <v>0</v>
      </c>
      <c r="F40" s="292">
        <v>29</v>
      </c>
      <c r="G40" s="292">
        <v>29</v>
      </c>
      <c r="H40" s="293">
        <v>1</v>
      </c>
    </row>
    <row r="41" spans="1:8" ht="30" customHeight="1" thickBot="1" x14ac:dyDescent="0.25">
      <c r="A41" s="288">
        <v>31</v>
      </c>
      <c r="B41" s="289" t="s">
        <v>760</v>
      </c>
      <c r="C41" s="290" t="s">
        <v>24</v>
      </c>
      <c r="D41" s="291">
        <v>42825</v>
      </c>
      <c r="E41" s="292">
        <v>0</v>
      </c>
      <c r="F41" s="292">
        <v>0</v>
      </c>
      <c r="G41" s="292">
        <v>0</v>
      </c>
      <c r="H41" s="293">
        <v>0</v>
      </c>
    </row>
    <row r="42" spans="1:8" ht="30" customHeight="1" thickBot="1" x14ac:dyDescent="0.25">
      <c r="A42" s="288">
        <v>32</v>
      </c>
      <c r="B42" s="289" t="s">
        <v>576</v>
      </c>
      <c r="C42" s="290" t="s">
        <v>599</v>
      </c>
      <c r="D42" s="291">
        <v>42825</v>
      </c>
      <c r="E42" s="292">
        <v>0</v>
      </c>
      <c r="F42" s="292">
        <v>112</v>
      </c>
      <c r="G42" s="292">
        <v>112</v>
      </c>
      <c r="H42" s="293">
        <v>0</v>
      </c>
    </row>
    <row r="43" spans="1:8" ht="30" customHeight="1" thickBot="1" x14ac:dyDescent="0.25">
      <c r="A43" s="288">
        <v>33</v>
      </c>
      <c r="B43" s="289" t="s">
        <v>115</v>
      </c>
      <c r="C43" s="290" t="s">
        <v>190</v>
      </c>
      <c r="D43" s="291">
        <v>42825</v>
      </c>
      <c r="E43" s="292">
        <v>0</v>
      </c>
      <c r="F43" s="292">
        <v>1067</v>
      </c>
      <c r="G43" s="292">
        <v>1067</v>
      </c>
      <c r="H43" s="293">
        <v>1</v>
      </c>
    </row>
    <row r="44" spans="1:8" ht="30" customHeight="1" thickBot="1" x14ac:dyDescent="0.25">
      <c r="A44" s="288">
        <v>34</v>
      </c>
      <c r="B44" s="289" t="s">
        <v>347</v>
      </c>
      <c r="C44" s="290" t="s">
        <v>191</v>
      </c>
      <c r="D44" s="291">
        <v>42825</v>
      </c>
      <c r="E44" s="292">
        <v>0</v>
      </c>
      <c r="F44" s="292">
        <v>236</v>
      </c>
      <c r="G44" s="292">
        <v>236</v>
      </c>
      <c r="H44" s="293">
        <v>0</v>
      </c>
    </row>
    <row r="45" spans="1:8" ht="30" customHeight="1" thickBot="1" x14ac:dyDescent="0.25">
      <c r="A45" s="288">
        <v>35</v>
      </c>
      <c r="B45" s="289" t="s">
        <v>76</v>
      </c>
      <c r="C45" s="290" t="s">
        <v>54</v>
      </c>
      <c r="D45" s="291">
        <v>42825</v>
      </c>
      <c r="E45" s="292">
        <v>0</v>
      </c>
      <c r="F45" s="292">
        <v>209</v>
      </c>
      <c r="G45" s="292">
        <v>209</v>
      </c>
      <c r="H45" s="293">
        <v>2</v>
      </c>
    </row>
    <row r="46" spans="1:8" ht="30" customHeight="1" thickBot="1" x14ac:dyDescent="0.25">
      <c r="A46" s="288">
        <v>36</v>
      </c>
      <c r="B46" s="289" t="s">
        <v>116</v>
      </c>
      <c r="C46" s="290" t="s">
        <v>431</v>
      </c>
      <c r="D46" s="291">
        <v>42825</v>
      </c>
      <c r="E46" s="292">
        <v>0</v>
      </c>
      <c r="F46" s="292">
        <v>231</v>
      </c>
      <c r="G46" s="292">
        <v>231</v>
      </c>
      <c r="H46" s="293">
        <v>23</v>
      </c>
    </row>
    <row r="47" spans="1:8" ht="30" customHeight="1" thickBot="1" x14ac:dyDescent="0.25">
      <c r="A47" s="288">
        <v>37</v>
      </c>
      <c r="B47" s="289" t="s">
        <v>70</v>
      </c>
      <c r="C47" s="290" t="s">
        <v>66</v>
      </c>
      <c r="D47" s="291">
        <v>42825</v>
      </c>
      <c r="E47" s="292">
        <v>0</v>
      </c>
      <c r="F47" s="292">
        <v>284</v>
      </c>
      <c r="G47" s="292">
        <v>284</v>
      </c>
      <c r="H47" s="293">
        <v>0</v>
      </c>
    </row>
    <row r="48" spans="1:8" ht="30" customHeight="1" thickBot="1" x14ac:dyDescent="0.25">
      <c r="A48" s="288">
        <v>38</v>
      </c>
      <c r="B48" s="289" t="s">
        <v>118</v>
      </c>
      <c r="C48" s="290" t="s">
        <v>432</v>
      </c>
      <c r="D48" s="291">
        <v>42825</v>
      </c>
      <c r="E48" s="292">
        <v>0</v>
      </c>
      <c r="F48" s="292">
        <v>683</v>
      </c>
      <c r="G48" s="292">
        <v>683</v>
      </c>
      <c r="H48" s="293">
        <v>12</v>
      </c>
    </row>
    <row r="49" spans="1:8" ht="30" customHeight="1" thickBot="1" x14ac:dyDescent="0.25">
      <c r="A49" s="288">
        <v>39</v>
      </c>
      <c r="B49" s="289" t="s">
        <v>577</v>
      </c>
      <c r="C49" s="290" t="s">
        <v>308</v>
      </c>
      <c r="D49" s="291">
        <v>42825</v>
      </c>
      <c r="E49" s="292">
        <v>0</v>
      </c>
      <c r="F49" s="292">
        <v>46</v>
      </c>
      <c r="G49" s="292">
        <v>46</v>
      </c>
      <c r="H49" s="293">
        <v>3</v>
      </c>
    </row>
    <row r="50" spans="1:8" ht="30" customHeight="1" thickBot="1" x14ac:dyDescent="0.25">
      <c r="A50" s="288">
        <v>40</v>
      </c>
      <c r="B50" s="289" t="s">
        <v>348</v>
      </c>
      <c r="C50" s="290" t="s">
        <v>433</v>
      </c>
      <c r="D50" s="291">
        <v>42825</v>
      </c>
      <c r="E50" s="292">
        <v>0</v>
      </c>
      <c r="F50" s="292">
        <v>19</v>
      </c>
      <c r="G50" s="292">
        <v>19</v>
      </c>
      <c r="H50" s="293">
        <v>3</v>
      </c>
    </row>
    <row r="51" spans="1:8" ht="30" customHeight="1" thickBot="1" x14ac:dyDescent="0.25">
      <c r="A51" s="288">
        <v>41</v>
      </c>
      <c r="B51" s="289" t="s">
        <v>381</v>
      </c>
      <c r="C51" s="290" t="s">
        <v>69</v>
      </c>
      <c r="D51" s="291">
        <v>42825</v>
      </c>
      <c r="E51" s="292">
        <v>0</v>
      </c>
      <c r="F51" s="292">
        <v>322</v>
      </c>
      <c r="G51" s="292">
        <v>322</v>
      </c>
      <c r="H51" s="293">
        <v>2</v>
      </c>
    </row>
    <row r="52" spans="1:8" ht="30" customHeight="1" thickBot="1" x14ac:dyDescent="0.25">
      <c r="A52" s="288">
        <v>42</v>
      </c>
      <c r="B52" s="289" t="s">
        <v>92</v>
      </c>
      <c r="C52" s="290" t="s">
        <v>434</v>
      </c>
      <c r="D52" s="291">
        <v>42825</v>
      </c>
      <c r="E52" s="292">
        <v>0</v>
      </c>
      <c r="F52" s="292">
        <v>1053</v>
      </c>
      <c r="G52" s="292">
        <v>1053</v>
      </c>
      <c r="H52" s="293">
        <v>34</v>
      </c>
    </row>
    <row r="53" spans="1:8" ht="30" customHeight="1" thickBot="1" x14ac:dyDescent="0.25">
      <c r="A53" s="288">
        <v>43</v>
      </c>
      <c r="B53" s="289" t="s">
        <v>119</v>
      </c>
      <c r="C53" s="290" t="s">
        <v>20</v>
      </c>
      <c r="D53" s="291">
        <v>42825</v>
      </c>
      <c r="E53" s="292">
        <v>0</v>
      </c>
      <c r="F53" s="292">
        <v>70</v>
      </c>
      <c r="G53" s="292">
        <v>70</v>
      </c>
      <c r="H53" s="293">
        <v>1</v>
      </c>
    </row>
    <row r="54" spans="1:8" ht="30" customHeight="1" thickBot="1" x14ac:dyDescent="0.25">
      <c r="A54" s="288">
        <v>44</v>
      </c>
      <c r="B54" s="289" t="s">
        <v>120</v>
      </c>
      <c r="C54" s="290" t="s">
        <v>61</v>
      </c>
      <c r="D54" s="291">
        <v>42825</v>
      </c>
      <c r="E54" s="292">
        <v>0</v>
      </c>
      <c r="F54" s="292">
        <v>250</v>
      </c>
      <c r="G54" s="292">
        <v>250</v>
      </c>
      <c r="H54" s="293">
        <v>0</v>
      </c>
    </row>
    <row r="55" spans="1:8" ht="30" customHeight="1" thickBot="1" x14ac:dyDescent="0.25">
      <c r="A55" s="288">
        <v>45</v>
      </c>
      <c r="B55" s="289" t="s">
        <v>578</v>
      </c>
      <c r="C55" s="290" t="s">
        <v>438</v>
      </c>
      <c r="D55" s="291">
        <v>42825</v>
      </c>
      <c r="E55" s="292">
        <v>0</v>
      </c>
      <c r="F55" s="292">
        <v>40</v>
      </c>
      <c r="G55" s="292">
        <v>40</v>
      </c>
      <c r="H55" s="293">
        <v>0</v>
      </c>
    </row>
    <row r="56" spans="1:8" ht="30" customHeight="1" thickBot="1" x14ac:dyDescent="0.25">
      <c r="A56" s="288">
        <v>46</v>
      </c>
      <c r="B56" s="289" t="s">
        <v>349</v>
      </c>
      <c r="C56" s="290" t="s">
        <v>436</v>
      </c>
      <c r="D56" s="291">
        <v>42825</v>
      </c>
      <c r="E56" s="292">
        <v>0</v>
      </c>
      <c r="F56" s="292">
        <v>70</v>
      </c>
      <c r="G56" s="292">
        <v>70</v>
      </c>
      <c r="H56" s="293">
        <v>0</v>
      </c>
    </row>
    <row r="57" spans="1:8" ht="30" customHeight="1" thickBot="1" x14ac:dyDescent="0.25">
      <c r="A57" s="288">
        <v>47</v>
      </c>
      <c r="B57" s="289" t="s">
        <v>403</v>
      </c>
      <c r="C57" s="290" t="s">
        <v>437</v>
      </c>
      <c r="D57" s="291">
        <v>42825</v>
      </c>
      <c r="E57" s="292">
        <v>0</v>
      </c>
      <c r="F57" s="292">
        <v>91</v>
      </c>
      <c r="G57" s="292">
        <v>91</v>
      </c>
      <c r="H57" s="293">
        <v>6</v>
      </c>
    </row>
    <row r="58" spans="1:8" ht="30" customHeight="1" thickBot="1" x14ac:dyDescent="0.25">
      <c r="A58" s="288">
        <v>48</v>
      </c>
      <c r="B58" s="289" t="s">
        <v>121</v>
      </c>
      <c r="C58" s="290" t="s">
        <v>6</v>
      </c>
      <c r="D58" s="291">
        <v>42825</v>
      </c>
      <c r="E58" s="292">
        <v>0</v>
      </c>
      <c r="F58" s="292">
        <v>39</v>
      </c>
      <c r="G58" s="292">
        <v>39</v>
      </c>
      <c r="H58" s="293">
        <v>5</v>
      </c>
    </row>
    <row r="59" spans="1:8" ht="30" customHeight="1" thickBot="1" x14ac:dyDescent="0.25">
      <c r="A59" s="288">
        <v>49</v>
      </c>
      <c r="B59" s="289" t="s">
        <v>684</v>
      </c>
      <c r="C59" s="290" t="s">
        <v>15</v>
      </c>
      <c r="D59" s="291">
        <v>42825</v>
      </c>
      <c r="E59" s="292">
        <v>0</v>
      </c>
      <c r="F59" s="292">
        <v>6</v>
      </c>
      <c r="G59" s="292">
        <v>6</v>
      </c>
      <c r="H59" s="293">
        <v>0</v>
      </c>
    </row>
    <row r="60" spans="1:8" ht="30" customHeight="1" thickBot="1" x14ac:dyDescent="0.25">
      <c r="A60" s="288">
        <v>50</v>
      </c>
      <c r="B60" s="289" t="s">
        <v>524</v>
      </c>
      <c r="C60" s="290" t="s">
        <v>438</v>
      </c>
      <c r="D60" s="291">
        <v>42825</v>
      </c>
      <c r="E60" s="292">
        <v>0</v>
      </c>
      <c r="F60" s="292">
        <v>2</v>
      </c>
      <c r="G60" s="292">
        <v>2</v>
      </c>
      <c r="H60" s="293">
        <v>0</v>
      </c>
    </row>
    <row r="61" spans="1:8" ht="30" customHeight="1" thickBot="1" x14ac:dyDescent="0.25">
      <c r="A61" s="288">
        <v>51</v>
      </c>
      <c r="B61" s="289" t="s">
        <v>241</v>
      </c>
      <c r="C61" s="290" t="s">
        <v>438</v>
      </c>
      <c r="D61" s="291">
        <v>42825</v>
      </c>
      <c r="E61" s="292">
        <v>0</v>
      </c>
      <c r="F61" s="292">
        <v>30</v>
      </c>
      <c r="G61" s="292">
        <v>30</v>
      </c>
      <c r="H61" s="293">
        <v>0</v>
      </c>
    </row>
    <row r="62" spans="1:8" ht="30" customHeight="1" thickBot="1" x14ac:dyDescent="0.25">
      <c r="A62" s="288">
        <v>52</v>
      </c>
      <c r="B62" s="289" t="s">
        <v>199</v>
      </c>
      <c r="C62" s="290" t="s">
        <v>78</v>
      </c>
      <c r="D62" s="291">
        <v>42825</v>
      </c>
      <c r="E62" s="292">
        <v>0</v>
      </c>
      <c r="F62" s="292">
        <v>1126</v>
      </c>
      <c r="G62" s="292">
        <v>1126</v>
      </c>
      <c r="H62" s="293">
        <v>0</v>
      </c>
    </row>
    <row r="63" spans="1:8" ht="30" customHeight="1" thickBot="1" x14ac:dyDescent="0.25">
      <c r="A63" s="288">
        <v>53</v>
      </c>
      <c r="B63" s="289" t="s">
        <v>319</v>
      </c>
      <c r="C63" s="290" t="s">
        <v>19</v>
      </c>
      <c r="D63" s="291">
        <v>42825</v>
      </c>
      <c r="E63" s="292">
        <v>0</v>
      </c>
      <c r="F63" s="292">
        <v>281</v>
      </c>
      <c r="G63" s="292">
        <v>281</v>
      </c>
      <c r="H63" s="293">
        <v>22</v>
      </c>
    </row>
    <row r="64" spans="1:8" ht="30" customHeight="1" thickBot="1" x14ac:dyDescent="0.25">
      <c r="A64" s="288">
        <v>54</v>
      </c>
      <c r="B64" s="289" t="s">
        <v>93</v>
      </c>
      <c r="C64" s="290" t="s">
        <v>5</v>
      </c>
      <c r="D64" s="291">
        <v>42825</v>
      </c>
      <c r="E64" s="292">
        <v>0</v>
      </c>
      <c r="F64" s="292">
        <v>212</v>
      </c>
      <c r="G64" s="292">
        <v>212</v>
      </c>
      <c r="H64" s="293">
        <v>7</v>
      </c>
    </row>
    <row r="65" spans="1:8" ht="30" customHeight="1" thickBot="1" x14ac:dyDescent="0.25">
      <c r="A65" s="288">
        <v>55</v>
      </c>
      <c r="B65" s="289" t="s">
        <v>269</v>
      </c>
      <c r="C65" s="290" t="s">
        <v>439</v>
      </c>
      <c r="D65" s="291">
        <v>42825</v>
      </c>
      <c r="E65" s="292">
        <v>0</v>
      </c>
      <c r="F65" s="292">
        <v>312</v>
      </c>
      <c r="G65" s="292">
        <v>312</v>
      </c>
      <c r="H65" s="293">
        <v>14</v>
      </c>
    </row>
    <row r="66" spans="1:8" ht="30" customHeight="1" thickBot="1" x14ac:dyDescent="0.25">
      <c r="A66" s="288">
        <v>56</v>
      </c>
      <c r="B66" s="289" t="s">
        <v>320</v>
      </c>
      <c r="C66" s="290" t="s">
        <v>440</v>
      </c>
      <c r="D66" s="291">
        <v>42825</v>
      </c>
      <c r="E66" s="292">
        <v>319</v>
      </c>
      <c r="F66" s="292">
        <v>313</v>
      </c>
      <c r="G66" s="292">
        <v>632</v>
      </c>
      <c r="H66" s="293">
        <v>3</v>
      </c>
    </row>
    <row r="67" spans="1:8" ht="30" customHeight="1" thickBot="1" x14ac:dyDescent="0.25">
      <c r="A67" s="288">
        <v>57</v>
      </c>
      <c r="B67" s="289" t="s">
        <v>122</v>
      </c>
      <c r="C67" s="290" t="s">
        <v>441</v>
      </c>
      <c r="D67" s="291">
        <v>42825</v>
      </c>
      <c r="E67" s="292">
        <v>0</v>
      </c>
      <c r="F67" s="292">
        <v>204</v>
      </c>
      <c r="G67" s="292">
        <v>204</v>
      </c>
      <c r="H67" s="293">
        <v>42</v>
      </c>
    </row>
    <row r="68" spans="1:8" ht="30" customHeight="1" thickBot="1" x14ac:dyDescent="0.25">
      <c r="A68" s="288">
        <v>58</v>
      </c>
      <c r="B68" s="289" t="s">
        <v>291</v>
      </c>
      <c r="C68" s="290" t="s">
        <v>4</v>
      </c>
      <c r="D68" s="291">
        <v>42825</v>
      </c>
      <c r="E68" s="292">
        <v>0</v>
      </c>
      <c r="F68" s="292">
        <v>265</v>
      </c>
      <c r="G68" s="292">
        <v>265</v>
      </c>
      <c r="H68" s="293">
        <v>241</v>
      </c>
    </row>
    <row r="69" spans="1:8" ht="30" customHeight="1" thickBot="1" x14ac:dyDescent="0.25">
      <c r="A69" s="288">
        <v>59</v>
      </c>
      <c r="B69" s="289" t="s">
        <v>123</v>
      </c>
      <c r="C69" s="290" t="s">
        <v>308</v>
      </c>
      <c r="D69" s="291">
        <v>42825</v>
      </c>
      <c r="E69" s="292">
        <v>0</v>
      </c>
      <c r="F69" s="292">
        <v>997</v>
      </c>
      <c r="G69" s="292">
        <v>997</v>
      </c>
      <c r="H69" s="293">
        <v>27</v>
      </c>
    </row>
    <row r="70" spans="1:8" ht="30" customHeight="1" thickBot="1" x14ac:dyDescent="0.25">
      <c r="A70" s="288">
        <v>60</v>
      </c>
      <c r="B70" s="289" t="s">
        <v>382</v>
      </c>
      <c r="C70" s="290" t="s">
        <v>5</v>
      </c>
      <c r="D70" s="291">
        <v>42825</v>
      </c>
      <c r="E70" s="292">
        <v>0</v>
      </c>
      <c r="F70" s="292">
        <v>81</v>
      </c>
      <c r="G70" s="292">
        <v>81</v>
      </c>
      <c r="H70" s="293">
        <v>14</v>
      </c>
    </row>
    <row r="71" spans="1:8" ht="30" customHeight="1" thickBot="1" x14ac:dyDescent="0.25">
      <c r="A71" s="288">
        <v>61</v>
      </c>
      <c r="B71" s="289" t="s">
        <v>742</v>
      </c>
      <c r="C71" s="290" t="s">
        <v>20</v>
      </c>
      <c r="D71" s="291">
        <v>42825</v>
      </c>
      <c r="E71" s="292">
        <v>130</v>
      </c>
      <c r="F71" s="292">
        <v>130</v>
      </c>
      <c r="G71" s="292">
        <v>260</v>
      </c>
      <c r="H71" s="293">
        <v>0</v>
      </c>
    </row>
    <row r="72" spans="1:8" ht="30" customHeight="1" thickBot="1" x14ac:dyDescent="0.25">
      <c r="A72" s="288">
        <v>62</v>
      </c>
      <c r="B72" s="289" t="s">
        <v>94</v>
      </c>
      <c r="C72" s="290" t="s">
        <v>65</v>
      </c>
      <c r="D72" s="291">
        <v>42825</v>
      </c>
      <c r="E72" s="292">
        <v>0</v>
      </c>
      <c r="F72" s="292">
        <v>16</v>
      </c>
      <c r="G72" s="292">
        <v>16</v>
      </c>
      <c r="H72" s="293">
        <v>0</v>
      </c>
    </row>
    <row r="73" spans="1:8" ht="30" customHeight="1" thickBot="1" x14ac:dyDescent="0.25">
      <c r="A73" s="288">
        <v>63</v>
      </c>
      <c r="B73" s="289" t="s">
        <v>404</v>
      </c>
      <c r="C73" s="290" t="s">
        <v>443</v>
      </c>
      <c r="D73" s="291">
        <v>42825</v>
      </c>
      <c r="E73" s="292">
        <v>0</v>
      </c>
      <c r="F73" s="292">
        <v>354</v>
      </c>
      <c r="G73" s="292">
        <v>354</v>
      </c>
      <c r="H73" s="293">
        <v>2</v>
      </c>
    </row>
    <row r="74" spans="1:8" ht="30" customHeight="1" thickBot="1" x14ac:dyDescent="0.25">
      <c r="A74" s="288">
        <v>64</v>
      </c>
      <c r="B74" s="289" t="s">
        <v>125</v>
      </c>
      <c r="C74" s="290" t="s">
        <v>56</v>
      </c>
      <c r="D74" s="291">
        <v>42825</v>
      </c>
      <c r="E74" s="292">
        <v>0</v>
      </c>
      <c r="F74" s="292">
        <v>797</v>
      </c>
      <c r="G74" s="292">
        <v>797</v>
      </c>
      <c r="H74" s="293">
        <v>679</v>
      </c>
    </row>
    <row r="75" spans="1:8" ht="30" customHeight="1" thickBot="1" x14ac:dyDescent="0.25">
      <c r="A75" s="288">
        <v>65</v>
      </c>
      <c r="B75" s="289" t="s">
        <v>292</v>
      </c>
      <c r="C75" s="290" t="s">
        <v>444</v>
      </c>
      <c r="D75" s="291">
        <v>42825</v>
      </c>
      <c r="E75" s="292">
        <v>0</v>
      </c>
      <c r="F75" s="292">
        <v>91</v>
      </c>
      <c r="G75" s="292">
        <v>91</v>
      </c>
      <c r="H75" s="293">
        <v>0</v>
      </c>
    </row>
    <row r="76" spans="1:8" ht="30" customHeight="1" thickBot="1" x14ac:dyDescent="0.25">
      <c r="A76" s="288">
        <v>66</v>
      </c>
      <c r="B76" s="289" t="s">
        <v>579</v>
      </c>
      <c r="C76" s="290" t="s">
        <v>261</v>
      </c>
      <c r="D76" s="291">
        <v>42825</v>
      </c>
      <c r="E76" s="292">
        <v>0</v>
      </c>
      <c r="F76" s="292">
        <v>5</v>
      </c>
      <c r="G76" s="292">
        <v>5</v>
      </c>
      <c r="H76" s="293">
        <v>0</v>
      </c>
    </row>
    <row r="77" spans="1:8" ht="30" customHeight="1" thickBot="1" x14ac:dyDescent="0.25">
      <c r="A77" s="288">
        <v>67</v>
      </c>
      <c r="B77" s="289" t="s">
        <v>648</v>
      </c>
      <c r="C77" s="290" t="s">
        <v>442</v>
      </c>
      <c r="D77" s="291">
        <v>42825</v>
      </c>
      <c r="E77" s="292">
        <v>0</v>
      </c>
      <c r="F77" s="292">
        <v>18</v>
      </c>
      <c r="G77" s="292">
        <v>18</v>
      </c>
      <c r="H77" s="293">
        <v>14</v>
      </c>
    </row>
    <row r="78" spans="1:8" ht="30" customHeight="1" thickBot="1" x14ac:dyDescent="0.25">
      <c r="A78" s="288">
        <v>68</v>
      </c>
      <c r="B78" s="289" t="s">
        <v>350</v>
      </c>
      <c r="C78" s="290" t="s">
        <v>56</v>
      </c>
      <c r="D78" s="291">
        <v>42825</v>
      </c>
      <c r="E78" s="292">
        <v>723</v>
      </c>
      <c r="F78" s="292">
        <v>915196</v>
      </c>
      <c r="G78" s="292">
        <v>915919</v>
      </c>
      <c r="H78" s="293">
        <v>5410</v>
      </c>
    </row>
    <row r="79" spans="1:8" ht="30" customHeight="1" thickBot="1" x14ac:dyDescent="0.25">
      <c r="A79" s="288">
        <v>69</v>
      </c>
      <c r="B79" s="289" t="s">
        <v>525</v>
      </c>
      <c r="C79" s="290" t="s">
        <v>546</v>
      </c>
      <c r="D79" s="291">
        <v>42825</v>
      </c>
      <c r="E79" s="292">
        <v>1532</v>
      </c>
      <c r="F79" s="292">
        <v>0</v>
      </c>
      <c r="G79" s="292">
        <v>1532</v>
      </c>
      <c r="H79" s="293">
        <v>0</v>
      </c>
    </row>
    <row r="80" spans="1:8" ht="30" customHeight="1" thickBot="1" x14ac:dyDescent="0.25">
      <c r="A80" s="288">
        <v>70</v>
      </c>
      <c r="B80" s="289" t="s">
        <v>580</v>
      </c>
      <c r="C80" s="290" t="s">
        <v>54</v>
      </c>
      <c r="D80" s="291">
        <v>42825</v>
      </c>
      <c r="E80" s="292">
        <v>0</v>
      </c>
      <c r="F80" s="292">
        <v>68</v>
      </c>
      <c r="G80" s="292">
        <v>68</v>
      </c>
      <c r="H80" s="293">
        <v>0</v>
      </c>
    </row>
    <row r="81" spans="1:8" ht="30" customHeight="1" thickBot="1" x14ac:dyDescent="0.25">
      <c r="A81" s="288">
        <v>71</v>
      </c>
      <c r="B81" s="289" t="s">
        <v>311</v>
      </c>
      <c r="C81" s="290" t="s">
        <v>62</v>
      </c>
      <c r="D81" s="291">
        <v>42825</v>
      </c>
      <c r="E81" s="292">
        <v>0</v>
      </c>
      <c r="F81" s="292">
        <v>428</v>
      </c>
      <c r="G81" s="292">
        <v>428</v>
      </c>
      <c r="H81" s="293">
        <v>0</v>
      </c>
    </row>
    <row r="82" spans="1:8" ht="30" customHeight="1" thickBot="1" x14ac:dyDescent="0.25">
      <c r="A82" s="288">
        <v>72</v>
      </c>
      <c r="B82" s="289" t="s">
        <v>761</v>
      </c>
      <c r="C82" s="290" t="s">
        <v>31</v>
      </c>
      <c r="D82" s="291">
        <v>42825</v>
      </c>
      <c r="E82" s="292">
        <v>0</v>
      </c>
      <c r="F82" s="292">
        <v>15</v>
      </c>
      <c r="G82" s="292">
        <v>15</v>
      </c>
      <c r="H82" s="293">
        <v>15</v>
      </c>
    </row>
    <row r="83" spans="1:8" ht="30" customHeight="1" thickBot="1" x14ac:dyDescent="0.25">
      <c r="A83" s="288">
        <v>73</v>
      </c>
      <c r="B83" s="289" t="s">
        <v>405</v>
      </c>
      <c r="C83" s="290" t="s">
        <v>89</v>
      </c>
      <c r="D83" s="291">
        <v>42825</v>
      </c>
      <c r="E83" s="292">
        <v>0</v>
      </c>
      <c r="F83" s="292">
        <v>30</v>
      </c>
      <c r="G83" s="292">
        <v>30</v>
      </c>
      <c r="H83" s="293">
        <v>0</v>
      </c>
    </row>
    <row r="84" spans="1:8" ht="30" customHeight="1" thickBot="1" x14ac:dyDescent="0.25">
      <c r="A84" s="288">
        <v>74</v>
      </c>
      <c r="B84" s="289" t="s">
        <v>321</v>
      </c>
      <c r="C84" s="290" t="s">
        <v>6</v>
      </c>
      <c r="D84" s="291">
        <v>42825</v>
      </c>
      <c r="E84" s="292">
        <v>0</v>
      </c>
      <c r="F84" s="292">
        <v>158</v>
      </c>
      <c r="G84" s="292">
        <v>158</v>
      </c>
      <c r="H84" s="293">
        <v>34</v>
      </c>
    </row>
    <row r="85" spans="1:8" ht="30" customHeight="1" thickBot="1" x14ac:dyDescent="0.25">
      <c r="A85" s="288">
        <v>75</v>
      </c>
      <c r="B85" s="289" t="s">
        <v>526</v>
      </c>
      <c r="C85" s="290" t="s">
        <v>547</v>
      </c>
      <c r="D85" s="291">
        <v>42825</v>
      </c>
      <c r="E85" s="292">
        <v>0</v>
      </c>
      <c r="F85" s="292">
        <v>242</v>
      </c>
      <c r="G85" s="292">
        <v>242</v>
      </c>
      <c r="H85" s="293">
        <v>1</v>
      </c>
    </row>
    <row r="86" spans="1:8" ht="30" customHeight="1" thickBot="1" x14ac:dyDescent="0.25">
      <c r="A86" s="288">
        <v>76</v>
      </c>
      <c r="B86" s="289" t="s">
        <v>686</v>
      </c>
      <c r="C86" s="290" t="s">
        <v>308</v>
      </c>
      <c r="D86" s="291">
        <v>42825</v>
      </c>
      <c r="E86" s="292">
        <v>0</v>
      </c>
      <c r="F86" s="292">
        <v>3</v>
      </c>
      <c r="G86" s="292">
        <v>3</v>
      </c>
      <c r="H86" s="293">
        <v>0</v>
      </c>
    </row>
    <row r="87" spans="1:8" ht="30" customHeight="1" thickBot="1" x14ac:dyDescent="0.25">
      <c r="A87" s="288">
        <v>77</v>
      </c>
      <c r="B87" s="289" t="s">
        <v>762</v>
      </c>
      <c r="C87" s="290" t="s">
        <v>20</v>
      </c>
      <c r="D87" s="291">
        <v>42825</v>
      </c>
      <c r="E87" s="292">
        <v>0</v>
      </c>
      <c r="F87" s="292">
        <v>5</v>
      </c>
      <c r="G87" s="292">
        <v>5</v>
      </c>
      <c r="H87" s="293">
        <v>0</v>
      </c>
    </row>
    <row r="88" spans="1:8" ht="30" customHeight="1" thickBot="1" x14ac:dyDescent="0.25">
      <c r="A88" s="288">
        <v>78</v>
      </c>
      <c r="B88" s="289" t="s">
        <v>384</v>
      </c>
      <c r="C88" s="290" t="s">
        <v>4</v>
      </c>
      <c r="D88" s="291">
        <v>42825</v>
      </c>
      <c r="E88" s="292">
        <v>0</v>
      </c>
      <c r="F88" s="292">
        <v>58</v>
      </c>
      <c r="G88" s="292">
        <v>58</v>
      </c>
      <c r="H88" s="293">
        <v>0</v>
      </c>
    </row>
    <row r="89" spans="1:8" ht="30" customHeight="1" thickBot="1" x14ac:dyDescent="0.25">
      <c r="A89" s="288">
        <v>79</v>
      </c>
      <c r="B89" s="289" t="s">
        <v>128</v>
      </c>
      <c r="C89" s="290" t="s">
        <v>190</v>
      </c>
      <c r="D89" s="291">
        <v>42825</v>
      </c>
      <c r="E89" s="292">
        <v>0</v>
      </c>
      <c r="F89" s="292">
        <v>29</v>
      </c>
      <c r="G89" s="292">
        <v>29</v>
      </c>
      <c r="H89" s="293">
        <v>4</v>
      </c>
    </row>
    <row r="90" spans="1:8" ht="30" customHeight="1" thickBot="1" x14ac:dyDescent="0.25">
      <c r="A90" s="288">
        <v>80</v>
      </c>
      <c r="B90" s="289" t="s">
        <v>129</v>
      </c>
      <c r="C90" s="290" t="s">
        <v>11</v>
      </c>
      <c r="D90" s="291">
        <v>42825</v>
      </c>
      <c r="E90" s="292">
        <v>0</v>
      </c>
      <c r="F90" s="292">
        <v>627</v>
      </c>
      <c r="G90" s="292">
        <v>627</v>
      </c>
      <c r="H90" s="293">
        <v>1</v>
      </c>
    </row>
    <row r="91" spans="1:8" ht="30" customHeight="1" thickBot="1" x14ac:dyDescent="0.25">
      <c r="A91" s="288">
        <v>81</v>
      </c>
      <c r="B91" s="289" t="s">
        <v>201</v>
      </c>
      <c r="C91" s="290" t="s">
        <v>5</v>
      </c>
      <c r="D91" s="291">
        <v>42825</v>
      </c>
      <c r="E91" s="292">
        <v>0</v>
      </c>
      <c r="F91" s="292">
        <v>587</v>
      </c>
      <c r="G91" s="292">
        <v>587</v>
      </c>
      <c r="H91" s="293">
        <v>33</v>
      </c>
    </row>
    <row r="92" spans="1:8" ht="30" customHeight="1" thickBot="1" x14ac:dyDescent="0.25">
      <c r="A92" s="288">
        <v>82</v>
      </c>
      <c r="B92" s="390" t="s">
        <v>95</v>
      </c>
      <c r="C92" s="290" t="s">
        <v>59</v>
      </c>
      <c r="D92" s="291">
        <v>42825</v>
      </c>
      <c r="E92" s="292">
        <v>0</v>
      </c>
      <c r="F92" s="292">
        <v>136620</v>
      </c>
      <c r="G92" s="292">
        <v>136620</v>
      </c>
      <c r="H92" s="293">
        <v>109615</v>
      </c>
    </row>
    <row r="93" spans="1:8" ht="30" customHeight="1" thickBot="1" x14ac:dyDescent="0.25">
      <c r="A93" s="288">
        <v>83</v>
      </c>
      <c r="B93" s="289" t="s">
        <v>202</v>
      </c>
      <c r="C93" s="290" t="s">
        <v>12</v>
      </c>
      <c r="D93" s="291">
        <v>42825</v>
      </c>
      <c r="E93" s="292">
        <v>0</v>
      </c>
      <c r="F93" s="292">
        <v>112</v>
      </c>
      <c r="G93" s="292">
        <v>112</v>
      </c>
      <c r="H93" s="293">
        <v>69</v>
      </c>
    </row>
    <row r="94" spans="1:8" ht="30" customHeight="1" thickBot="1" x14ac:dyDescent="0.25">
      <c r="A94" s="288">
        <v>84</v>
      </c>
      <c r="B94" s="289" t="s">
        <v>130</v>
      </c>
      <c r="C94" s="290" t="s">
        <v>303</v>
      </c>
      <c r="D94" s="291">
        <v>42825</v>
      </c>
      <c r="E94" s="292">
        <v>0</v>
      </c>
      <c r="F94" s="292">
        <v>799</v>
      </c>
      <c r="G94" s="292">
        <v>799</v>
      </c>
      <c r="H94" s="293">
        <v>12</v>
      </c>
    </row>
    <row r="95" spans="1:8" ht="30" customHeight="1" thickBot="1" x14ac:dyDescent="0.25">
      <c r="A95" s="288">
        <v>85</v>
      </c>
      <c r="B95" s="289" t="s">
        <v>527</v>
      </c>
      <c r="C95" s="290" t="s">
        <v>548</v>
      </c>
      <c r="D95" s="291">
        <v>42825</v>
      </c>
      <c r="E95" s="292">
        <v>0</v>
      </c>
      <c r="F95" s="292">
        <v>84</v>
      </c>
      <c r="G95" s="292">
        <v>84</v>
      </c>
      <c r="H95" s="293">
        <v>0</v>
      </c>
    </row>
    <row r="96" spans="1:8" ht="30" customHeight="1" thickBot="1" x14ac:dyDescent="0.25">
      <c r="A96" s="288">
        <v>86</v>
      </c>
      <c r="B96" s="289" t="s">
        <v>352</v>
      </c>
      <c r="C96" s="290" t="s">
        <v>23</v>
      </c>
      <c r="D96" s="291">
        <v>42825</v>
      </c>
      <c r="E96" s="292">
        <v>0</v>
      </c>
      <c r="F96" s="292">
        <v>25</v>
      </c>
      <c r="G96" s="292">
        <v>25</v>
      </c>
      <c r="H96" s="293">
        <v>0</v>
      </c>
    </row>
    <row r="97" spans="1:8" ht="30" customHeight="1" thickBot="1" x14ac:dyDescent="0.25">
      <c r="A97" s="288">
        <v>87</v>
      </c>
      <c r="B97" s="289" t="s">
        <v>203</v>
      </c>
      <c r="C97" s="290" t="s">
        <v>31</v>
      </c>
      <c r="D97" s="291">
        <v>42825</v>
      </c>
      <c r="E97" s="292">
        <v>0</v>
      </c>
      <c r="F97" s="292">
        <v>38</v>
      </c>
      <c r="G97" s="292">
        <v>38</v>
      </c>
      <c r="H97" s="293">
        <v>29</v>
      </c>
    </row>
    <row r="98" spans="1:8" ht="30" customHeight="1" thickBot="1" x14ac:dyDescent="0.25">
      <c r="A98" s="288">
        <v>88</v>
      </c>
      <c r="B98" s="289" t="s">
        <v>243</v>
      </c>
      <c r="C98" s="290" t="s">
        <v>448</v>
      </c>
      <c r="D98" s="291">
        <v>42825</v>
      </c>
      <c r="E98" s="292">
        <v>0</v>
      </c>
      <c r="F98" s="292">
        <v>600</v>
      </c>
      <c r="G98" s="292">
        <v>600</v>
      </c>
      <c r="H98" s="293">
        <v>0</v>
      </c>
    </row>
    <row r="99" spans="1:8" ht="30" customHeight="1" thickBot="1" x14ac:dyDescent="0.25">
      <c r="A99" s="288">
        <v>89</v>
      </c>
      <c r="B99" s="289" t="s">
        <v>732</v>
      </c>
      <c r="C99" s="290" t="s">
        <v>20</v>
      </c>
      <c r="D99" s="291">
        <v>42825</v>
      </c>
      <c r="E99" s="292">
        <v>0</v>
      </c>
      <c r="F99" s="292">
        <v>34</v>
      </c>
      <c r="G99" s="292">
        <v>34</v>
      </c>
      <c r="H99" s="293">
        <v>2</v>
      </c>
    </row>
    <row r="100" spans="1:8" ht="30" customHeight="1" thickBot="1" x14ac:dyDescent="0.25">
      <c r="A100" s="288">
        <v>90</v>
      </c>
      <c r="B100" s="289" t="s">
        <v>649</v>
      </c>
      <c r="C100" s="290" t="s">
        <v>453</v>
      </c>
      <c r="D100" s="291">
        <v>42825</v>
      </c>
      <c r="E100" s="292">
        <v>0</v>
      </c>
      <c r="F100" s="292">
        <v>88</v>
      </c>
      <c r="G100" s="292">
        <v>88</v>
      </c>
      <c r="H100" s="293">
        <v>0</v>
      </c>
    </row>
    <row r="101" spans="1:8" ht="30" customHeight="1" thickBot="1" x14ac:dyDescent="0.25">
      <c r="A101" s="288">
        <v>91</v>
      </c>
      <c r="B101" s="289" t="s">
        <v>353</v>
      </c>
      <c r="C101" s="290" t="s">
        <v>5</v>
      </c>
      <c r="D101" s="291">
        <v>42825</v>
      </c>
      <c r="E101" s="292">
        <v>0</v>
      </c>
      <c r="F101" s="292">
        <v>19</v>
      </c>
      <c r="G101" s="292">
        <v>19</v>
      </c>
      <c r="H101" s="293">
        <v>19</v>
      </c>
    </row>
    <row r="102" spans="1:8" ht="30" customHeight="1" thickBot="1" x14ac:dyDescent="0.25">
      <c r="A102" s="288">
        <v>92</v>
      </c>
      <c r="B102" s="289" t="s">
        <v>687</v>
      </c>
      <c r="C102" s="290" t="s">
        <v>712</v>
      </c>
      <c r="D102" s="291">
        <v>42825</v>
      </c>
      <c r="E102" s="292">
        <v>0</v>
      </c>
      <c r="F102" s="292">
        <v>22</v>
      </c>
      <c r="G102" s="292">
        <v>22</v>
      </c>
      <c r="H102" s="293">
        <v>0</v>
      </c>
    </row>
    <row r="103" spans="1:8" ht="30" customHeight="1" thickBot="1" x14ac:dyDescent="0.25">
      <c r="A103" s="288">
        <v>93</v>
      </c>
      <c r="B103" s="289" t="s">
        <v>73</v>
      </c>
      <c r="C103" s="290" t="s">
        <v>449</v>
      </c>
      <c r="D103" s="291">
        <v>42825</v>
      </c>
      <c r="E103" s="292">
        <v>25</v>
      </c>
      <c r="F103" s="292">
        <v>70385</v>
      </c>
      <c r="G103" s="292">
        <v>70410</v>
      </c>
      <c r="H103" s="293">
        <v>2381</v>
      </c>
    </row>
    <row r="104" spans="1:8" ht="30" customHeight="1" thickBot="1" x14ac:dyDescent="0.25">
      <c r="A104" s="288">
        <v>94</v>
      </c>
      <c r="B104" s="289" t="s">
        <v>322</v>
      </c>
      <c r="C104" s="290" t="s">
        <v>69</v>
      </c>
      <c r="D104" s="291">
        <v>42825</v>
      </c>
      <c r="E104" s="292">
        <v>0</v>
      </c>
      <c r="F104" s="292">
        <v>338</v>
      </c>
      <c r="G104" s="292">
        <v>338</v>
      </c>
      <c r="H104" s="293">
        <v>209</v>
      </c>
    </row>
    <row r="105" spans="1:8" ht="30" customHeight="1" thickBot="1" x14ac:dyDescent="0.25">
      <c r="A105" s="288">
        <v>95</v>
      </c>
      <c r="B105" s="289" t="s">
        <v>132</v>
      </c>
      <c r="C105" s="290" t="s">
        <v>373</v>
      </c>
      <c r="D105" s="291">
        <v>42825</v>
      </c>
      <c r="E105" s="292">
        <v>0</v>
      </c>
      <c r="F105" s="292">
        <v>618</v>
      </c>
      <c r="G105" s="292">
        <v>618</v>
      </c>
      <c r="H105" s="293">
        <v>13</v>
      </c>
    </row>
    <row r="106" spans="1:8" ht="30" customHeight="1" thickBot="1" x14ac:dyDescent="0.25">
      <c r="A106" s="288">
        <v>96</v>
      </c>
      <c r="B106" s="289" t="s">
        <v>271</v>
      </c>
      <c r="C106" s="290" t="s">
        <v>284</v>
      </c>
      <c r="D106" s="291">
        <v>42825</v>
      </c>
      <c r="E106" s="292">
        <v>0</v>
      </c>
      <c r="F106" s="292">
        <v>354</v>
      </c>
      <c r="G106" s="292">
        <v>354</v>
      </c>
      <c r="H106" s="293">
        <v>0</v>
      </c>
    </row>
    <row r="107" spans="1:8" ht="30" customHeight="1" thickBot="1" x14ac:dyDescent="0.25">
      <c r="A107" s="288">
        <v>97</v>
      </c>
      <c r="B107" s="289" t="s">
        <v>354</v>
      </c>
      <c r="C107" s="290" t="s">
        <v>373</v>
      </c>
      <c r="D107" s="291">
        <v>42825</v>
      </c>
      <c r="E107" s="292">
        <v>0</v>
      </c>
      <c r="F107" s="292">
        <v>13</v>
      </c>
      <c r="G107" s="292">
        <v>13</v>
      </c>
      <c r="H107" s="293">
        <v>0</v>
      </c>
    </row>
    <row r="108" spans="1:8" ht="30" customHeight="1" thickBot="1" x14ac:dyDescent="0.25">
      <c r="A108" s="288">
        <v>98</v>
      </c>
      <c r="B108" s="289" t="s">
        <v>133</v>
      </c>
      <c r="C108" s="290" t="s">
        <v>4</v>
      </c>
      <c r="D108" s="291">
        <v>42825</v>
      </c>
      <c r="E108" s="292">
        <v>0</v>
      </c>
      <c r="F108" s="292">
        <v>21</v>
      </c>
      <c r="G108" s="292">
        <v>21</v>
      </c>
      <c r="H108" s="293">
        <v>12</v>
      </c>
    </row>
    <row r="109" spans="1:8" ht="30" customHeight="1" thickBot="1" x14ac:dyDescent="0.25">
      <c r="A109" s="288">
        <v>99</v>
      </c>
      <c r="B109" s="289" t="s">
        <v>611</v>
      </c>
      <c r="C109" s="290" t="s">
        <v>599</v>
      </c>
      <c r="D109" s="291">
        <v>42825</v>
      </c>
      <c r="E109" s="292">
        <v>0</v>
      </c>
      <c r="F109" s="292">
        <v>30</v>
      </c>
      <c r="G109" s="292">
        <v>30</v>
      </c>
      <c r="H109" s="293">
        <v>1</v>
      </c>
    </row>
    <row r="110" spans="1:8" ht="30" customHeight="1" thickBot="1" x14ac:dyDescent="0.25">
      <c r="A110" s="288">
        <v>100</v>
      </c>
      <c r="B110" s="289" t="s">
        <v>581</v>
      </c>
      <c r="C110" s="290" t="s">
        <v>303</v>
      </c>
      <c r="D110" s="291">
        <v>42825</v>
      </c>
      <c r="E110" s="292">
        <v>0</v>
      </c>
      <c r="F110" s="292">
        <v>203</v>
      </c>
      <c r="G110" s="292">
        <v>203</v>
      </c>
      <c r="H110" s="293">
        <v>0</v>
      </c>
    </row>
    <row r="111" spans="1:8" ht="30" customHeight="1" thickBot="1" x14ac:dyDescent="0.25">
      <c r="A111" s="288">
        <v>101</v>
      </c>
      <c r="B111" s="289" t="s">
        <v>293</v>
      </c>
      <c r="C111" s="290" t="s">
        <v>61</v>
      </c>
      <c r="D111" s="291">
        <v>42825</v>
      </c>
      <c r="E111" s="292">
        <v>0</v>
      </c>
      <c r="F111" s="292">
        <v>423</v>
      </c>
      <c r="G111" s="292">
        <v>423</v>
      </c>
      <c r="H111" s="293">
        <v>0</v>
      </c>
    </row>
    <row r="112" spans="1:8" ht="30" customHeight="1" thickBot="1" x14ac:dyDescent="0.25">
      <c r="A112" s="288">
        <v>102</v>
      </c>
      <c r="B112" s="289" t="s">
        <v>134</v>
      </c>
      <c r="C112" s="290" t="s">
        <v>451</v>
      </c>
      <c r="D112" s="291">
        <v>42825</v>
      </c>
      <c r="E112" s="292">
        <v>0</v>
      </c>
      <c r="F112" s="292">
        <v>1394</v>
      </c>
      <c r="G112" s="292">
        <v>1394</v>
      </c>
      <c r="H112" s="293">
        <v>98</v>
      </c>
    </row>
    <row r="113" spans="1:8" ht="30" customHeight="1" thickBot="1" x14ac:dyDescent="0.25">
      <c r="A113" s="288">
        <v>103</v>
      </c>
      <c r="B113" s="289" t="s">
        <v>650</v>
      </c>
      <c r="C113" s="290" t="s">
        <v>667</v>
      </c>
      <c r="D113" s="291">
        <v>42825</v>
      </c>
      <c r="E113" s="292">
        <v>0</v>
      </c>
      <c r="F113" s="292">
        <v>12</v>
      </c>
      <c r="G113" s="292">
        <v>12</v>
      </c>
      <c r="H113" s="293">
        <v>0</v>
      </c>
    </row>
    <row r="114" spans="1:8" ht="30" customHeight="1" thickBot="1" x14ac:dyDescent="0.25">
      <c r="A114" s="288">
        <v>104</v>
      </c>
      <c r="B114" s="289" t="s">
        <v>529</v>
      </c>
      <c r="C114" s="290" t="s">
        <v>263</v>
      </c>
      <c r="D114" s="291">
        <v>42825</v>
      </c>
      <c r="E114" s="292">
        <v>0</v>
      </c>
      <c r="F114" s="292">
        <v>30</v>
      </c>
      <c r="G114" s="292">
        <v>30</v>
      </c>
      <c r="H114" s="293">
        <v>0</v>
      </c>
    </row>
    <row r="115" spans="1:8" ht="30" customHeight="1" thickBot="1" x14ac:dyDescent="0.25">
      <c r="A115" s="288">
        <v>105</v>
      </c>
      <c r="B115" s="289" t="s">
        <v>323</v>
      </c>
      <c r="C115" s="290" t="s">
        <v>452</v>
      </c>
      <c r="D115" s="291">
        <v>42825</v>
      </c>
      <c r="E115" s="292">
        <v>0</v>
      </c>
      <c r="F115" s="292">
        <v>32</v>
      </c>
      <c r="G115" s="292">
        <v>32</v>
      </c>
      <c r="H115" s="293">
        <v>0</v>
      </c>
    </row>
    <row r="116" spans="1:8" ht="30" customHeight="1" thickBot="1" x14ac:dyDescent="0.25">
      <c r="A116" s="288">
        <v>106</v>
      </c>
      <c r="B116" s="289" t="s">
        <v>378</v>
      </c>
      <c r="C116" s="290" t="s">
        <v>261</v>
      </c>
      <c r="D116" s="291">
        <v>42825</v>
      </c>
      <c r="E116" s="292">
        <v>0</v>
      </c>
      <c r="F116" s="292">
        <v>21</v>
      </c>
      <c r="G116" s="292">
        <v>21</v>
      </c>
      <c r="H116" s="293">
        <v>0</v>
      </c>
    </row>
    <row r="117" spans="1:8" ht="30" customHeight="1" thickBot="1" x14ac:dyDescent="0.25">
      <c r="A117" s="288">
        <v>107</v>
      </c>
      <c r="B117" s="289" t="s">
        <v>355</v>
      </c>
      <c r="C117" s="290" t="s">
        <v>303</v>
      </c>
      <c r="D117" s="291">
        <v>42825</v>
      </c>
      <c r="E117" s="292">
        <v>0</v>
      </c>
      <c r="F117" s="292">
        <v>644</v>
      </c>
      <c r="G117" s="292">
        <v>644</v>
      </c>
      <c r="H117" s="293">
        <v>1</v>
      </c>
    </row>
    <row r="118" spans="1:8" ht="30" customHeight="1" thickBot="1" x14ac:dyDescent="0.25">
      <c r="A118" s="288">
        <v>108</v>
      </c>
      <c r="B118" s="289" t="s">
        <v>205</v>
      </c>
      <c r="C118" s="290" t="s">
        <v>4</v>
      </c>
      <c r="D118" s="291">
        <v>42825</v>
      </c>
      <c r="E118" s="292">
        <v>0</v>
      </c>
      <c r="F118" s="292">
        <v>1406</v>
      </c>
      <c r="G118" s="292">
        <v>1406</v>
      </c>
      <c r="H118" s="293">
        <v>69</v>
      </c>
    </row>
    <row r="119" spans="1:8" ht="30" customHeight="1" thickBot="1" x14ac:dyDescent="0.25">
      <c r="A119" s="288">
        <v>109</v>
      </c>
      <c r="B119" s="289" t="s">
        <v>206</v>
      </c>
      <c r="C119" s="290" t="s">
        <v>4</v>
      </c>
      <c r="D119" s="291">
        <v>42825</v>
      </c>
      <c r="E119" s="292">
        <v>0</v>
      </c>
      <c r="F119" s="292">
        <v>3</v>
      </c>
      <c r="G119" s="292">
        <v>3</v>
      </c>
      <c r="H119" s="293">
        <v>2</v>
      </c>
    </row>
    <row r="120" spans="1:8" ht="30" customHeight="1" thickBot="1" x14ac:dyDescent="0.25">
      <c r="A120" s="288">
        <v>110</v>
      </c>
      <c r="B120" s="289" t="s">
        <v>312</v>
      </c>
      <c r="C120" s="290" t="s">
        <v>285</v>
      </c>
      <c r="D120" s="291">
        <v>42825</v>
      </c>
      <c r="E120" s="292">
        <v>0</v>
      </c>
      <c r="F120" s="292">
        <v>80</v>
      </c>
      <c r="G120" s="292">
        <v>80</v>
      </c>
      <c r="H120" s="293">
        <v>65</v>
      </c>
    </row>
    <row r="121" spans="1:8" ht="30" customHeight="1" thickBot="1" x14ac:dyDescent="0.25">
      <c r="A121" s="288">
        <v>111</v>
      </c>
      <c r="B121" s="289" t="s">
        <v>244</v>
      </c>
      <c r="C121" s="290" t="s">
        <v>260</v>
      </c>
      <c r="D121" s="291">
        <v>42825</v>
      </c>
      <c r="E121" s="292">
        <v>0</v>
      </c>
      <c r="F121" s="292">
        <v>195</v>
      </c>
      <c r="G121" s="292">
        <v>195</v>
      </c>
      <c r="H121" s="293">
        <v>1</v>
      </c>
    </row>
    <row r="122" spans="1:8" ht="30" customHeight="1" thickBot="1" x14ac:dyDescent="0.25">
      <c r="A122" s="288">
        <v>112</v>
      </c>
      <c r="B122" s="289" t="s">
        <v>84</v>
      </c>
      <c r="C122" s="290" t="s">
        <v>453</v>
      </c>
      <c r="D122" s="291">
        <v>42825</v>
      </c>
      <c r="E122" s="292">
        <v>0</v>
      </c>
      <c r="F122" s="292">
        <v>195</v>
      </c>
      <c r="G122" s="292">
        <v>195</v>
      </c>
      <c r="H122" s="293">
        <v>0</v>
      </c>
    </row>
    <row r="123" spans="1:8" ht="30" customHeight="1" thickBot="1" x14ac:dyDescent="0.25">
      <c r="A123" s="288">
        <v>113</v>
      </c>
      <c r="B123" s="289" t="s">
        <v>74</v>
      </c>
      <c r="C123" s="290" t="s">
        <v>454</v>
      </c>
      <c r="D123" s="291">
        <v>42825</v>
      </c>
      <c r="E123" s="292">
        <v>0</v>
      </c>
      <c r="F123" s="292">
        <v>423</v>
      </c>
      <c r="G123" s="292">
        <v>423</v>
      </c>
      <c r="H123" s="293">
        <v>2</v>
      </c>
    </row>
    <row r="124" spans="1:8" ht="30" customHeight="1" thickBot="1" x14ac:dyDescent="0.25">
      <c r="A124" s="288">
        <v>114</v>
      </c>
      <c r="B124" s="289" t="s">
        <v>357</v>
      </c>
      <c r="C124" s="290" t="s">
        <v>375</v>
      </c>
      <c r="D124" s="291">
        <v>42825</v>
      </c>
      <c r="E124" s="292">
        <v>0</v>
      </c>
      <c r="F124" s="292">
        <v>39</v>
      </c>
      <c r="G124" s="292">
        <v>39</v>
      </c>
      <c r="H124" s="293">
        <v>0</v>
      </c>
    </row>
    <row r="125" spans="1:8" ht="30" customHeight="1" thickBot="1" x14ac:dyDescent="0.25">
      <c r="A125" s="288">
        <v>115</v>
      </c>
      <c r="B125" s="289" t="s">
        <v>207</v>
      </c>
      <c r="C125" s="290" t="s">
        <v>227</v>
      </c>
      <c r="D125" s="291">
        <v>42825</v>
      </c>
      <c r="E125" s="292">
        <v>0</v>
      </c>
      <c r="F125" s="292">
        <v>179</v>
      </c>
      <c r="G125" s="292">
        <v>179</v>
      </c>
      <c r="H125" s="293">
        <v>2</v>
      </c>
    </row>
    <row r="126" spans="1:8" ht="30" customHeight="1" thickBot="1" x14ac:dyDescent="0.25">
      <c r="A126" s="288">
        <v>116</v>
      </c>
      <c r="B126" s="289" t="s">
        <v>135</v>
      </c>
      <c r="C126" s="290" t="s">
        <v>59</v>
      </c>
      <c r="D126" s="291">
        <v>42825</v>
      </c>
      <c r="E126" s="292">
        <v>0</v>
      </c>
      <c r="F126" s="292">
        <v>112</v>
      </c>
      <c r="G126" s="292">
        <v>112</v>
      </c>
      <c r="H126" s="293">
        <v>90</v>
      </c>
    </row>
    <row r="127" spans="1:8" ht="30" customHeight="1" thickBot="1" x14ac:dyDescent="0.25">
      <c r="A127" s="288">
        <v>117</v>
      </c>
      <c r="B127" s="289" t="s">
        <v>96</v>
      </c>
      <c r="C127" s="290" t="s">
        <v>59</v>
      </c>
      <c r="D127" s="291">
        <v>42825</v>
      </c>
      <c r="E127" s="292">
        <v>0</v>
      </c>
      <c r="F127" s="292">
        <v>29</v>
      </c>
      <c r="G127" s="292">
        <v>29</v>
      </c>
      <c r="H127" s="293">
        <v>12</v>
      </c>
    </row>
    <row r="128" spans="1:8" ht="30" customHeight="1" thickBot="1" x14ac:dyDescent="0.25">
      <c r="A128" s="288">
        <v>118</v>
      </c>
      <c r="B128" s="289" t="s">
        <v>75</v>
      </c>
      <c r="C128" s="290" t="s">
        <v>455</v>
      </c>
      <c r="D128" s="291">
        <v>42825</v>
      </c>
      <c r="E128" s="292">
        <v>0</v>
      </c>
      <c r="F128" s="292">
        <v>84</v>
      </c>
      <c r="G128" s="292">
        <v>84</v>
      </c>
      <c r="H128" s="293">
        <v>0</v>
      </c>
    </row>
    <row r="129" spans="1:8" ht="30" customHeight="1" thickBot="1" x14ac:dyDescent="0.25">
      <c r="A129" s="288">
        <v>119</v>
      </c>
      <c r="B129" s="289" t="s">
        <v>661</v>
      </c>
      <c r="C129" s="290" t="s">
        <v>29</v>
      </c>
      <c r="D129" s="291">
        <v>42825</v>
      </c>
      <c r="E129" s="292">
        <v>44</v>
      </c>
      <c r="F129" s="292">
        <v>0</v>
      </c>
      <c r="G129" s="292">
        <v>44</v>
      </c>
      <c r="H129" s="293">
        <v>0</v>
      </c>
    </row>
    <row r="130" spans="1:8" ht="30" customHeight="1" thickBot="1" x14ac:dyDescent="0.25">
      <c r="A130" s="288">
        <v>120</v>
      </c>
      <c r="B130" s="289" t="s">
        <v>137</v>
      </c>
      <c r="C130" s="290" t="s">
        <v>191</v>
      </c>
      <c r="D130" s="291">
        <v>42825</v>
      </c>
      <c r="E130" s="292">
        <v>0</v>
      </c>
      <c r="F130" s="292">
        <v>201</v>
      </c>
      <c r="G130" s="292">
        <v>201</v>
      </c>
      <c r="H130" s="293">
        <v>0</v>
      </c>
    </row>
    <row r="131" spans="1:8" ht="30" customHeight="1" thickBot="1" x14ac:dyDescent="0.25">
      <c r="A131" s="288">
        <v>121</v>
      </c>
      <c r="B131" s="289" t="s">
        <v>583</v>
      </c>
      <c r="C131" s="290" t="s">
        <v>600</v>
      </c>
      <c r="D131" s="291">
        <v>42825</v>
      </c>
      <c r="E131" s="292">
        <v>0</v>
      </c>
      <c r="F131" s="292">
        <v>60</v>
      </c>
      <c r="G131" s="292">
        <v>60</v>
      </c>
      <c r="H131" s="293">
        <v>0</v>
      </c>
    </row>
    <row r="132" spans="1:8" ht="30" customHeight="1" thickBot="1" x14ac:dyDescent="0.25">
      <c r="A132" s="288">
        <v>122</v>
      </c>
      <c r="B132" s="289" t="s">
        <v>689</v>
      </c>
      <c r="C132" s="290" t="s">
        <v>714</v>
      </c>
      <c r="D132" s="291">
        <v>42825</v>
      </c>
      <c r="E132" s="292">
        <v>0</v>
      </c>
      <c r="F132" s="292">
        <v>6</v>
      </c>
      <c r="G132" s="292">
        <v>6</v>
      </c>
      <c r="H132" s="293">
        <v>0</v>
      </c>
    </row>
    <row r="133" spans="1:8" ht="30" customHeight="1" thickBot="1" x14ac:dyDescent="0.25">
      <c r="A133" s="288">
        <v>123</v>
      </c>
      <c r="B133" s="289" t="s">
        <v>358</v>
      </c>
      <c r="C133" s="290" t="s">
        <v>31</v>
      </c>
      <c r="D133" s="291">
        <v>42825</v>
      </c>
      <c r="E133" s="292">
        <v>0</v>
      </c>
      <c r="F133" s="292">
        <v>4</v>
      </c>
      <c r="G133" s="292">
        <v>4</v>
      </c>
      <c r="H133" s="293">
        <v>0</v>
      </c>
    </row>
    <row r="134" spans="1:8" ht="30" customHeight="1" thickBot="1" x14ac:dyDescent="0.25">
      <c r="A134" s="288">
        <v>124</v>
      </c>
      <c r="B134" s="289" t="s">
        <v>359</v>
      </c>
      <c r="C134" s="290" t="s">
        <v>456</v>
      </c>
      <c r="D134" s="291">
        <v>42825</v>
      </c>
      <c r="E134" s="292">
        <v>0</v>
      </c>
      <c r="F134" s="292">
        <v>155</v>
      </c>
      <c r="G134" s="292">
        <v>155</v>
      </c>
      <c r="H134" s="293">
        <v>9</v>
      </c>
    </row>
    <row r="135" spans="1:8" ht="30" customHeight="1" thickBot="1" x14ac:dyDescent="0.25">
      <c r="A135" s="288">
        <v>125</v>
      </c>
      <c r="B135" s="289" t="s">
        <v>763</v>
      </c>
      <c r="C135" s="290" t="s">
        <v>25</v>
      </c>
      <c r="D135" s="291">
        <v>42825</v>
      </c>
      <c r="E135" s="292">
        <v>0</v>
      </c>
      <c r="F135" s="292">
        <v>9</v>
      </c>
      <c r="G135" s="292">
        <v>9</v>
      </c>
      <c r="H135" s="293">
        <v>0</v>
      </c>
    </row>
    <row r="136" spans="1:8" ht="30" customHeight="1" thickBot="1" x14ac:dyDescent="0.25">
      <c r="A136" s="288">
        <v>126</v>
      </c>
      <c r="B136" s="289" t="s">
        <v>324</v>
      </c>
      <c r="C136" s="290" t="s">
        <v>282</v>
      </c>
      <c r="D136" s="291">
        <v>42825</v>
      </c>
      <c r="E136" s="292">
        <v>0</v>
      </c>
      <c r="F136" s="292">
        <v>12</v>
      </c>
      <c r="G136" s="292">
        <v>12</v>
      </c>
      <c r="H136" s="293">
        <v>0</v>
      </c>
    </row>
    <row r="137" spans="1:8" ht="30" customHeight="1" thickBot="1" x14ac:dyDescent="0.25">
      <c r="A137" s="288">
        <v>127</v>
      </c>
      <c r="B137" s="289" t="s">
        <v>138</v>
      </c>
      <c r="C137" s="290" t="s">
        <v>191</v>
      </c>
      <c r="D137" s="291">
        <v>42825</v>
      </c>
      <c r="E137" s="292">
        <v>0</v>
      </c>
      <c r="F137" s="292">
        <v>45</v>
      </c>
      <c r="G137" s="292">
        <v>45</v>
      </c>
      <c r="H137" s="293">
        <v>0</v>
      </c>
    </row>
    <row r="138" spans="1:8" ht="30" customHeight="1" thickBot="1" x14ac:dyDescent="0.25">
      <c r="A138" s="288">
        <v>128</v>
      </c>
      <c r="B138" s="289" t="s">
        <v>406</v>
      </c>
      <c r="C138" s="290" t="s">
        <v>433</v>
      </c>
      <c r="D138" s="291">
        <v>42825</v>
      </c>
      <c r="E138" s="292">
        <v>0</v>
      </c>
      <c r="F138" s="292">
        <v>28</v>
      </c>
      <c r="G138" s="292">
        <v>28</v>
      </c>
      <c r="H138" s="293">
        <v>0</v>
      </c>
    </row>
    <row r="139" spans="1:8" ht="30" customHeight="1" thickBot="1" x14ac:dyDescent="0.25">
      <c r="A139" s="288">
        <v>129</v>
      </c>
      <c r="B139" s="289" t="s">
        <v>764</v>
      </c>
      <c r="C139" s="290" t="s">
        <v>771</v>
      </c>
      <c r="D139" s="291">
        <v>42825</v>
      </c>
      <c r="E139" s="292">
        <v>0</v>
      </c>
      <c r="F139" s="292">
        <v>30</v>
      </c>
      <c r="G139" s="292">
        <v>30</v>
      </c>
      <c r="H139" s="293">
        <v>0</v>
      </c>
    </row>
    <row r="140" spans="1:8" ht="30" customHeight="1" thickBot="1" x14ac:dyDescent="0.25">
      <c r="A140" s="288">
        <v>130</v>
      </c>
      <c r="B140" s="289" t="s">
        <v>139</v>
      </c>
      <c r="C140" s="290" t="s">
        <v>457</v>
      </c>
      <c r="D140" s="291">
        <v>42825</v>
      </c>
      <c r="E140" s="292">
        <v>0</v>
      </c>
      <c r="F140" s="292">
        <v>318</v>
      </c>
      <c r="G140" s="292">
        <v>318</v>
      </c>
      <c r="H140" s="293">
        <v>0</v>
      </c>
    </row>
    <row r="141" spans="1:8" ht="30" customHeight="1" thickBot="1" x14ac:dyDescent="0.25">
      <c r="A141" s="288">
        <v>131</v>
      </c>
      <c r="B141" s="289" t="s">
        <v>585</v>
      </c>
      <c r="C141" s="290" t="s">
        <v>551</v>
      </c>
      <c r="D141" s="291">
        <v>42825</v>
      </c>
      <c r="E141" s="292">
        <v>0</v>
      </c>
      <c r="F141" s="292">
        <v>367</v>
      </c>
      <c r="G141" s="292">
        <v>367</v>
      </c>
      <c r="H141" s="293">
        <v>5</v>
      </c>
    </row>
    <row r="142" spans="1:8" ht="30" customHeight="1" thickBot="1" x14ac:dyDescent="0.25">
      <c r="A142" s="288">
        <v>132</v>
      </c>
      <c r="B142" s="289" t="s">
        <v>140</v>
      </c>
      <c r="C142" s="290" t="s">
        <v>376</v>
      </c>
      <c r="D142" s="291">
        <v>42825</v>
      </c>
      <c r="E142" s="292">
        <v>0</v>
      </c>
      <c r="F142" s="292">
        <v>317</v>
      </c>
      <c r="G142" s="292">
        <v>317</v>
      </c>
      <c r="H142" s="293">
        <v>22</v>
      </c>
    </row>
    <row r="143" spans="1:8" ht="30" customHeight="1" thickBot="1" x14ac:dyDescent="0.25">
      <c r="A143" s="288">
        <v>133</v>
      </c>
      <c r="B143" s="289" t="s">
        <v>141</v>
      </c>
      <c r="C143" s="290" t="s">
        <v>59</v>
      </c>
      <c r="D143" s="291">
        <v>42825</v>
      </c>
      <c r="E143" s="292">
        <v>0</v>
      </c>
      <c r="F143" s="292">
        <v>2</v>
      </c>
      <c r="G143" s="292">
        <v>2</v>
      </c>
      <c r="H143" s="293">
        <v>1</v>
      </c>
    </row>
    <row r="144" spans="1:8" ht="30" customHeight="1" thickBot="1" x14ac:dyDescent="0.25">
      <c r="A144" s="288">
        <v>134</v>
      </c>
      <c r="B144" s="289" t="s">
        <v>690</v>
      </c>
      <c r="C144" s="290" t="s">
        <v>11</v>
      </c>
      <c r="D144" s="291">
        <v>42825</v>
      </c>
      <c r="E144" s="292">
        <v>0</v>
      </c>
      <c r="F144" s="292">
        <v>48</v>
      </c>
      <c r="G144" s="292">
        <v>48</v>
      </c>
      <c r="H144" s="293">
        <v>0</v>
      </c>
    </row>
    <row r="145" spans="1:8" ht="30" customHeight="1" thickBot="1" x14ac:dyDescent="0.25">
      <c r="A145" s="288">
        <v>135</v>
      </c>
      <c r="B145" s="289" t="s">
        <v>691</v>
      </c>
      <c r="C145" s="290" t="s">
        <v>31</v>
      </c>
      <c r="D145" s="291">
        <v>42825</v>
      </c>
      <c r="E145" s="292">
        <v>0</v>
      </c>
      <c r="F145" s="292">
        <v>550</v>
      </c>
      <c r="G145" s="292">
        <v>550</v>
      </c>
      <c r="H145" s="293">
        <v>0</v>
      </c>
    </row>
    <row r="146" spans="1:8" ht="30" customHeight="1" thickBot="1" x14ac:dyDescent="0.25">
      <c r="A146" s="288">
        <v>136</v>
      </c>
      <c r="B146" s="289" t="s">
        <v>530</v>
      </c>
      <c r="C146" s="290" t="s">
        <v>26</v>
      </c>
      <c r="D146" s="291">
        <v>42825</v>
      </c>
      <c r="E146" s="292">
        <v>0</v>
      </c>
      <c r="F146" s="292">
        <v>42</v>
      </c>
      <c r="G146" s="292">
        <v>42</v>
      </c>
      <c r="H146" s="293">
        <v>0</v>
      </c>
    </row>
    <row r="147" spans="1:8" ht="30" customHeight="1" thickBot="1" x14ac:dyDescent="0.25">
      <c r="A147" s="288">
        <v>137</v>
      </c>
      <c r="B147" s="289" t="s">
        <v>143</v>
      </c>
      <c r="C147" s="290" t="s">
        <v>55</v>
      </c>
      <c r="D147" s="291">
        <v>42825</v>
      </c>
      <c r="E147" s="292">
        <v>0</v>
      </c>
      <c r="F147" s="292">
        <v>40</v>
      </c>
      <c r="G147" s="292">
        <v>40</v>
      </c>
      <c r="H147" s="293">
        <v>40</v>
      </c>
    </row>
    <row r="148" spans="1:8" ht="30" customHeight="1" thickBot="1" x14ac:dyDescent="0.25">
      <c r="A148" s="288">
        <v>138</v>
      </c>
      <c r="B148" s="289" t="s">
        <v>144</v>
      </c>
      <c r="C148" s="290" t="s">
        <v>261</v>
      </c>
      <c r="D148" s="291">
        <v>42825</v>
      </c>
      <c r="E148" s="292">
        <v>0</v>
      </c>
      <c r="F148" s="292">
        <v>278</v>
      </c>
      <c r="G148" s="292">
        <v>278</v>
      </c>
      <c r="H148" s="293">
        <v>0</v>
      </c>
    </row>
    <row r="149" spans="1:8" ht="30" customHeight="1" thickBot="1" x14ac:dyDescent="0.25">
      <c r="A149" s="288">
        <v>139</v>
      </c>
      <c r="B149" s="289" t="s">
        <v>385</v>
      </c>
      <c r="C149" s="290" t="s">
        <v>49</v>
      </c>
      <c r="D149" s="291">
        <v>42825</v>
      </c>
      <c r="E149" s="292">
        <v>0</v>
      </c>
      <c r="F149" s="292">
        <v>150</v>
      </c>
      <c r="G149" s="292">
        <v>150</v>
      </c>
      <c r="H149" s="293">
        <v>0</v>
      </c>
    </row>
    <row r="150" spans="1:8" ht="30" customHeight="1" thickBot="1" x14ac:dyDescent="0.25">
      <c r="A150" s="288">
        <v>140</v>
      </c>
      <c r="B150" s="289" t="s">
        <v>208</v>
      </c>
      <c r="C150" s="290" t="s">
        <v>307</v>
      </c>
      <c r="D150" s="291">
        <v>42825</v>
      </c>
      <c r="E150" s="292">
        <v>0</v>
      </c>
      <c r="F150" s="292">
        <v>9</v>
      </c>
      <c r="G150" s="292">
        <v>9</v>
      </c>
      <c r="H150" s="293">
        <v>0</v>
      </c>
    </row>
    <row r="151" spans="1:8" ht="30" customHeight="1" thickBot="1" x14ac:dyDescent="0.25">
      <c r="A151" s="288">
        <v>141</v>
      </c>
      <c r="B151" s="289" t="s">
        <v>145</v>
      </c>
      <c r="C151" s="290" t="s">
        <v>13</v>
      </c>
      <c r="D151" s="291">
        <v>42825</v>
      </c>
      <c r="E151" s="292">
        <v>0</v>
      </c>
      <c r="F151" s="292">
        <v>54</v>
      </c>
      <c r="G151" s="292">
        <v>54</v>
      </c>
      <c r="H151" s="293">
        <v>0</v>
      </c>
    </row>
    <row r="152" spans="1:8" ht="30" customHeight="1" thickBot="1" x14ac:dyDescent="0.25">
      <c r="A152" s="288">
        <v>142</v>
      </c>
      <c r="B152" s="289" t="s">
        <v>531</v>
      </c>
      <c r="C152" s="290" t="s">
        <v>5</v>
      </c>
      <c r="D152" s="291">
        <v>42825</v>
      </c>
      <c r="E152" s="292">
        <v>0</v>
      </c>
      <c r="F152" s="292">
        <v>60</v>
      </c>
      <c r="G152" s="292">
        <v>60</v>
      </c>
      <c r="H152" s="293">
        <v>0</v>
      </c>
    </row>
    <row r="153" spans="1:8" ht="30" customHeight="1" thickBot="1" x14ac:dyDescent="0.25">
      <c r="A153" s="288">
        <v>143</v>
      </c>
      <c r="B153" s="289" t="s">
        <v>586</v>
      </c>
      <c r="C153" s="290" t="s">
        <v>602</v>
      </c>
      <c r="D153" s="291">
        <v>42825</v>
      </c>
      <c r="E153" s="292">
        <v>0</v>
      </c>
      <c r="F153" s="292">
        <v>1</v>
      </c>
      <c r="G153" s="292">
        <v>1</v>
      </c>
      <c r="H153" s="293">
        <v>0</v>
      </c>
    </row>
    <row r="154" spans="1:8" ht="30" customHeight="1" thickBot="1" x14ac:dyDescent="0.25">
      <c r="A154" s="288">
        <v>144</v>
      </c>
      <c r="B154" s="289" t="s">
        <v>407</v>
      </c>
      <c r="C154" s="290" t="s">
        <v>260</v>
      </c>
      <c r="D154" s="291">
        <v>42825</v>
      </c>
      <c r="E154" s="292">
        <v>0</v>
      </c>
      <c r="F154" s="292">
        <v>15</v>
      </c>
      <c r="G154" s="292">
        <v>15</v>
      </c>
      <c r="H154" s="293">
        <v>0</v>
      </c>
    </row>
    <row r="155" spans="1:8" ht="30" customHeight="1" thickBot="1" x14ac:dyDescent="0.25">
      <c r="A155" s="288">
        <v>145</v>
      </c>
      <c r="B155" s="289" t="s">
        <v>272</v>
      </c>
      <c r="C155" s="290" t="s">
        <v>261</v>
      </c>
      <c r="D155" s="291">
        <v>42825</v>
      </c>
      <c r="E155" s="292">
        <v>0</v>
      </c>
      <c r="F155" s="292">
        <v>20</v>
      </c>
      <c r="G155" s="292">
        <v>20</v>
      </c>
      <c r="H155" s="293">
        <v>0</v>
      </c>
    </row>
    <row r="156" spans="1:8" ht="30" customHeight="1" thickBot="1" x14ac:dyDescent="0.25">
      <c r="A156" s="288">
        <v>146</v>
      </c>
      <c r="B156" s="289" t="s">
        <v>147</v>
      </c>
      <c r="C156" s="290" t="s">
        <v>458</v>
      </c>
      <c r="D156" s="291">
        <v>42825</v>
      </c>
      <c r="E156" s="292">
        <v>13</v>
      </c>
      <c r="F156" s="292">
        <v>689</v>
      </c>
      <c r="G156" s="292">
        <v>702</v>
      </c>
      <c r="H156" s="293">
        <v>593</v>
      </c>
    </row>
    <row r="157" spans="1:8" ht="30" customHeight="1" thickBot="1" x14ac:dyDescent="0.25">
      <c r="A157" s="288">
        <v>147</v>
      </c>
      <c r="B157" s="289" t="s">
        <v>693</v>
      </c>
      <c r="C157" s="290" t="s">
        <v>283</v>
      </c>
      <c r="D157" s="291">
        <v>42825</v>
      </c>
      <c r="E157" s="292">
        <v>106</v>
      </c>
      <c r="F157" s="292">
        <v>0</v>
      </c>
      <c r="G157" s="292">
        <v>106</v>
      </c>
      <c r="H157" s="293">
        <v>0</v>
      </c>
    </row>
    <row r="158" spans="1:8" ht="30" customHeight="1" thickBot="1" x14ac:dyDescent="0.25">
      <c r="A158" s="288">
        <v>148</v>
      </c>
      <c r="B158" s="289" t="s">
        <v>612</v>
      </c>
      <c r="C158" s="290" t="s">
        <v>5</v>
      </c>
      <c r="D158" s="291">
        <v>42825</v>
      </c>
      <c r="E158" s="292">
        <v>0</v>
      </c>
      <c r="F158" s="292">
        <v>1</v>
      </c>
      <c r="G158" s="292">
        <v>1</v>
      </c>
      <c r="H158" s="293">
        <v>0</v>
      </c>
    </row>
    <row r="159" spans="1:8" ht="30" customHeight="1" thickBot="1" x14ac:dyDescent="0.25">
      <c r="A159" s="288">
        <v>149</v>
      </c>
      <c r="B159" s="289" t="s">
        <v>148</v>
      </c>
      <c r="C159" s="290" t="s">
        <v>5</v>
      </c>
      <c r="D159" s="291">
        <v>42825</v>
      </c>
      <c r="E159" s="292">
        <v>0</v>
      </c>
      <c r="F159" s="292">
        <v>87</v>
      </c>
      <c r="G159" s="292">
        <v>87</v>
      </c>
      <c r="H159" s="293">
        <v>71</v>
      </c>
    </row>
    <row r="160" spans="1:8" ht="30" customHeight="1" thickBot="1" x14ac:dyDescent="0.25">
      <c r="A160" s="288">
        <v>150</v>
      </c>
      <c r="B160" s="289" t="s">
        <v>360</v>
      </c>
      <c r="C160" s="290" t="s">
        <v>303</v>
      </c>
      <c r="D160" s="291">
        <v>42825</v>
      </c>
      <c r="E160" s="292">
        <v>0</v>
      </c>
      <c r="F160" s="292">
        <v>44</v>
      </c>
      <c r="G160" s="292">
        <v>44</v>
      </c>
      <c r="H160" s="293">
        <v>0</v>
      </c>
    </row>
    <row r="161" spans="1:8" ht="30" customHeight="1" thickBot="1" x14ac:dyDescent="0.25">
      <c r="A161" s="288">
        <v>151</v>
      </c>
      <c r="B161" s="289" t="s">
        <v>210</v>
      </c>
      <c r="C161" s="290" t="s">
        <v>13</v>
      </c>
      <c r="D161" s="291">
        <v>42825</v>
      </c>
      <c r="E161" s="292">
        <v>0</v>
      </c>
      <c r="F161" s="292">
        <v>1596</v>
      </c>
      <c r="G161" s="292">
        <v>1596</v>
      </c>
      <c r="H161" s="293">
        <v>58</v>
      </c>
    </row>
    <row r="162" spans="1:8" ht="30" customHeight="1" thickBot="1" x14ac:dyDescent="0.25">
      <c r="A162" s="288">
        <v>152</v>
      </c>
      <c r="B162" s="289" t="s">
        <v>532</v>
      </c>
      <c r="C162" s="290" t="s">
        <v>555</v>
      </c>
      <c r="D162" s="291">
        <v>42825</v>
      </c>
      <c r="E162" s="292">
        <v>0</v>
      </c>
      <c r="F162" s="292">
        <v>12</v>
      </c>
      <c r="G162" s="292">
        <v>12</v>
      </c>
      <c r="H162" s="293">
        <v>0</v>
      </c>
    </row>
    <row r="163" spans="1:8" ht="30" customHeight="1" thickBot="1" x14ac:dyDescent="0.25">
      <c r="A163" s="288">
        <v>153</v>
      </c>
      <c r="B163" s="289" t="s">
        <v>776</v>
      </c>
      <c r="C163" s="290" t="s">
        <v>777</v>
      </c>
      <c r="D163" s="291">
        <v>42825</v>
      </c>
      <c r="E163" s="292">
        <v>0</v>
      </c>
      <c r="F163" s="292">
        <v>21</v>
      </c>
      <c r="G163" s="292">
        <v>21</v>
      </c>
      <c r="H163" s="293">
        <v>0</v>
      </c>
    </row>
    <row r="164" spans="1:8" ht="30" customHeight="1" thickBot="1" x14ac:dyDescent="0.25">
      <c r="A164" s="288">
        <v>154</v>
      </c>
      <c r="B164" s="289" t="s">
        <v>211</v>
      </c>
      <c r="C164" s="290" t="s">
        <v>451</v>
      </c>
      <c r="D164" s="291">
        <v>42825</v>
      </c>
      <c r="E164" s="292">
        <v>0</v>
      </c>
      <c r="F164" s="292">
        <v>85</v>
      </c>
      <c r="G164" s="292">
        <v>85</v>
      </c>
      <c r="H164" s="293">
        <v>0</v>
      </c>
    </row>
    <row r="165" spans="1:8" ht="30" customHeight="1" thickBot="1" x14ac:dyDescent="0.25">
      <c r="A165" s="288">
        <v>155</v>
      </c>
      <c r="B165" s="289" t="s">
        <v>613</v>
      </c>
      <c r="C165" s="290" t="s">
        <v>308</v>
      </c>
      <c r="D165" s="291">
        <v>42825</v>
      </c>
      <c r="E165" s="292">
        <v>0</v>
      </c>
      <c r="F165" s="292">
        <v>11</v>
      </c>
      <c r="G165" s="292">
        <v>11</v>
      </c>
      <c r="H165" s="293">
        <v>0</v>
      </c>
    </row>
    <row r="166" spans="1:8" ht="30" customHeight="1" thickBot="1" x14ac:dyDescent="0.25">
      <c r="A166" s="288">
        <v>156</v>
      </c>
      <c r="B166" s="289" t="s">
        <v>294</v>
      </c>
      <c r="C166" s="290" t="s">
        <v>62</v>
      </c>
      <c r="D166" s="291">
        <v>42825</v>
      </c>
      <c r="E166" s="292">
        <v>0</v>
      </c>
      <c r="F166" s="292">
        <v>16</v>
      </c>
      <c r="G166" s="292">
        <v>16</v>
      </c>
      <c r="H166" s="293">
        <v>0</v>
      </c>
    </row>
    <row r="167" spans="1:8" ht="30" customHeight="1" thickBot="1" x14ac:dyDescent="0.25">
      <c r="A167" s="288">
        <v>157</v>
      </c>
      <c r="B167" s="289" t="s">
        <v>150</v>
      </c>
      <c r="C167" s="290" t="s">
        <v>227</v>
      </c>
      <c r="D167" s="291">
        <v>42825</v>
      </c>
      <c r="E167" s="292">
        <v>0</v>
      </c>
      <c r="F167" s="292">
        <v>168</v>
      </c>
      <c r="G167" s="292">
        <v>168</v>
      </c>
      <c r="H167" s="293">
        <v>1</v>
      </c>
    </row>
    <row r="168" spans="1:8" ht="30" customHeight="1" thickBot="1" x14ac:dyDescent="0.25">
      <c r="A168" s="288">
        <v>158</v>
      </c>
      <c r="B168" s="289" t="s">
        <v>151</v>
      </c>
      <c r="C168" s="290" t="s">
        <v>461</v>
      </c>
      <c r="D168" s="291">
        <v>42825</v>
      </c>
      <c r="E168" s="292">
        <v>1117</v>
      </c>
      <c r="F168" s="292">
        <v>1117</v>
      </c>
      <c r="G168" s="292">
        <v>2234</v>
      </c>
      <c r="H168" s="293">
        <v>3</v>
      </c>
    </row>
    <row r="169" spans="1:8" ht="30" customHeight="1" thickBot="1" x14ac:dyDescent="0.25">
      <c r="A169" s="288">
        <v>159</v>
      </c>
      <c r="B169" s="289" t="s">
        <v>245</v>
      </c>
      <c r="C169" s="290" t="s">
        <v>262</v>
      </c>
      <c r="D169" s="291">
        <v>42825</v>
      </c>
      <c r="E169" s="292">
        <v>0</v>
      </c>
      <c r="F169" s="292">
        <v>1007</v>
      </c>
      <c r="G169" s="292">
        <v>1007</v>
      </c>
      <c r="H169" s="293">
        <v>0</v>
      </c>
    </row>
    <row r="170" spans="1:8" ht="30" customHeight="1" thickBot="1" x14ac:dyDescent="0.25">
      <c r="A170" s="288">
        <v>160</v>
      </c>
      <c r="B170" s="289" t="s">
        <v>152</v>
      </c>
      <c r="C170" s="290" t="s">
        <v>462</v>
      </c>
      <c r="D170" s="291">
        <v>42825</v>
      </c>
      <c r="E170" s="292">
        <v>0</v>
      </c>
      <c r="F170" s="292">
        <v>592</v>
      </c>
      <c r="G170" s="292">
        <v>592</v>
      </c>
      <c r="H170" s="293">
        <v>4</v>
      </c>
    </row>
    <row r="171" spans="1:8" ht="30" customHeight="1" thickBot="1" x14ac:dyDescent="0.25">
      <c r="A171" s="288">
        <v>161</v>
      </c>
      <c r="B171" s="289" t="s">
        <v>246</v>
      </c>
      <c r="C171" s="290" t="s">
        <v>463</v>
      </c>
      <c r="D171" s="291">
        <v>42825</v>
      </c>
      <c r="E171" s="292">
        <v>0</v>
      </c>
      <c r="F171" s="292">
        <v>26</v>
      </c>
      <c r="G171" s="292">
        <v>26</v>
      </c>
      <c r="H171" s="293">
        <v>0</v>
      </c>
    </row>
    <row r="172" spans="1:8" ht="30" customHeight="1" thickBot="1" x14ac:dyDescent="0.25">
      <c r="A172" s="288">
        <v>162</v>
      </c>
      <c r="B172" s="289" t="s">
        <v>153</v>
      </c>
      <c r="C172" s="290" t="s">
        <v>5</v>
      </c>
      <c r="D172" s="291">
        <v>42825</v>
      </c>
      <c r="E172" s="292">
        <v>0</v>
      </c>
      <c r="F172" s="292">
        <v>20</v>
      </c>
      <c r="G172" s="292">
        <v>20</v>
      </c>
      <c r="H172" s="293">
        <v>0</v>
      </c>
    </row>
    <row r="173" spans="1:8" ht="30" customHeight="1" thickBot="1" x14ac:dyDescent="0.25">
      <c r="A173" s="288">
        <v>163</v>
      </c>
      <c r="B173" s="289" t="s">
        <v>313</v>
      </c>
      <c r="C173" s="290" t="s">
        <v>6</v>
      </c>
      <c r="D173" s="291">
        <v>42825</v>
      </c>
      <c r="E173" s="292">
        <v>0</v>
      </c>
      <c r="F173" s="292">
        <v>100</v>
      </c>
      <c r="G173" s="292">
        <v>100</v>
      </c>
      <c r="H173" s="293">
        <v>0</v>
      </c>
    </row>
    <row r="174" spans="1:8" ht="30" customHeight="1" thickBot="1" x14ac:dyDescent="0.25">
      <c r="A174" s="288">
        <v>164</v>
      </c>
      <c r="B174" s="289" t="s">
        <v>587</v>
      </c>
      <c r="C174" s="290" t="s">
        <v>464</v>
      </c>
      <c r="D174" s="291">
        <v>42825</v>
      </c>
      <c r="E174" s="292">
        <v>0</v>
      </c>
      <c r="F174" s="292">
        <v>52</v>
      </c>
      <c r="G174" s="292">
        <v>52</v>
      </c>
      <c r="H174" s="293">
        <v>3</v>
      </c>
    </row>
    <row r="175" spans="1:8" ht="30" customHeight="1" thickBot="1" x14ac:dyDescent="0.25">
      <c r="A175" s="288">
        <v>165</v>
      </c>
      <c r="B175" s="289" t="s">
        <v>588</v>
      </c>
      <c r="C175" s="290" t="s">
        <v>465</v>
      </c>
      <c r="D175" s="291">
        <v>42825</v>
      </c>
      <c r="E175" s="292">
        <v>0</v>
      </c>
      <c r="F175" s="292">
        <v>291</v>
      </c>
      <c r="G175" s="292">
        <v>291</v>
      </c>
      <c r="H175" s="293">
        <v>0</v>
      </c>
    </row>
    <row r="176" spans="1:8" ht="30" customHeight="1" thickBot="1" x14ac:dyDescent="0.25">
      <c r="A176" s="288">
        <v>166</v>
      </c>
      <c r="B176" s="289" t="s">
        <v>154</v>
      </c>
      <c r="C176" s="290" t="s">
        <v>13</v>
      </c>
      <c r="D176" s="291">
        <v>42825</v>
      </c>
      <c r="E176" s="292">
        <v>0</v>
      </c>
      <c r="F176" s="292">
        <v>3</v>
      </c>
      <c r="G176" s="292">
        <v>3</v>
      </c>
      <c r="H176" s="293">
        <v>3</v>
      </c>
    </row>
    <row r="177" spans="1:8" ht="30" customHeight="1" thickBot="1" x14ac:dyDescent="0.25">
      <c r="A177" s="288">
        <v>167</v>
      </c>
      <c r="B177" s="289" t="s">
        <v>589</v>
      </c>
      <c r="C177" s="290" t="s">
        <v>396</v>
      </c>
      <c r="D177" s="291">
        <v>42825</v>
      </c>
      <c r="E177" s="292">
        <v>0</v>
      </c>
      <c r="F177" s="292">
        <v>74</v>
      </c>
      <c r="G177" s="292">
        <v>74</v>
      </c>
      <c r="H177" s="293">
        <v>0</v>
      </c>
    </row>
    <row r="178" spans="1:8" ht="30" customHeight="1" thickBot="1" x14ac:dyDescent="0.25">
      <c r="A178" s="288">
        <v>168</v>
      </c>
      <c r="B178" s="289" t="s">
        <v>361</v>
      </c>
      <c r="C178" s="290" t="s">
        <v>61</v>
      </c>
      <c r="D178" s="291">
        <v>42825</v>
      </c>
      <c r="E178" s="292">
        <v>0</v>
      </c>
      <c r="F178" s="292">
        <v>14</v>
      </c>
      <c r="G178" s="292">
        <v>14</v>
      </c>
      <c r="H178" s="293">
        <v>0</v>
      </c>
    </row>
    <row r="179" spans="1:8" ht="30" customHeight="1" thickBot="1" x14ac:dyDescent="0.25">
      <c r="A179" s="288">
        <v>169</v>
      </c>
      <c r="B179" s="289" t="s">
        <v>155</v>
      </c>
      <c r="C179" s="290" t="s">
        <v>618</v>
      </c>
      <c r="D179" s="291">
        <v>42825</v>
      </c>
      <c r="E179" s="292">
        <v>0</v>
      </c>
      <c r="F179" s="292">
        <v>157630</v>
      </c>
      <c r="G179" s="292">
        <v>157630</v>
      </c>
      <c r="H179" s="293">
        <v>150466</v>
      </c>
    </row>
    <row r="180" spans="1:8" ht="30" customHeight="1" thickBot="1" x14ac:dyDescent="0.25">
      <c r="A180" s="288">
        <v>170</v>
      </c>
      <c r="B180" s="289" t="s">
        <v>362</v>
      </c>
      <c r="C180" s="290" t="s">
        <v>466</v>
      </c>
      <c r="D180" s="291">
        <v>42825</v>
      </c>
      <c r="E180" s="292">
        <v>0</v>
      </c>
      <c r="F180" s="292">
        <v>31</v>
      </c>
      <c r="G180" s="292">
        <v>31</v>
      </c>
      <c r="H180" s="293">
        <v>12</v>
      </c>
    </row>
    <row r="181" spans="1:8" ht="30" customHeight="1" thickBot="1" x14ac:dyDescent="0.25">
      <c r="A181" s="288">
        <v>171</v>
      </c>
      <c r="B181" s="289" t="s">
        <v>533</v>
      </c>
      <c r="C181" s="290" t="s">
        <v>473</v>
      </c>
      <c r="D181" s="291">
        <v>42825</v>
      </c>
      <c r="E181" s="292">
        <v>0</v>
      </c>
      <c r="F181" s="292">
        <v>158</v>
      </c>
      <c r="G181" s="292">
        <v>158</v>
      </c>
      <c r="H181" s="293">
        <v>0</v>
      </c>
    </row>
    <row r="182" spans="1:8" ht="30" customHeight="1" thickBot="1" x14ac:dyDescent="0.25">
      <c r="A182" s="288">
        <v>172</v>
      </c>
      <c r="B182" s="289" t="s">
        <v>652</v>
      </c>
      <c r="C182" s="290" t="s">
        <v>669</v>
      </c>
      <c r="D182" s="291">
        <v>42825</v>
      </c>
      <c r="E182" s="292">
        <v>0</v>
      </c>
      <c r="F182" s="292">
        <v>38</v>
      </c>
      <c r="G182" s="292">
        <v>38</v>
      </c>
      <c r="H182" s="293">
        <v>4</v>
      </c>
    </row>
    <row r="183" spans="1:8" ht="30" customHeight="1" thickBot="1" x14ac:dyDescent="0.25">
      <c r="A183" s="288">
        <v>173</v>
      </c>
      <c r="B183" s="289" t="s">
        <v>274</v>
      </c>
      <c r="C183" s="290" t="s">
        <v>467</v>
      </c>
      <c r="D183" s="291">
        <v>42825</v>
      </c>
      <c r="E183" s="292">
        <v>0</v>
      </c>
      <c r="F183" s="292">
        <v>197</v>
      </c>
      <c r="G183" s="292">
        <v>197</v>
      </c>
      <c r="H183" s="293">
        <v>1</v>
      </c>
    </row>
    <row r="184" spans="1:8" ht="30" customHeight="1" thickBot="1" x14ac:dyDescent="0.25">
      <c r="A184" s="288">
        <v>174</v>
      </c>
      <c r="B184" s="289" t="s">
        <v>363</v>
      </c>
      <c r="C184" s="290" t="s">
        <v>469</v>
      </c>
      <c r="D184" s="291">
        <v>42825</v>
      </c>
      <c r="E184" s="292">
        <v>0</v>
      </c>
      <c r="F184" s="292">
        <v>168</v>
      </c>
      <c r="G184" s="292">
        <v>168</v>
      </c>
      <c r="H184" s="293">
        <v>0</v>
      </c>
    </row>
    <row r="185" spans="1:8" ht="30" customHeight="1" thickBot="1" x14ac:dyDescent="0.25">
      <c r="A185" s="288">
        <v>175</v>
      </c>
      <c r="B185" s="289" t="s">
        <v>387</v>
      </c>
      <c r="C185" s="290" t="s">
        <v>13</v>
      </c>
      <c r="D185" s="291">
        <v>42825</v>
      </c>
      <c r="E185" s="292">
        <v>0</v>
      </c>
      <c r="F185" s="292">
        <v>5</v>
      </c>
      <c r="G185" s="292">
        <v>5</v>
      </c>
      <c r="H185" s="293">
        <v>5</v>
      </c>
    </row>
    <row r="186" spans="1:8" ht="30" customHeight="1" thickBot="1" x14ac:dyDescent="0.25">
      <c r="A186" s="288">
        <v>176</v>
      </c>
      <c r="B186" s="289" t="s">
        <v>697</v>
      </c>
      <c r="C186" s="290" t="s">
        <v>66</v>
      </c>
      <c r="D186" s="291">
        <v>42825</v>
      </c>
      <c r="E186" s="292">
        <v>0</v>
      </c>
      <c r="F186" s="292">
        <v>21</v>
      </c>
      <c r="G186" s="292">
        <v>21</v>
      </c>
      <c r="H186" s="293">
        <v>1</v>
      </c>
    </row>
    <row r="187" spans="1:8" ht="30" customHeight="1" thickBot="1" x14ac:dyDescent="0.25">
      <c r="A187" s="288">
        <v>177</v>
      </c>
      <c r="B187" s="289" t="s">
        <v>314</v>
      </c>
      <c r="C187" s="290" t="s">
        <v>470</v>
      </c>
      <c r="D187" s="291">
        <v>42825</v>
      </c>
      <c r="E187" s="292">
        <v>0</v>
      </c>
      <c r="F187" s="292">
        <v>127</v>
      </c>
      <c r="G187" s="292">
        <v>127</v>
      </c>
      <c r="H187" s="293">
        <v>6</v>
      </c>
    </row>
    <row r="188" spans="1:8" ht="30" customHeight="1" thickBot="1" x14ac:dyDescent="0.25">
      <c r="A188" s="288">
        <v>178</v>
      </c>
      <c r="B188" s="289" t="s">
        <v>248</v>
      </c>
      <c r="C188" s="290" t="s">
        <v>472</v>
      </c>
      <c r="D188" s="291">
        <v>42825</v>
      </c>
      <c r="E188" s="292">
        <v>0</v>
      </c>
      <c r="F188" s="292">
        <v>180</v>
      </c>
      <c r="G188" s="292">
        <v>180</v>
      </c>
      <c r="H188" s="293">
        <v>29</v>
      </c>
    </row>
    <row r="189" spans="1:8" ht="30" customHeight="1" thickBot="1" x14ac:dyDescent="0.25">
      <c r="A189" s="288">
        <v>179</v>
      </c>
      <c r="B189" s="289" t="s">
        <v>698</v>
      </c>
      <c r="C189" s="290" t="s">
        <v>283</v>
      </c>
      <c r="D189" s="291">
        <v>42825</v>
      </c>
      <c r="E189" s="292">
        <v>0</v>
      </c>
      <c r="F189" s="292">
        <v>48</v>
      </c>
      <c r="G189" s="292">
        <v>48</v>
      </c>
      <c r="H189" s="293">
        <v>0</v>
      </c>
    </row>
    <row r="190" spans="1:8" ht="30" customHeight="1" thickBot="1" x14ac:dyDescent="0.25">
      <c r="A190" s="288">
        <v>180</v>
      </c>
      <c r="B190" s="289" t="s">
        <v>409</v>
      </c>
      <c r="C190" s="290" t="s">
        <v>63</v>
      </c>
      <c r="D190" s="291">
        <v>42825</v>
      </c>
      <c r="E190" s="292">
        <v>0</v>
      </c>
      <c r="F190" s="292">
        <v>334</v>
      </c>
      <c r="G190" s="292">
        <v>334</v>
      </c>
      <c r="H190" s="293">
        <v>31</v>
      </c>
    </row>
    <row r="191" spans="1:8" ht="30" customHeight="1" thickBot="1" x14ac:dyDescent="0.25">
      <c r="A191" s="288">
        <v>181</v>
      </c>
      <c r="B191" s="289" t="s">
        <v>275</v>
      </c>
      <c r="C191" s="290" t="s">
        <v>473</v>
      </c>
      <c r="D191" s="291">
        <v>42825</v>
      </c>
      <c r="E191" s="292">
        <v>0</v>
      </c>
      <c r="F191" s="292">
        <v>86</v>
      </c>
      <c r="G191" s="292">
        <v>86</v>
      </c>
      <c r="H191" s="293">
        <v>0</v>
      </c>
    </row>
    <row r="192" spans="1:8" ht="30" customHeight="1" thickBot="1" x14ac:dyDescent="0.25">
      <c r="A192" s="288">
        <v>182</v>
      </c>
      <c r="B192" s="289" t="s">
        <v>295</v>
      </c>
      <c r="C192" s="290" t="s">
        <v>6</v>
      </c>
      <c r="D192" s="291">
        <v>42825</v>
      </c>
      <c r="E192" s="292">
        <v>0</v>
      </c>
      <c r="F192" s="292">
        <v>384</v>
      </c>
      <c r="G192" s="292">
        <v>384</v>
      </c>
      <c r="H192" s="293">
        <v>4</v>
      </c>
    </row>
    <row r="193" spans="1:8" ht="30" customHeight="1" thickBot="1" x14ac:dyDescent="0.25">
      <c r="A193" s="288">
        <v>183</v>
      </c>
      <c r="B193" s="289" t="s">
        <v>410</v>
      </c>
      <c r="C193" s="290" t="s">
        <v>62</v>
      </c>
      <c r="D193" s="291">
        <v>42825</v>
      </c>
      <c r="E193" s="292">
        <v>0</v>
      </c>
      <c r="F193" s="292">
        <v>160</v>
      </c>
      <c r="G193" s="292">
        <v>160</v>
      </c>
      <c r="H193" s="293">
        <v>0</v>
      </c>
    </row>
    <row r="194" spans="1:8" ht="30" customHeight="1" thickBot="1" x14ac:dyDescent="0.25">
      <c r="A194" s="288">
        <v>184</v>
      </c>
      <c r="B194" s="289" t="s">
        <v>534</v>
      </c>
      <c r="C194" s="290" t="s">
        <v>287</v>
      </c>
      <c r="D194" s="291">
        <v>42825</v>
      </c>
      <c r="E194" s="292">
        <v>0</v>
      </c>
      <c r="F194" s="292">
        <v>214</v>
      </c>
      <c r="G194" s="292">
        <v>214</v>
      </c>
      <c r="H194" s="293">
        <v>0</v>
      </c>
    </row>
    <row r="195" spans="1:8" ht="30" customHeight="1" thickBot="1" x14ac:dyDescent="0.25">
      <c r="A195" s="288">
        <v>185</v>
      </c>
      <c r="B195" s="289" t="s">
        <v>158</v>
      </c>
      <c r="C195" s="290" t="s">
        <v>474</v>
      </c>
      <c r="D195" s="291">
        <v>42825</v>
      </c>
      <c r="E195" s="292">
        <v>0</v>
      </c>
      <c r="F195" s="292">
        <v>5610</v>
      </c>
      <c r="G195" s="292">
        <v>5610</v>
      </c>
      <c r="H195" s="293">
        <v>18</v>
      </c>
    </row>
    <row r="196" spans="1:8" ht="30" customHeight="1" thickBot="1" x14ac:dyDescent="0.25">
      <c r="A196" s="288">
        <v>186</v>
      </c>
      <c r="B196" s="289" t="s">
        <v>159</v>
      </c>
      <c r="C196" s="290" t="s">
        <v>5</v>
      </c>
      <c r="D196" s="291">
        <v>42825</v>
      </c>
      <c r="E196" s="292">
        <v>0</v>
      </c>
      <c r="F196" s="292">
        <v>637</v>
      </c>
      <c r="G196" s="292">
        <v>637</v>
      </c>
      <c r="H196" s="293">
        <v>637</v>
      </c>
    </row>
    <row r="197" spans="1:8" ht="30" customHeight="1" thickBot="1" x14ac:dyDescent="0.25">
      <c r="A197" s="288">
        <v>187</v>
      </c>
      <c r="B197" s="289" t="s">
        <v>276</v>
      </c>
      <c r="C197" s="290" t="s">
        <v>283</v>
      </c>
      <c r="D197" s="291">
        <v>42825</v>
      </c>
      <c r="E197" s="292">
        <v>0</v>
      </c>
      <c r="F197" s="292">
        <v>30</v>
      </c>
      <c r="G197" s="292">
        <v>30</v>
      </c>
      <c r="H197" s="293">
        <v>0</v>
      </c>
    </row>
    <row r="198" spans="1:8" ht="30" customHeight="1" thickBot="1" x14ac:dyDescent="0.25">
      <c r="A198" s="288">
        <v>188</v>
      </c>
      <c r="B198" s="289" t="s">
        <v>411</v>
      </c>
      <c r="C198" s="290" t="s">
        <v>69</v>
      </c>
      <c r="D198" s="291">
        <v>42825</v>
      </c>
      <c r="E198" s="292">
        <v>0</v>
      </c>
      <c r="F198" s="292">
        <v>71</v>
      </c>
      <c r="G198" s="292">
        <v>71</v>
      </c>
      <c r="H198" s="293">
        <v>2</v>
      </c>
    </row>
    <row r="199" spans="1:8" ht="30" customHeight="1" thickBot="1" x14ac:dyDescent="0.25">
      <c r="A199" s="288">
        <v>189</v>
      </c>
      <c r="B199" s="289" t="s">
        <v>97</v>
      </c>
      <c r="C199" s="290" t="s">
        <v>475</v>
      </c>
      <c r="D199" s="291">
        <v>42825</v>
      </c>
      <c r="E199" s="292">
        <v>0</v>
      </c>
      <c r="F199" s="292">
        <v>585</v>
      </c>
      <c r="G199" s="292">
        <v>585</v>
      </c>
      <c r="H199" s="293">
        <v>250</v>
      </c>
    </row>
    <row r="200" spans="1:8" ht="30" customHeight="1" thickBot="1" x14ac:dyDescent="0.25">
      <c r="A200" s="288">
        <v>190</v>
      </c>
      <c r="B200" s="289" t="s">
        <v>590</v>
      </c>
      <c r="C200" s="290" t="s">
        <v>606</v>
      </c>
      <c r="D200" s="291">
        <v>42825</v>
      </c>
      <c r="E200" s="292">
        <v>0</v>
      </c>
      <c r="F200" s="292">
        <v>598</v>
      </c>
      <c r="G200" s="292">
        <v>598</v>
      </c>
      <c r="H200" s="293">
        <v>5</v>
      </c>
    </row>
    <row r="201" spans="1:8" ht="30" customHeight="1" thickBot="1" x14ac:dyDescent="0.25">
      <c r="A201" s="288">
        <v>191</v>
      </c>
      <c r="B201" s="289" t="s">
        <v>249</v>
      </c>
      <c r="C201" s="290" t="s">
        <v>263</v>
      </c>
      <c r="D201" s="291">
        <v>42825</v>
      </c>
      <c r="E201" s="292">
        <v>0</v>
      </c>
      <c r="F201" s="292">
        <v>217</v>
      </c>
      <c r="G201" s="292">
        <v>217</v>
      </c>
      <c r="H201" s="293">
        <v>1</v>
      </c>
    </row>
    <row r="202" spans="1:8" ht="30" customHeight="1" thickBot="1" x14ac:dyDescent="0.25">
      <c r="A202" s="288">
        <v>192</v>
      </c>
      <c r="B202" s="289" t="s">
        <v>388</v>
      </c>
      <c r="C202" s="290" t="s">
        <v>261</v>
      </c>
      <c r="D202" s="291">
        <v>42825</v>
      </c>
      <c r="E202" s="292">
        <v>0</v>
      </c>
      <c r="F202" s="292">
        <v>26</v>
      </c>
      <c r="G202" s="292">
        <v>26</v>
      </c>
      <c r="H202" s="293">
        <v>1</v>
      </c>
    </row>
    <row r="203" spans="1:8" ht="30" customHeight="1" thickBot="1" x14ac:dyDescent="0.25">
      <c r="A203" s="288">
        <v>193</v>
      </c>
      <c r="B203" s="289" t="s">
        <v>160</v>
      </c>
      <c r="C203" s="290" t="s">
        <v>71</v>
      </c>
      <c r="D203" s="291">
        <v>42825</v>
      </c>
      <c r="E203" s="292">
        <v>0</v>
      </c>
      <c r="F203" s="292">
        <v>502</v>
      </c>
      <c r="G203" s="292">
        <v>502</v>
      </c>
      <c r="H203" s="293">
        <v>0</v>
      </c>
    </row>
    <row r="204" spans="1:8" ht="30" customHeight="1" thickBot="1" x14ac:dyDescent="0.25">
      <c r="A204" s="288">
        <v>194</v>
      </c>
      <c r="B204" s="289" t="s">
        <v>653</v>
      </c>
      <c r="C204" s="290" t="s">
        <v>658</v>
      </c>
      <c r="D204" s="291">
        <v>42825</v>
      </c>
      <c r="E204" s="292">
        <v>0</v>
      </c>
      <c r="F204" s="292">
        <v>522</v>
      </c>
      <c r="G204" s="292">
        <v>522</v>
      </c>
      <c r="H204" s="293">
        <v>0</v>
      </c>
    </row>
    <row r="205" spans="1:8" ht="30" customHeight="1" thickBot="1" x14ac:dyDescent="0.25">
      <c r="A205" s="288">
        <v>195</v>
      </c>
      <c r="B205" s="289" t="s">
        <v>389</v>
      </c>
      <c r="C205" s="290" t="s">
        <v>397</v>
      </c>
      <c r="D205" s="291">
        <v>42825</v>
      </c>
      <c r="E205" s="292">
        <v>0</v>
      </c>
      <c r="F205" s="292">
        <v>25</v>
      </c>
      <c r="G205" s="292">
        <v>25</v>
      </c>
      <c r="H205" s="293">
        <v>2</v>
      </c>
    </row>
    <row r="206" spans="1:8" ht="30" customHeight="1" thickBot="1" x14ac:dyDescent="0.25">
      <c r="A206" s="288">
        <v>196</v>
      </c>
      <c r="B206" s="289" t="s">
        <v>212</v>
      </c>
      <c r="C206" s="290" t="s">
        <v>56</v>
      </c>
      <c r="D206" s="291">
        <v>42825</v>
      </c>
      <c r="E206" s="292">
        <v>0</v>
      </c>
      <c r="F206" s="292">
        <v>794</v>
      </c>
      <c r="G206" s="292">
        <v>794</v>
      </c>
      <c r="H206" s="293">
        <v>770</v>
      </c>
    </row>
    <row r="207" spans="1:8" ht="30" customHeight="1" thickBot="1" x14ac:dyDescent="0.25">
      <c r="A207" s="288">
        <v>197</v>
      </c>
      <c r="B207" s="289" t="s">
        <v>161</v>
      </c>
      <c r="C207" s="290" t="s">
        <v>57</v>
      </c>
      <c r="D207" s="291">
        <v>42825</v>
      </c>
      <c r="E207" s="292">
        <v>0</v>
      </c>
      <c r="F207" s="292">
        <v>109</v>
      </c>
      <c r="G207" s="292">
        <v>109</v>
      </c>
      <c r="H207" s="293">
        <v>2</v>
      </c>
    </row>
    <row r="208" spans="1:8" ht="30" customHeight="1" thickBot="1" x14ac:dyDescent="0.25">
      <c r="A208" s="288">
        <v>198</v>
      </c>
      <c r="B208" s="289" t="s">
        <v>591</v>
      </c>
      <c r="C208" s="290" t="s">
        <v>398</v>
      </c>
      <c r="D208" s="291">
        <v>42825</v>
      </c>
      <c r="E208" s="292">
        <v>0</v>
      </c>
      <c r="F208" s="292">
        <v>30</v>
      </c>
      <c r="G208" s="292">
        <v>30</v>
      </c>
      <c r="H208" s="293">
        <v>0</v>
      </c>
    </row>
    <row r="209" spans="1:8" ht="30" customHeight="1" thickBot="1" x14ac:dyDescent="0.25">
      <c r="A209" s="288">
        <v>199</v>
      </c>
      <c r="B209" s="289" t="s">
        <v>390</v>
      </c>
      <c r="C209" s="290" t="s">
        <v>398</v>
      </c>
      <c r="D209" s="291">
        <v>42825</v>
      </c>
      <c r="E209" s="292">
        <v>0</v>
      </c>
      <c r="F209" s="292">
        <v>61</v>
      </c>
      <c r="G209" s="292">
        <v>61</v>
      </c>
      <c r="H209" s="293">
        <v>1</v>
      </c>
    </row>
    <row r="210" spans="1:8" ht="30" customHeight="1" thickBot="1" x14ac:dyDescent="0.25">
      <c r="A210" s="288">
        <v>200</v>
      </c>
      <c r="B210" s="289" t="s">
        <v>162</v>
      </c>
      <c r="C210" s="290" t="s">
        <v>5</v>
      </c>
      <c r="D210" s="291">
        <v>42825</v>
      </c>
      <c r="E210" s="292">
        <v>0</v>
      </c>
      <c r="F210" s="292">
        <v>73</v>
      </c>
      <c r="G210" s="292">
        <v>73</v>
      </c>
      <c r="H210" s="293">
        <v>8</v>
      </c>
    </row>
    <row r="211" spans="1:8" ht="30" customHeight="1" thickBot="1" x14ac:dyDescent="0.25">
      <c r="A211" s="288">
        <v>201</v>
      </c>
      <c r="B211" s="289" t="s">
        <v>277</v>
      </c>
      <c r="C211" s="290" t="s">
        <v>476</v>
      </c>
      <c r="D211" s="291">
        <v>42825</v>
      </c>
      <c r="E211" s="292">
        <v>0</v>
      </c>
      <c r="F211" s="292">
        <v>110</v>
      </c>
      <c r="G211" s="292">
        <v>110</v>
      </c>
      <c r="H211" s="293">
        <v>0</v>
      </c>
    </row>
    <row r="212" spans="1:8" ht="30" customHeight="1" thickBot="1" x14ac:dyDescent="0.25">
      <c r="A212" s="288">
        <v>202</v>
      </c>
      <c r="B212" s="289" t="s">
        <v>326</v>
      </c>
      <c r="C212" s="290" t="s">
        <v>478</v>
      </c>
      <c r="D212" s="291">
        <v>42825</v>
      </c>
      <c r="E212" s="292">
        <v>0</v>
      </c>
      <c r="F212" s="292">
        <v>20</v>
      </c>
      <c r="G212" s="292">
        <v>20</v>
      </c>
      <c r="H212" s="293">
        <v>0</v>
      </c>
    </row>
    <row r="213" spans="1:8" ht="30" customHeight="1" thickBot="1" x14ac:dyDescent="0.25">
      <c r="A213" s="288">
        <v>203</v>
      </c>
      <c r="B213" s="289" t="s">
        <v>704</v>
      </c>
      <c r="C213" s="290" t="s">
        <v>4</v>
      </c>
      <c r="D213" s="291">
        <v>42825</v>
      </c>
      <c r="E213" s="292">
        <v>0</v>
      </c>
      <c r="F213" s="292">
        <v>249</v>
      </c>
      <c r="G213" s="292">
        <v>249</v>
      </c>
      <c r="H213" s="293">
        <v>0</v>
      </c>
    </row>
    <row r="214" spans="1:8" ht="30" customHeight="1" thickBot="1" x14ac:dyDescent="0.25">
      <c r="A214" s="288">
        <v>204</v>
      </c>
      <c r="B214" s="289" t="s">
        <v>733</v>
      </c>
      <c r="C214" s="290" t="s">
        <v>32</v>
      </c>
      <c r="D214" s="291">
        <v>42825</v>
      </c>
      <c r="E214" s="292">
        <v>190</v>
      </c>
      <c r="F214" s="292">
        <v>56</v>
      </c>
      <c r="G214" s="292">
        <v>246</v>
      </c>
      <c r="H214" s="293">
        <v>0</v>
      </c>
    </row>
    <row r="215" spans="1:8" ht="30" customHeight="1" thickBot="1" x14ac:dyDescent="0.25">
      <c r="A215" s="288">
        <v>205</v>
      </c>
      <c r="B215" s="289" t="s">
        <v>164</v>
      </c>
      <c r="C215" s="290" t="s">
        <v>479</v>
      </c>
      <c r="D215" s="291">
        <v>42825</v>
      </c>
      <c r="E215" s="292">
        <v>0</v>
      </c>
      <c r="F215" s="292">
        <v>37</v>
      </c>
      <c r="G215" s="292">
        <v>37</v>
      </c>
      <c r="H215" s="293">
        <v>0</v>
      </c>
    </row>
    <row r="216" spans="1:8" ht="30" customHeight="1" thickBot="1" x14ac:dyDescent="0.25">
      <c r="A216" s="288">
        <v>206</v>
      </c>
      <c r="B216" s="289" t="s">
        <v>165</v>
      </c>
      <c r="C216" s="290" t="s">
        <v>480</v>
      </c>
      <c r="D216" s="291">
        <v>42825</v>
      </c>
      <c r="E216" s="292">
        <v>0</v>
      </c>
      <c r="F216" s="292">
        <v>603</v>
      </c>
      <c r="G216" s="292">
        <v>603</v>
      </c>
      <c r="H216" s="293">
        <v>6</v>
      </c>
    </row>
    <row r="217" spans="1:8" ht="30" customHeight="1" thickBot="1" x14ac:dyDescent="0.25">
      <c r="A217" s="288">
        <v>207</v>
      </c>
      <c r="B217" s="289" t="s">
        <v>654</v>
      </c>
      <c r="C217" s="290" t="s">
        <v>659</v>
      </c>
      <c r="D217" s="291">
        <v>42825</v>
      </c>
      <c r="E217" s="292">
        <v>0</v>
      </c>
      <c r="F217" s="292">
        <v>100</v>
      </c>
      <c r="G217" s="292">
        <v>100</v>
      </c>
      <c r="H217" s="293">
        <v>0</v>
      </c>
    </row>
    <row r="218" spans="1:8" ht="30" customHeight="1" thickBot="1" x14ac:dyDescent="0.25">
      <c r="A218" s="288">
        <v>208</v>
      </c>
      <c r="B218" s="289" t="s">
        <v>655</v>
      </c>
      <c r="C218" s="290" t="s">
        <v>62</v>
      </c>
      <c r="D218" s="291">
        <v>42825</v>
      </c>
      <c r="E218" s="292">
        <v>0</v>
      </c>
      <c r="F218" s="292">
        <v>167</v>
      </c>
      <c r="G218" s="292">
        <v>167</v>
      </c>
      <c r="H218" s="293">
        <v>0</v>
      </c>
    </row>
    <row r="219" spans="1:8" ht="30" customHeight="1" thickBot="1" x14ac:dyDescent="0.25">
      <c r="A219" s="288">
        <v>209</v>
      </c>
      <c r="B219" s="289" t="s">
        <v>166</v>
      </c>
      <c r="C219" s="290" t="s">
        <v>191</v>
      </c>
      <c r="D219" s="291">
        <v>42825</v>
      </c>
      <c r="E219" s="292">
        <v>0</v>
      </c>
      <c r="F219" s="292">
        <v>484</v>
      </c>
      <c r="G219" s="292">
        <v>484</v>
      </c>
      <c r="H219" s="293">
        <v>2</v>
      </c>
    </row>
    <row r="220" spans="1:8" ht="30" customHeight="1" thickBot="1" x14ac:dyDescent="0.25">
      <c r="A220" s="288">
        <v>210</v>
      </c>
      <c r="B220" s="289" t="s">
        <v>213</v>
      </c>
      <c r="C220" s="290" t="s">
        <v>264</v>
      </c>
      <c r="D220" s="291">
        <v>42825</v>
      </c>
      <c r="E220" s="292">
        <v>0</v>
      </c>
      <c r="F220" s="292">
        <v>104</v>
      </c>
      <c r="G220" s="292">
        <v>104</v>
      </c>
      <c r="H220" s="293">
        <v>0</v>
      </c>
    </row>
    <row r="221" spans="1:8" ht="30" customHeight="1" thickBot="1" x14ac:dyDescent="0.25">
      <c r="A221" s="288">
        <v>211</v>
      </c>
      <c r="B221" s="289" t="s">
        <v>167</v>
      </c>
      <c r="C221" s="290" t="s">
        <v>192</v>
      </c>
      <c r="D221" s="291">
        <v>42825</v>
      </c>
      <c r="E221" s="292">
        <v>0</v>
      </c>
      <c r="F221" s="292">
        <v>15</v>
      </c>
      <c r="G221" s="292">
        <v>15</v>
      </c>
      <c r="H221" s="293">
        <v>0</v>
      </c>
    </row>
    <row r="222" spans="1:8" ht="30" customHeight="1" thickBot="1" x14ac:dyDescent="0.25">
      <c r="A222" s="288">
        <v>212</v>
      </c>
      <c r="B222" s="289" t="s">
        <v>327</v>
      </c>
      <c r="C222" s="290" t="s">
        <v>336</v>
      </c>
      <c r="D222" s="291">
        <v>42825</v>
      </c>
      <c r="E222" s="292">
        <v>0</v>
      </c>
      <c r="F222" s="292">
        <v>32</v>
      </c>
      <c r="G222" s="292">
        <v>32</v>
      </c>
      <c r="H222" s="293">
        <v>0</v>
      </c>
    </row>
    <row r="223" spans="1:8" ht="30" customHeight="1" thickBot="1" x14ac:dyDescent="0.25">
      <c r="A223" s="288">
        <v>213</v>
      </c>
      <c r="B223" s="289" t="s">
        <v>168</v>
      </c>
      <c r="C223" s="290" t="s">
        <v>58</v>
      </c>
      <c r="D223" s="291">
        <v>42825</v>
      </c>
      <c r="E223" s="292">
        <v>0</v>
      </c>
      <c r="F223" s="292">
        <v>269</v>
      </c>
      <c r="G223" s="292">
        <v>269</v>
      </c>
      <c r="H223" s="293">
        <v>1</v>
      </c>
    </row>
    <row r="224" spans="1:8" ht="30" customHeight="1" thickBot="1" x14ac:dyDescent="0.25">
      <c r="A224" s="288">
        <v>214</v>
      </c>
      <c r="B224" s="289" t="s">
        <v>169</v>
      </c>
      <c r="C224" s="290" t="s">
        <v>481</v>
      </c>
      <c r="D224" s="291">
        <v>42825</v>
      </c>
      <c r="E224" s="292">
        <v>0</v>
      </c>
      <c r="F224" s="292">
        <v>45927</v>
      </c>
      <c r="G224" s="292">
        <v>45927</v>
      </c>
      <c r="H224" s="293">
        <v>11263</v>
      </c>
    </row>
    <row r="225" spans="1:8" ht="30" customHeight="1" thickBot="1" x14ac:dyDescent="0.25">
      <c r="A225" s="288">
        <v>215</v>
      </c>
      <c r="B225" s="289" t="s">
        <v>328</v>
      </c>
      <c r="C225" s="290" t="s">
        <v>337</v>
      </c>
      <c r="D225" s="291">
        <v>42825</v>
      </c>
      <c r="E225" s="292">
        <v>0</v>
      </c>
      <c r="F225" s="292">
        <v>2</v>
      </c>
      <c r="G225" s="292">
        <v>2</v>
      </c>
      <c r="H225" s="293">
        <v>0</v>
      </c>
    </row>
    <row r="226" spans="1:8" ht="30" customHeight="1" thickBot="1" x14ac:dyDescent="0.25">
      <c r="A226" s="288">
        <v>216</v>
      </c>
      <c r="B226" s="289" t="s">
        <v>364</v>
      </c>
      <c r="C226" s="290" t="s">
        <v>19</v>
      </c>
      <c r="D226" s="291">
        <v>42825</v>
      </c>
      <c r="E226" s="292">
        <v>0</v>
      </c>
      <c r="F226" s="292">
        <v>73</v>
      </c>
      <c r="G226" s="292">
        <v>73</v>
      </c>
      <c r="H226" s="293">
        <v>0</v>
      </c>
    </row>
    <row r="227" spans="1:8" ht="30" customHeight="1" thickBot="1" x14ac:dyDescent="0.25">
      <c r="A227" s="288">
        <v>217</v>
      </c>
      <c r="B227" s="289" t="s">
        <v>365</v>
      </c>
      <c r="C227" s="290" t="s">
        <v>283</v>
      </c>
      <c r="D227" s="291">
        <v>42825</v>
      </c>
      <c r="E227" s="292">
        <v>0</v>
      </c>
      <c r="F227" s="292">
        <v>68</v>
      </c>
      <c r="G227" s="292">
        <v>68</v>
      </c>
      <c r="H227" s="293">
        <v>0</v>
      </c>
    </row>
    <row r="228" spans="1:8" ht="30" customHeight="1" thickBot="1" x14ac:dyDescent="0.25">
      <c r="A228" s="288">
        <v>218</v>
      </c>
      <c r="B228" s="289" t="s">
        <v>412</v>
      </c>
      <c r="C228" s="290" t="s">
        <v>61</v>
      </c>
      <c r="D228" s="291">
        <v>42825</v>
      </c>
      <c r="E228" s="292">
        <v>0</v>
      </c>
      <c r="F228" s="292">
        <v>32</v>
      </c>
      <c r="G228" s="292">
        <v>32</v>
      </c>
      <c r="H228" s="293">
        <v>0</v>
      </c>
    </row>
    <row r="229" spans="1:8" ht="30" customHeight="1" thickBot="1" x14ac:dyDescent="0.25">
      <c r="A229" s="288">
        <v>219</v>
      </c>
      <c r="B229" s="289" t="s">
        <v>329</v>
      </c>
      <c r="C229" s="290" t="s">
        <v>6</v>
      </c>
      <c r="D229" s="291">
        <v>42825</v>
      </c>
      <c r="E229" s="292">
        <v>0</v>
      </c>
      <c r="F229" s="292">
        <v>13</v>
      </c>
      <c r="G229" s="292">
        <v>13</v>
      </c>
      <c r="H229" s="293">
        <v>4</v>
      </c>
    </row>
    <row r="230" spans="1:8" ht="30" customHeight="1" thickBot="1" x14ac:dyDescent="0.25">
      <c r="A230" s="288">
        <v>220</v>
      </c>
      <c r="B230" s="289" t="s">
        <v>250</v>
      </c>
      <c r="C230" s="290" t="s">
        <v>260</v>
      </c>
      <c r="D230" s="291">
        <v>42825</v>
      </c>
      <c r="E230" s="292">
        <v>0</v>
      </c>
      <c r="F230" s="292">
        <v>91</v>
      </c>
      <c r="G230" s="292">
        <v>91</v>
      </c>
      <c r="H230" s="293">
        <v>14</v>
      </c>
    </row>
    <row r="231" spans="1:8" ht="30" customHeight="1" thickBot="1" x14ac:dyDescent="0.25">
      <c r="A231" s="288">
        <v>221</v>
      </c>
      <c r="B231" s="289" t="s">
        <v>330</v>
      </c>
      <c r="C231" s="290" t="s">
        <v>482</v>
      </c>
      <c r="D231" s="291">
        <v>42825</v>
      </c>
      <c r="E231" s="292">
        <v>0</v>
      </c>
      <c r="F231" s="292">
        <v>42</v>
      </c>
      <c r="G231" s="292">
        <v>42</v>
      </c>
      <c r="H231" s="293">
        <v>1</v>
      </c>
    </row>
    <row r="232" spans="1:8" ht="30" customHeight="1" thickBot="1" x14ac:dyDescent="0.25">
      <c r="A232" s="288">
        <v>222</v>
      </c>
      <c r="B232" s="289" t="s">
        <v>366</v>
      </c>
      <c r="C232" s="290" t="s">
        <v>90</v>
      </c>
      <c r="D232" s="291">
        <v>42825</v>
      </c>
      <c r="E232" s="292">
        <v>0</v>
      </c>
      <c r="F232" s="292">
        <v>18</v>
      </c>
      <c r="G232" s="292">
        <v>18</v>
      </c>
      <c r="H232" s="293">
        <v>0</v>
      </c>
    </row>
    <row r="233" spans="1:8" ht="30" customHeight="1" thickBot="1" x14ac:dyDescent="0.25">
      <c r="A233" s="288">
        <v>223</v>
      </c>
      <c r="B233" s="289" t="s">
        <v>172</v>
      </c>
      <c r="C233" s="290" t="s">
        <v>483</v>
      </c>
      <c r="D233" s="291">
        <v>42825</v>
      </c>
      <c r="E233" s="292">
        <v>0</v>
      </c>
      <c r="F233" s="292">
        <v>1806</v>
      </c>
      <c r="G233" s="292">
        <v>1806</v>
      </c>
      <c r="H233" s="293">
        <v>0</v>
      </c>
    </row>
    <row r="234" spans="1:8" ht="30" customHeight="1" thickBot="1" x14ac:dyDescent="0.25">
      <c r="A234" s="288">
        <v>224</v>
      </c>
      <c r="B234" s="289" t="s">
        <v>391</v>
      </c>
      <c r="C234" s="290" t="s">
        <v>61</v>
      </c>
      <c r="D234" s="291">
        <v>42825</v>
      </c>
      <c r="E234" s="292">
        <v>0</v>
      </c>
      <c r="F234" s="292">
        <v>20</v>
      </c>
      <c r="G234" s="292">
        <v>20</v>
      </c>
      <c r="H234" s="293">
        <v>0</v>
      </c>
    </row>
    <row r="235" spans="1:8" ht="30" customHeight="1" thickBot="1" x14ac:dyDescent="0.25">
      <c r="A235" s="288">
        <v>225</v>
      </c>
      <c r="B235" s="289" t="s">
        <v>331</v>
      </c>
      <c r="C235" s="290" t="s">
        <v>61</v>
      </c>
      <c r="D235" s="291">
        <v>42825</v>
      </c>
      <c r="E235" s="292">
        <v>0</v>
      </c>
      <c r="F235" s="292">
        <v>39</v>
      </c>
      <c r="G235" s="292">
        <v>39</v>
      </c>
      <c r="H235" s="293">
        <v>0</v>
      </c>
    </row>
    <row r="236" spans="1:8" ht="30" customHeight="1" thickBot="1" x14ac:dyDescent="0.25">
      <c r="A236" s="288">
        <v>226</v>
      </c>
      <c r="B236" s="289" t="s">
        <v>537</v>
      </c>
      <c r="C236" s="290" t="s">
        <v>554</v>
      </c>
      <c r="D236" s="291">
        <v>42825</v>
      </c>
      <c r="E236" s="292">
        <v>0</v>
      </c>
      <c r="F236" s="292">
        <v>5</v>
      </c>
      <c r="G236" s="292">
        <v>5</v>
      </c>
      <c r="H236" s="293">
        <v>0</v>
      </c>
    </row>
    <row r="237" spans="1:8" ht="30" customHeight="1" thickBot="1" x14ac:dyDescent="0.25">
      <c r="A237" s="288">
        <v>227</v>
      </c>
      <c r="B237" s="289" t="s">
        <v>215</v>
      </c>
      <c r="C237" s="290" t="s">
        <v>4</v>
      </c>
      <c r="D237" s="291">
        <v>42825</v>
      </c>
      <c r="E237" s="292">
        <v>0</v>
      </c>
      <c r="F237" s="292">
        <v>62</v>
      </c>
      <c r="G237" s="292">
        <v>62</v>
      </c>
      <c r="H237" s="293">
        <v>37</v>
      </c>
    </row>
    <row r="238" spans="1:8" ht="30" customHeight="1" thickBot="1" x14ac:dyDescent="0.25">
      <c r="A238" s="288">
        <v>228</v>
      </c>
      <c r="B238" s="289" t="s">
        <v>315</v>
      </c>
      <c r="C238" s="290" t="s">
        <v>484</v>
      </c>
      <c r="D238" s="291">
        <v>42825</v>
      </c>
      <c r="E238" s="292">
        <v>0</v>
      </c>
      <c r="F238" s="292">
        <v>284</v>
      </c>
      <c r="G238" s="292">
        <v>284</v>
      </c>
      <c r="H238" s="293">
        <v>0</v>
      </c>
    </row>
    <row r="239" spans="1:8" ht="30" customHeight="1" thickBot="1" x14ac:dyDescent="0.25">
      <c r="A239" s="288">
        <v>229</v>
      </c>
      <c r="B239" s="289" t="s">
        <v>538</v>
      </c>
      <c r="C239" s="290" t="s">
        <v>556</v>
      </c>
      <c r="D239" s="291">
        <v>42825</v>
      </c>
      <c r="E239" s="292">
        <v>0</v>
      </c>
      <c r="F239" s="292">
        <v>27</v>
      </c>
      <c r="G239" s="292">
        <v>27</v>
      </c>
      <c r="H239" s="293">
        <v>0</v>
      </c>
    </row>
    <row r="240" spans="1:8" ht="30" customHeight="1" thickBot="1" x14ac:dyDescent="0.25">
      <c r="A240" s="288">
        <v>230</v>
      </c>
      <c r="B240" s="289" t="s">
        <v>251</v>
      </c>
      <c r="C240" s="290" t="s">
        <v>11</v>
      </c>
      <c r="D240" s="291">
        <v>42825</v>
      </c>
      <c r="E240" s="292">
        <v>0</v>
      </c>
      <c r="F240" s="292">
        <v>94</v>
      </c>
      <c r="G240" s="292">
        <v>94</v>
      </c>
      <c r="H240" s="293">
        <v>3</v>
      </c>
    </row>
    <row r="241" spans="1:8" ht="30" customHeight="1" thickBot="1" x14ac:dyDescent="0.25">
      <c r="A241" s="288">
        <v>231</v>
      </c>
      <c r="B241" s="289" t="s">
        <v>86</v>
      </c>
      <c r="C241" s="290" t="s">
        <v>69</v>
      </c>
      <c r="D241" s="291">
        <v>42825</v>
      </c>
      <c r="E241" s="292">
        <v>0</v>
      </c>
      <c r="F241" s="292">
        <v>59</v>
      </c>
      <c r="G241" s="292">
        <v>59</v>
      </c>
      <c r="H241" s="293">
        <v>7</v>
      </c>
    </row>
    <row r="242" spans="1:8" ht="30" customHeight="1" thickBot="1" x14ac:dyDescent="0.25">
      <c r="A242" s="288">
        <v>232</v>
      </c>
      <c r="B242" s="289" t="s">
        <v>252</v>
      </c>
      <c r="C242" s="290" t="s">
        <v>260</v>
      </c>
      <c r="D242" s="291">
        <v>42825</v>
      </c>
      <c r="E242" s="292">
        <v>0</v>
      </c>
      <c r="F242" s="292">
        <v>38</v>
      </c>
      <c r="G242" s="292">
        <v>38</v>
      </c>
      <c r="H242" s="293">
        <v>4</v>
      </c>
    </row>
    <row r="243" spans="1:8" ht="30" customHeight="1" thickBot="1" x14ac:dyDescent="0.25">
      <c r="A243" s="288">
        <v>233</v>
      </c>
      <c r="B243" s="289" t="s">
        <v>174</v>
      </c>
      <c r="C243" s="290" t="s">
        <v>13</v>
      </c>
      <c r="D243" s="291">
        <v>42825</v>
      </c>
      <c r="E243" s="292">
        <v>0</v>
      </c>
      <c r="F243" s="292">
        <v>108</v>
      </c>
      <c r="G243" s="292">
        <v>108</v>
      </c>
      <c r="H243" s="293">
        <v>0</v>
      </c>
    </row>
    <row r="244" spans="1:8" ht="30" customHeight="1" thickBot="1" x14ac:dyDescent="0.25">
      <c r="A244" s="288">
        <v>234</v>
      </c>
      <c r="B244" s="289" t="s">
        <v>299</v>
      </c>
      <c r="C244" s="290" t="s">
        <v>305</v>
      </c>
      <c r="D244" s="291">
        <v>42825</v>
      </c>
      <c r="E244" s="292">
        <v>0</v>
      </c>
      <c r="F244" s="292">
        <v>157</v>
      </c>
      <c r="G244" s="292">
        <v>157</v>
      </c>
      <c r="H244" s="293">
        <v>0</v>
      </c>
    </row>
    <row r="245" spans="1:8" ht="30" customHeight="1" thickBot="1" x14ac:dyDescent="0.25">
      <c r="A245" s="288">
        <v>235</v>
      </c>
      <c r="B245" s="289" t="s">
        <v>175</v>
      </c>
      <c r="C245" s="290" t="s">
        <v>303</v>
      </c>
      <c r="D245" s="291">
        <v>42825</v>
      </c>
      <c r="E245" s="292">
        <v>0</v>
      </c>
      <c r="F245" s="292">
        <v>20</v>
      </c>
      <c r="G245" s="292">
        <v>20</v>
      </c>
      <c r="H245" s="293">
        <v>2</v>
      </c>
    </row>
    <row r="246" spans="1:8" ht="30" customHeight="1" thickBot="1" x14ac:dyDescent="0.25">
      <c r="A246" s="288">
        <v>236</v>
      </c>
      <c r="B246" s="289" t="s">
        <v>278</v>
      </c>
      <c r="C246" s="290" t="s">
        <v>287</v>
      </c>
      <c r="D246" s="291">
        <v>42825</v>
      </c>
      <c r="E246" s="292">
        <v>0</v>
      </c>
      <c r="F246" s="292">
        <v>276</v>
      </c>
      <c r="G246" s="292">
        <v>276</v>
      </c>
      <c r="H246" s="293">
        <v>1</v>
      </c>
    </row>
    <row r="247" spans="1:8" ht="30" customHeight="1" thickBot="1" x14ac:dyDescent="0.25">
      <c r="A247" s="288">
        <v>237</v>
      </c>
      <c r="B247" s="289" t="s">
        <v>98</v>
      </c>
      <c r="C247" s="290" t="s">
        <v>71</v>
      </c>
      <c r="D247" s="291">
        <v>42825</v>
      </c>
      <c r="E247" s="292">
        <v>0</v>
      </c>
      <c r="F247" s="292">
        <v>1017</v>
      </c>
      <c r="G247" s="292">
        <v>1017</v>
      </c>
      <c r="H247" s="293">
        <v>3</v>
      </c>
    </row>
    <row r="248" spans="1:8" ht="30" customHeight="1" thickBot="1" x14ac:dyDescent="0.25">
      <c r="A248" s="288">
        <v>238</v>
      </c>
      <c r="B248" s="289" t="s">
        <v>176</v>
      </c>
      <c r="C248" s="290" t="s">
        <v>15</v>
      </c>
      <c r="D248" s="291">
        <v>42825</v>
      </c>
      <c r="E248" s="292">
        <v>0</v>
      </c>
      <c r="F248" s="292">
        <v>1234</v>
      </c>
      <c r="G248" s="292">
        <v>1234</v>
      </c>
      <c r="H248" s="293">
        <v>0</v>
      </c>
    </row>
    <row r="249" spans="1:8" ht="30" customHeight="1" thickBot="1" x14ac:dyDescent="0.25">
      <c r="A249" s="288">
        <v>239</v>
      </c>
      <c r="B249" s="289" t="s">
        <v>765</v>
      </c>
      <c r="C249" s="290" t="s">
        <v>20</v>
      </c>
      <c r="D249" s="291">
        <v>42825</v>
      </c>
      <c r="E249" s="292">
        <v>0</v>
      </c>
      <c r="F249" s="292">
        <v>42</v>
      </c>
      <c r="G249" s="292">
        <v>42</v>
      </c>
      <c r="H249" s="293">
        <v>0</v>
      </c>
    </row>
    <row r="250" spans="1:8" ht="30" customHeight="1" thickBot="1" x14ac:dyDescent="0.25">
      <c r="A250" s="288">
        <v>240</v>
      </c>
      <c r="B250" s="289" t="s">
        <v>177</v>
      </c>
      <c r="C250" s="290" t="s">
        <v>59</v>
      </c>
      <c r="D250" s="291">
        <v>42825</v>
      </c>
      <c r="E250" s="292">
        <v>2</v>
      </c>
      <c r="F250" s="292">
        <v>0</v>
      </c>
      <c r="G250" s="292">
        <v>2</v>
      </c>
      <c r="H250" s="293">
        <v>0</v>
      </c>
    </row>
    <row r="251" spans="1:8" ht="30" customHeight="1" thickBot="1" x14ac:dyDescent="0.25">
      <c r="A251" s="288">
        <v>241</v>
      </c>
      <c r="B251" s="289" t="s">
        <v>707</v>
      </c>
      <c r="C251" s="290" t="s">
        <v>554</v>
      </c>
      <c r="D251" s="291">
        <v>42825</v>
      </c>
      <c r="E251" s="292">
        <v>45</v>
      </c>
      <c r="F251" s="292">
        <v>45</v>
      </c>
      <c r="G251" s="292">
        <v>90</v>
      </c>
      <c r="H251" s="293">
        <v>0</v>
      </c>
    </row>
    <row r="252" spans="1:8" ht="30" customHeight="1" thickBot="1" x14ac:dyDescent="0.25">
      <c r="A252" s="288">
        <v>242</v>
      </c>
      <c r="B252" s="289" t="s">
        <v>665</v>
      </c>
      <c r="C252" s="290" t="s">
        <v>13</v>
      </c>
      <c r="D252" s="291">
        <v>42825</v>
      </c>
      <c r="E252" s="292">
        <v>0</v>
      </c>
      <c r="F252" s="292">
        <v>12</v>
      </c>
      <c r="G252" s="292">
        <v>12</v>
      </c>
      <c r="H252" s="293">
        <v>11</v>
      </c>
    </row>
    <row r="253" spans="1:8" ht="30" customHeight="1" thickBot="1" x14ac:dyDescent="0.25">
      <c r="A253" s="288">
        <v>243</v>
      </c>
      <c r="B253" s="289" t="s">
        <v>592</v>
      </c>
      <c r="C253" s="290" t="s">
        <v>605</v>
      </c>
      <c r="D253" s="291">
        <v>42825</v>
      </c>
      <c r="E253" s="292">
        <v>28</v>
      </c>
      <c r="F253" s="292">
        <v>28</v>
      </c>
      <c r="G253" s="292">
        <v>56</v>
      </c>
      <c r="H253" s="293">
        <v>0</v>
      </c>
    </row>
    <row r="254" spans="1:8" ht="30" customHeight="1" thickBot="1" x14ac:dyDescent="0.25">
      <c r="A254" s="288">
        <v>244</v>
      </c>
      <c r="B254" s="289" t="s">
        <v>217</v>
      </c>
      <c r="C254" s="290" t="s">
        <v>485</v>
      </c>
      <c r="D254" s="291">
        <v>42825</v>
      </c>
      <c r="E254" s="292">
        <v>0</v>
      </c>
      <c r="F254" s="292">
        <v>208011</v>
      </c>
      <c r="G254" s="292">
        <v>208011</v>
      </c>
      <c r="H254" s="293">
        <v>6795</v>
      </c>
    </row>
    <row r="255" spans="1:8" ht="30" customHeight="1" thickBot="1" x14ac:dyDescent="0.25">
      <c r="A255" s="288">
        <v>245</v>
      </c>
      <c r="B255" s="289" t="s">
        <v>539</v>
      </c>
      <c r="C255" s="290" t="s">
        <v>553</v>
      </c>
      <c r="D255" s="291">
        <v>42825</v>
      </c>
      <c r="E255" s="292">
        <v>0</v>
      </c>
      <c r="F255" s="292">
        <v>3</v>
      </c>
      <c r="G255" s="292">
        <v>3</v>
      </c>
      <c r="H255" s="293">
        <v>0</v>
      </c>
    </row>
    <row r="256" spans="1:8" ht="30" customHeight="1" thickBot="1" x14ac:dyDescent="0.25">
      <c r="A256" s="288">
        <v>246</v>
      </c>
      <c r="B256" s="289" t="s">
        <v>766</v>
      </c>
      <c r="C256" s="290" t="s">
        <v>20</v>
      </c>
      <c r="D256" s="291">
        <v>42825</v>
      </c>
      <c r="E256" s="292">
        <v>0</v>
      </c>
      <c r="F256" s="292">
        <v>0</v>
      </c>
      <c r="G256" s="292">
        <v>0</v>
      </c>
      <c r="H256" s="293">
        <v>0</v>
      </c>
    </row>
    <row r="257" spans="1:8" ht="30" customHeight="1" thickBot="1" x14ac:dyDescent="0.25">
      <c r="A257" s="288">
        <v>247</v>
      </c>
      <c r="B257" s="289" t="s">
        <v>218</v>
      </c>
      <c r="C257" s="290" t="s">
        <v>6</v>
      </c>
      <c r="D257" s="291">
        <v>42825</v>
      </c>
      <c r="E257" s="292">
        <v>0</v>
      </c>
      <c r="F257" s="292">
        <v>284</v>
      </c>
      <c r="G257" s="292">
        <v>284</v>
      </c>
      <c r="H257" s="293">
        <v>0</v>
      </c>
    </row>
    <row r="258" spans="1:8" ht="30" customHeight="1" thickBot="1" x14ac:dyDescent="0.25">
      <c r="A258" s="288">
        <v>248</v>
      </c>
      <c r="B258" s="289" t="s">
        <v>219</v>
      </c>
      <c r="C258" s="290" t="s">
        <v>33</v>
      </c>
      <c r="D258" s="291">
        <v>42825</v>
      </c>
      <c r="E258" s="292">
        <v>0</v>
      </c>
      <c r="F258" s="292">
        <v>72</v>
      </c>
      <c r="G258" s="292">
        <v>72</v>
      </c>
      <c r="H258" s="293">
        <v>11</v>
      </c>
    </row>
    <row r="259" spans="1:8" ht="30" customHeight="1" thickBot="1" x14ac:dyDescent="0.25">
      <c r="A259" s="288">
        <v>249</v>
      </c>
      <c r="B259" s="289" t="s">
        <v>767</v>
      </c>
      <c r="C259" s="290" t="s">
        <v>26</v>
      </c>
      <c r="D259" s="291">
        <v>42825</v>
      </c>
      <c r="E259" s="292">
        <v>0</v>
      </c>
      <c r="F259" s="292">
        <v>4</v>
      </c>
      <c r="G259" s="292">
        <v>4</v>
      </c>
      <c r="H259" s="293">
        <v>0</v>
      </c>
    </row>
    <row r="260" spans="1:8" ht="30" customHeight="1" thickBot="1" x14ac:dyDescent="0.25">
      <c r="A260" s="288">
        <v>250</v>
      </c>
      <c r="B260" s="289" t="s">
        <v>220</v>
      </c>
      <c r="C260" s="290" t="s">
        <v>68</v>
      </c>
      <c r="D260" s="291">
        <v>42825</v>
      </c>
      <c r="E260" s="292">
        <v>0</v>
      </c>
      <c r="F260" s="292">
        <v>16</v>
      </c>
      <c r="G260" s="292">
        <v>16</v>
      </c>
      <c r="H260" s="293">
        <v>5</v>
      </c>
    </row>
    <row r="261" spans="1:8" ht="30" customHeight="1" thickBot="1" x14ac:dyDescent="0.25">
      <c r="A261" s="288">
        <v>251</v>
      </c>
      <c r="B261" s="289" t="s">
        <v>253</v>
      </c>
      <c r="C261" s="290" t="s">
        <v>486</v>
      </c>
      <c r="D261" s="291">
        <v>42825</v>
      </c>
      <c r="E261" s="292">
        <v>0</v>
      </c>
      <c r="F261" s="292">
        <v>1900</v>
      </c>
      <c r="G261" s="292">
        <v>1900</v>
      </c>
      <c r="H261" s="293">
        <v>7</v>
      </c>
    </row>
    <row r="262" spans="1:8" ht="30" customHeight="1" thickBot="1" x14ac:dyDescent="0.25">
      <c r="A262" s="288">
        <v>252</v>
      </c>
      <c r="B262" s="289" t="s">
        <v>368</v>
      </c>
      <c r="C262" s="290" t="s">
        <v>436</v>
      </c>
      <c r="D262" s="291">
        <v>42825</v>
      </c>
      <c r="E262" s="292">
        <v>0</v>
      </c>
      <c r="F262" s="292">
        <v>44</v>
      </c>
      <c r="G262" s="292">
        <v>44</v>
      </c>
      <c r="H262" s="293">
        <v>1</v>
      </c>
    </row>
    <row r="263" spans="1:8" ht="30" customHeight="1" thickBot="1" x14ac:dyDescent="0.25">
      <c r="A263" s="288">
        <v>253</v>
      </c>
      <c r="B263" s="289" t="s">
        <v>87</v>
      </c>
      <c r="C263" s="290" t="s">
        <v>487</v>
      </c>
      <c r="D263" s="291">
        <v>42825</v>
      </c>
      <c r="E263" s="292">
        <v>0</v>
      </c>
      <c r="F263" s="292">
        <v>34</v>
      </c>
      <c r="G263" s="292">
        <v>34</v>
      </c>
      <c r="H263" s="293">
        <v>0</v>
      </c>
    </row>
    <row r="264" spans="1:8" ht="30" customHeight="1" thickBot="1" x14ac:dyDescent="0.25">
      <c r="A264" s="288">
        <v>254</v>
      </c>
      <c r="B264" s="289" t="s">
        <v>332</v>
      </c>
      <c r="C264" s="290" t="s">
        <v>338</v>
      </c>
      <c r="D264" s="291">
        <v>42825</v>
      </c>
      <c r="E264" s="292">
        <v>0</v>
      </c>
      <c r="F264" s="292">
        <v>11153</v>
      </c>
      <c r="G264" s="292">
        <v>11153</v>
      </c>
      <c r="H264" s="293">
        <v>425</v>
      </c>
    </row>
    <row r="265" spans="1:8" ht="30" customHeight="1" thickBot="1" x14ac:dyDescent="0.25">
      <c r="A265" s="288">
        <v>255</v>
      </c>
      <c r="B265" s="289" t="s">
        <v>540</v>
      </c>
      <c r="C265" s="290" t="s">
        <v>552</v>
      </c>
      <c r="D265" s="291">
        <v>42825</v>
      </c>
      <c r="E265" s="292">
        <v>0</v>
      </c>
      <c r="F265" s="292">
        <v>5</v>
      </c>
      <c r="G265" s="292">
        <v>5</v>
      </c>
      <c r="H265" s="293">
        <v>0</v>
      </c>
    </row>
    <row r="266" spans="1:8" ht="30" customHeight="1" thickBot="1" x14ac:dyDescent="0.25">
      <c r="A266" s="288">
        <v>256</v>
      </c>
      <c r="B266" s="289" t="s">
        <v>178</v>
      </c>
      <c r="C266" s="290" t="s">
        <v>488</v>
      </c>
      <c r="D266" s="291">
        <v>42825</v>
      </c>
      <c r="E266" s="292">
        <v>0</v>
      </c>
      <c r="F266" s="292">
        <v>3559</v>
      </c>
      <c r="G266" s="292">
        <v>3559</v>
      </c>
      <c r="H266" s="293">
        <v>0</v>
      </c>
    </row>
    <row r="267" spans="1:8" ht="30" customHeight="1" thickBot="1" x14ac:dyDescent="0.25">
      <c r="A267" s="288">
        <v>257</v>
      </c>
      <c r="B267" s="289" t="s">
        <v>103</v>
      </c>
      <c r="C267" s="290" t="s">
        <v>5</v>
      </c>
      <c r="D267" s="291">
        <v>42825</v>
      </c>
      <c r="E267" s="292">
        <v>0</v>
      </c>
      <c r="F267" s="292">
        <v>26</v>
      </c>
      <c r="G267" s="292">
        <v>26</v>
      </c>
      <c r="H267" s="293">
        <v>0</v>
      </c>
    </row>
    <row r="268" spans="1:8" ht="30" customHeight="1" thickBot="1" x14ac:dyDescent="0.25">
      <c r="A268" s="288">
        <v>258</v>
      </c>
      <c r="B268" s="289" t="s">
        <v>179</v>
      </c>
      <c r="C268" s="290" t="s">
        <v>489</v>
      </c>
      <c r="D268" s="291">
        <v>42825</v>
      </c>
      <c r="E268" s="292">
        <v>0</v>
      </c>
      <c r="F268" s="292">
        <v>348</v>
      </c>
      <c r="G268" s="292">
        <v>348</v>
      </c>
      <c r="H268" s="293">
        <v>168</v>
      </c>
    </row>
    <row r="269" spans="1:8" ht="30" customHeight="1" thickBot="1" x14ac:dyDescent="0.25">
      <c r="A269" s="288">
        <v>259</v>
      </c>
      <c r="B269" s="289" t="s">
        <v>541</v>
      </c>
      <c r="C269" s="290" t="s">
        <v>453</v>
      </c>
      <c r="D269" s="291">
        <v>42825</v>
      </c>
      <c r="E269" s="292">
        <v>0</v>
      </c>
      <c r="F269" s="292">
        <v>490</v>
      </c>
      <c r="G269" s="292">
        <v>490</v>
      </c>
      <c r="H269" s="293">
        <v>0</v>
      </c>
    </row>
    <row r="270" spans="1:8" ht="30" customHeight="1" thickBot="1" x14ac:dyDescent="0.25">
      <c r="A270" s="288">
        <v>260</v>
      </c>
      <c r="B270" s="289" t="s">
        <v>41</v>
      </c>
      <c r="C270" s="290" t="s">
        <v>56</v>
      </c>
      <c r="D270" s="291">
        <v>42825</v>
      </c>
      <c r="E270" s="292">
        <v>0</v>
      </c>
      <c r="F270" s="292">
        <v>2</v>
      </c>
      <c r="G270" s="292">
        <v>2</v>
      </c>
      <c r="H270" s="293">
        <v>0</v>
      </c>
    </row>
    <row r="271" spans="1:8" ht="30" customHeight="1" thickBot="1" x14ac:dyDescent="0.25">
      <c r="A271" s="288">
        <v>261</v>
      </c>
      <c r="B271" s="289" t="s">
        <v>100</v>
      </c>
      <c r="C271" s="290" t="s">
        <v>6</v>
      </c>
      <c r="D271" s="291">
        <v>42825</v>
      </c>
      <c r="E271" s="292">
        <v>0</v>
      </c>
      <c r="F271" s="292">
        <v>597</v>
      </c>
      <c r="G271" s="292">
        <v>597</v>
      </c>
      <c r="H271" s="293">
        <v>16</v>
      </c>
    </row>
    <row r="272" spans="1:8" ht="30" customHeight="1" thickBot="1" x14ac:dyDescent="0.25">
      <c r="A272" s="288">
        <v>262</v>
      </c>
      <c r="B272" s="289" t="s">
        <v>181</v>
      </c>
      <c r="C272" s="290" t="s">
        <v>335</v>
      </c>
      <c r="D272" s="291">
        <v>42825</v>
      </c>
      <c r="E272" s="292">
        <v>0</v>
      </c>
      <c r="F272" s="292">
        <v>26</v>
      </c>
      <c r="G272" s="292">
        <v>26</v>
      </c>
      <c r="H272" s="293">
        <v>10</v>
      </c>
    </row>
    <row r="273" spans="1:8" ht="30" customHeight="1" thickBot="1" x14ac:dyDescent="0.25">
      <c r="A273" s="288">
        <v>263</v>
      </c>
      <c r="B273" s="289" t="s">
        <v>542</v>
      </c>
      <c r="C273" s="290" t="s">
        <v>551</v>
      </c>
      <c r="D273" s="291">
        <v>42825</v>
      </c>
      <c r="E273" s="292">
        <v>0</v>
      </c>
      <c r="F273" s="292">
        <v>3</v>
      </c>
      <c r="G273" s="292">
        <v>3</v>
      </c>
      <c r="H273" s="293">
        <v>2</v>
      </c>
    </row>
    <row r="274" spans="1:8" ht="30" customHeight="1" thickBot="1" x14ac:dyDescent="0.25">
      <c r="A274" s="288">
        <v>264</v>
      </c>
      <c r="B274" s="289" t="s">
        <v>101</v>
      </c>
      <c r="C274" s="290" t="s">
        <v>490</v>
      </c>
      <c r="D274" s="291">
        <v>42825</v>
      </c>
      <c r="E274" s="292">
        <v>0</v>
      </c>
      <c r="F274" s="292">
        <v>18</v>
      </c>
      <c r="G274" s="292">
        <v>18</v>
      </c>
      <c r="H274" s="293">
        <v>17</v>
      </c>
    </row>
    <row r="275" spans="1:8" ht="30" customHeight="1" thickBot="1" x14ac:dyDescent="0.25">
      <c r="A275" s="288">
        <v>265</v>
      </c>
      <c r="B275" s="289" t="s">
        <v>182</v>
      </c>
      <c r="C275" s="290" t="s">
        <v>31</v>
      </c>
      <c r="D275" s="291">
        <v>42825</v>
      </c>
      <c r="E275" s="292">
        <v>0</v>
      </c>
      <c r="F275" s="292">
        <v>15780</v>
      </c>
      <c r="G275" s="292">
        <v>15780</v>
      </c>
      <c r="H275" s="293">
        <v>14966</v>
      </c>
    </row>
    <row r="276" spans="1:8" ht="30" customHeight="1" thickBot="1" x14ac:dyDescent="0.25">
      <c r="A276" s="288">
        <v>266</v>
      </c>
      <c r="B276" s="289" t="s">
        <v>594</v>
      </c>
      <c r="C276" s="290" t="s">
        <v>13</v>
      </c>
      <c r="D276" s="291">
        <v>42825</v>
      </c>
      <c r="E276" s="292">
        <v>0</v>
      </c>
      <c r="F276" s="292">
        <v>136</v>
      </c>
      <c r="G276" s="292">
        <v>136</v>
      </c>
      <c r="H276" s="293">
        <v>7</v>
      </c>
    </row>
    <row r="277" spans="1:8" ht="30" customHeight="1" thickBot="1" x14ac:dyDescent="0.25">
      <c r="A277" s="288">
        <v>267</v>
      </c>
      <c r="B277" s="289" t="s">
        <v>615</v>
      </c>
      <c r="C277" s="290" t="s">
        <v>617</v>
      </c>
      <c r="D277" s="291">
        <v>42825</v>
      </c>
      <c r="E277" s="292">
        <v>0</v>
      </c>
      <c r="F277" s="292">
        <v>378</v>
      </c>
      <c r="G277" s="292">
        <v>378</v>
      </c>
      <c r="H277" s="293">
        <v>8</v>
      </c>
    </row>
    <row r="278" spans="1:8" ht="30" customHeight="1" thickBot="1" x14ac:dyDescent="0.25">
      <c r="A278" s="288">
        <v>268</v>
      </c>
      <c r="B278" s="289" t="s">
        <v>657</v>
      </c>
      <c r="C278" s="290" t="s">
        <v>598</v>
      </c>
      <c r="D278" s="291">
        <v>42825</v>
      </c>
      <c r="E278" s="292">
        <v>0</v>
      </c>
      <c r="F278" s="292">
        <v>191</v>
      </c>
      <c r="G278" s="292">
        <v>191</v>
      </c>
      <c r="H278" s="293">
        <v>190</v>
      </c>
    </row>
    <row r="279" spans="1:8" ht="30" customHeight="1" thickBot="1" x14ac:dyDescent="0.25">
      <c r="A279" s="288">
        <v>269</v>
      </c>
      <c r="B279" s="289" t="s">
        <v>414</v>
      </c>
      <c r="C279" s="290" t="s">
        <v>4</v>
      </c>
      <c r="D279" s="291">
        <v>42825</v>
      </c>
      <c r="E279" s="292">
        <v>0</v>
      </c>
      <c r="F279" s="292">
        <v>15</v>
      </c>
      <c r="G279" s="292">
        <v>15</v>
      </c>
      <c r="H279" s="293">
        <v>0</v>
      </c>
    </row>
    <row r="280" spans="1:8" ht="30" customHeight="1" thickBot="1" x14ac:dyDescent="0.25">
      <c r="A280" s="288">
        <v>270</v>
      </c>
      <c r="B280" s="289" t="s">
        <v>221</v>
      </c>
      <c r="C280" s="290" t="s">
        <v>31</v>
      </c>
      <c r="D280" s="291">
        <v>42825</v>
      </c>
      <c r="E280" s="292">
        <v>0</v>
      </c>
      <c r="F280" s="292">
        <v>27</v>
      </c>
      <c r="G280" s="292">
        <v>27</v>
      </c>
      <c r="H280" s="293">
        <v>0</v>
      </c>
    </row>
    <row r="281" spans="1:8" ht="30" customHeight="1" thickBot="1" x14ac:dyDescent="0.25">
      <c r="A281" s="288">
        <v>271</v>
      </c>
      <c r="B281" s="289" t="s">
        <v>710</v>
      </c>
      <c r="C281" s="290" t="s">
        <v>260</v>
      </c>
      <c r="D281" s="291">
        <v>42825</v>
      </c>
      <c r="E281" s="292">
        <v>0</v>
      </c>
      <c r="F281" s="292">
        <v>23</v>
      </c>
      <c r="G281" s="292">
        <v>23</v>
      </c>
      <c r="H281" s="293">
        <v>0</v>
      </c>
    </row>
    <row r="282" spans="1:8" ht="30" customHeight="1" thickBot="1" x14ac:dyDescent="0.25">
      <c r="A282" s="288">
        <v>272</v>
      </c>
      <c r="B282" s="289" t="s">
        <v>666</v>
      </c>
      <c r="C282" s="290" t="s">
        <v>29</v>
      </c>
      <c r="D282" s="291">
        <v>42825</v>
      </c>
      <c r="E282" s="292">
        <v>28</v>
      </c>
      <c r="F282" s="292">
        <v>0</v>
      </c>
      <c r="G282" s="292">
        <v>28</v>
      </c>
      <c r="H282" s="293">
        <v>0</v>
      </c>
    </row>
    <row r="283" spans="1:8" ht="30" customHeight="1" thickBot="1" x14ac:dyDescent="0.25">
      <c r="A283" s="288">
        <v>273</v>
      </c>
      <c r="B283" s="289" t="s">
        <v>254</v>
      </c>
      <c r="C283" s="290" t="s">
        <v>265</v>
      </c>
      <c r="D283" s="291">
        <v>42825</v>
      </c>
      <c r="E283" s="292">
        <v>0</v>
      </c>
      <c r="F283" s="292">
        <v>352</v>
      </c>
      <c r="G283" s="292">
        <v>352</v>
      </c>
      <c r="H283" s="293">
        <v>0</v>
      </c>
    </row>
    <row r="284" spans="1:8" ht="30" customHeight="1" thickBot="1" x14ac:dyDescent="0.25">
      <c r="A284" s="288">
        <v>274</v>
      </c>
      <c r="B284" s="289" t="s">
        <v>255</v>
      </c>
      <c r="C284" s="290" t="s">
        <v>492</v>
      </c>
      <c r="D284" s="291">
        <v>42825</v>
      </c>
      <c r="E284" s="292">
        <v>0</v>
      </c>
      <c r="F284" s="292">
        <v>35</v>
      </c>
      <c r="G284" s="292">
        <v>35</v>
      </c>
      <c r="H284" s="293">
        <v>2</v>
      </c>
    </row>
    <row r="285" spans="1:8" ht="30" customHeight="1" thickBot="1" x14ac:dyDescent="0.25">
      <c r="A285" s="288">
        <v>275</v>
      </c>
      <c r="B285" s="289" t="s">
        <v>333</v>
      </c>
      <c r="C285" s="290" t="s">
        <v>77</v>
      </c>
      <c r="D285" s="291">
        <v>42825</v>
      </c>
      <c r="E285" s="292">
        <v>0</v>
      </c>
      <c r="F285" s="292">
        <v>437</v>
      </c>
      <c r="G285" s="292">
        <v>437</v>
      </c>
      <c r="H285" s="293">
        <v>0</v>
      </c>
    </row>
    <row r="286" spans="1:8" ht="30" customHeight="1" thickBot="1" x14ac:dyDescent="0.25">
      <c r="A286" s="288">
        <v>276</v>
      </c>
      <c r="B286" s="289" t="s">
        <v>543</v>
      </c>
      <c r="C286" s="290" t="s">
        <v>550</v>
      </c>
      <c r="D286" s="291">
        <v>42825</v>
      </c>
      <c r="E286" s="292">
        <v>0</v>
      </c>
      <c r="F286" s="292">
        <v>40</v>
      </c>
      <c r="G286" s="292">
        <v>40</v>
      </c>
      <c r="H286" s="293">
        <v>0</v>
      </c>
    </row>
    <row r="287" spans="1:8" ht="30" customHeight="1" thickBot="1" x14ac:dyDescent="0.25">
      <c r="A287" s="288">
        <v>277</v>
      </c>
      <c r="B287" s="289" t="s">
        <v>185</v>
      </c>
      <c r="C287" s="290" t="s">
        <v>494</v>
      </c>
      <c r="D287" s="291">
        <v>42825</v>
      </c>
      <c r="E287" s="292">
        <v>0</v>
      </c>
      <c r="F287" s="292">
        <v>87</v>
      </c>
      <c r="G287" s="292">
        <v>87</v>
      </c>
      <c r="H287" s="293">
        <v>0</v>
      </c>
    </row>
    <row r="288" spans="1:8" ht="30" customHeight="1" thickBot="1" x14ac:dyDescent="0.25">
      <c r="A288" s="288">
        <v>278</v>
      </c>
      <c r="B288" s="289" t="s">
        <v>544</v>
      </c>
      <c r="C288" s="290" t="s">
        <v>549</v>
      </c>
      <c r="D288" s="291">
        <v>42825</v>
      </c>
      <c r="E288" s="292">
        <v>0</v>
      </c>
      <c r="F288" s="292">
        <v>66</v>
      </c>
      <c r="G288" s="292">
        <v>66</v>
      </c>
      <c r="H288" s="293">
        <v>7</v>
      </c>
    </row>
    <row r="289" spans="1:8" ht="30" customHeight="1" thickBot="1" x14ac:dyDescent="0.25">
      <c r="A289" s="288">
        <v>279</v>
      </c>
      <c r="B289" s="289" t="s">
        <v>222</v>
      </c>
      <c r="C289" s="290" t="s">
        <v>376</v>
      </c>
      <c r="D289" s="291">
        <v>42825</v>
      </c>
      <c r="E289" s="292">
        <v>0</v>
      </c>
      <c r="F289" s="292">
        <v>133</v>
      </c>
      <c r="G289" s="292">
        <v>133</v>
      </c>
      <c r="H289" s="293">
        <v>133</v>
      </c>
    </row>
    <row r="290" spans="1:8" ht="30" customHeight="1" thickBot="1" x14ac:dyDescent="0.25">
      <c r="A290" s="288">
        <v>280</v>
      </c>
      <c r="B290" s="289" t="s">
        <v>256</v>
      </c>
      <c r="C290" s="290" t="s">
        <v>266</v>
      </c>
      <c r="D290" s="291">
        <v>42825</v>
      </c>
      <c r="E290" s="292">
        <v>0</v>
      </c>
      <c r="F290" s="292">
        <v>218</v>
      </c>
      <c r="G290" s="292">
        <v>218</v>
      </c>
      <c r="H290" s="293">
        <v>0</v>
      </c>
    </row>
    <row r="291" spans="1:8" ht="30" customHeight="1" thickBot="1" x14ac:dyDescent="0.25">
      <c r="A291" s="288">
        <v>281</v>
      </c>
      <c r="B291" s="289" t="s">
        <v>257</v>
      </c>
      <c r="C291" s="290" t="s">
        <v>59</v>
      </c>
      <c r="D291" s="291">
        <v>42825</v>
      </c>
      <c r="E291" s="292">
        <v>0</v>
      </c>
      <c r="F291" s="292">
        <v>12543</v>
      </c>
      <c r="G291" s="292">
        <v>12543</v>
      </c>
      <c r="H291" s="293">
        <v>0</v>
      </c>
    </row>
    <row r="292" spans="1:8" ht="30" customHeight="1" thickBot="1" x14ac:dyDescent="0.25">
      <c r="A292" s="288">
        <v>282</v>
      </c>
      <c r="B292" s="289" t="s">
        <v>88</v>
      </c>
      <c r="C292" s="290" t="s">
        <v>82</v>
      </c>
      <c r="D292" s="291">
        <v>42825</v>
      </c>
      <c r="E292" s="292">
        <v>0</v>
      </c>
      <c r="F292" s="292">
        <v>312</v>
      </c>
      <c r="G292" s="292">
        <v>312</v>
      </c>
      <c r="H292" s="293">
        <v>3</v>
      </c>
    </row>
    <row r="293" spans="1:8" ht="30" customHeight="1" thickBot="1" x14ac:dyDescent="0.25">
      <c r="A293" s="288">
        <v>283</v>
      </c>
      <c r="B293" s="289" t="s">
        <v>545</v>
      </c>
      <c r="C293" s="290" t="s">
        <v>61</v>
      </c>
      <c r="D293" s="291">
        <v>42825</v>
      </c>
      <c r="E293" s="292">
        <v>0</v>
      </c>
      <c r="F293" s="292">
        <v>3</v>
      </c>
      <c r="G293" s="292">
        <v>3</v>
      </c>
      <c r="H293" s="293">
        <v>0</v>
      </c>
    </row>
    <row r="294" spans="1:8" ht="30" customHeight="1" thickBot="1" x14ac:dyDescent="0.25">
      <c r="A294" s="288">
        <v>284</v>
      </c>
      <c r="B294" s="289" t="s">
        <v>369</v>
      </c>
      <c r="C294" s="290" t="s">
        <v>28</v>
      </c>
      <c r="D294" s="291">
        <v>42825</v>
      </c>
      <c r="E294" s="292">
        <v>0</v>
      </c>
      <c r="F294" s="292">
        <v>16</v>
      </c>
      <c r="G294" s="292">
        <v>16</v>
      </c>
      <c r="H294" s="293">
        <v>0</v>
      </c>
    </row>
    <row r="295" spans="1:8" ht="30" customHeight="1" thickBot="1" x14ac:dyDescent="0.25">
      <c r="A295" s="288">
        <v>285</v>
      </c>
      <c r="B295" s="289" t="s">
        <v>300</v>
      </c>
      <c r="C295" s="290" t="s">
        <v>306</v>
      </c>
      <c r="D295" s="291">
        <v>42825</v>
      </c>
      <c r="E295" s="292">
        <v>0</v>
      </c>
      <c r="F295" s="292">
        <v>97</v>
      </c>
      <c r="G295" s="292">
        <v>97</v>
      </c>
      <c r="H295" s="293">
        <v>0</v>
      </c>
    </row>
    <row r="296" spans="1:8" ht="30" customHeight="1" thickBot="1" x14ac:dyDescent="0.25">
      <c r="A296" s="288">
        <v>286</v>
      </c>
      <c r="B296" s="289" t="s">
        <v>370</v>
      </c>
      <c r="C296" s="290" t="s">
        <v>377</v>
      </c>
      <c r="D296" s="291">
        <v>42825</v>
      </c>
      <c r="E296" s="292">
        <v>0</v>
      </c>
      <c r="F296" s="292">
        <v>137</v>
      </c>
      <c r="G296" s="292">
        <v>137</v>
      </c>
      <c r="H296" s="293">
        <v>3</v>
      </c>
    </row>
    <row r="297" spans="1:8" ht="30" customHeight="1" thickBot="1" x14ac:dyDescent="0.25">
      <c r="A297" s="288">
        <v>287</v>
      </c>
      <c r="B297" s="289" t="s">
        <v>768</v>
      </c>
      <c r="C297" s="290" t="s">
        <v>20</v>
      </c>
      <c r="D297" s="291">
        <v>42825</v>
      </c>
      <c r="E297" s="292">
        <v>0</v>
      </c>
      <c r="F297" s="292">
        <v>4</v>
      </c>
      <c r="G297" s="292">
        <v>4</v>
      </c>
      <c r="H297" s="293">
        <v>0</v>
      </c>
    </row>
    <row r="298" spans="1:8" ht="30" customHeight="1" thickBot="1" x14ac:dyDescent="0.25">
      <c r="A298" s="288">
        <v>288</v>
      </c>
      <c r="B298" s="289" t="s">
        <v>371</v>
      </c>
      <c r="C298" s="290" t="s">
        <v>261</v>
      </c>
      <c r="D298" s="291">
        <v>42825</v>
      </c>
      <c r="E298" s="292">
        <v>0</v>
      </c>
      <c r="F298" s="292">
        <v>10</v>
      </c>
      <c r="G298" s="292">
        <v>10</v>
      </c>
      <c r="H298" s="293">
        <v>0</v>
      </c>
    </row>
    <row r="299" spans="1:8" ht="30" customHeight="1" thickBot="1" x14ac:dyDescent="0.25">
      <c r="A299" s="288">
        <v>289</v>
      </c>
      <c r="B299" s="289" t="s">
        <v>186</v>
      </c>
      <c r="C299" s="290" t="s">
        <v>495</v>
      </c>
      <c r="D299" s="291">
        <v>42825</v>
      </c>
      <c r="E299" s="292">
        <v>0</v>
      </c>
      <c r="F299" s="292">
        <v>1403</v>
      </c>
      <c r="G299" s="292">
        <v>1403</v>
      </c>
      <c r="H299" s="293">
        <v>15</v>
      </c>
    </row>
    <row r="300" spans="1:8" ht="30" customHeight="1" thickBot="1" x14ac:dyDescent="0.25">
      <c r="A300" s="288">
        <v>290</v>
      </c>
      <c r="B300" s="289" t="s">
        <v>281</v>
      </c>
      <c r="C300" s="290" t="s">
        <v>20</v>
      </c>
      <c r="D300" s="291">
        <v>42825</v>
      </c>
      <c r="E300" s="292">
        <v>0</v>
      </c>
      <c r="F300" s="292">
        <v>232</v>
      </c>
      <c r="G300" s="292">
        <v>232</v>
      </c>
      <c r="H300" s="293">
        <v>2</v>
      </c>
    </row>
    <row r="301" spans="1:8" ht="30" customHeight="1" thickBot="1" x14ac:dyDescent="0.25">
      <c r="A301" s="288">
        <v>291</v>
      </c>
      <c r="B301" s="289" t="s">
        <v>769</v>
      </c>
      <c r="C301" s="290" t="s">
        <v>31</v>
      </c>
      <c r="D301" s="291">
        <v>42825</v>
      </c>
      <c r="E301" s="292">
        <v>0</v>
      </c>
      <c r="F301" s="292">
        <v>1</v>
      </c>
      <c r="G301" s="292">
        <v>1</v>
      </c>
      <c r="H301" s="293">
        <v>0</v>
      </c>
    </row>
    <row r="302" spans="1:8" ht="30" customHeight="1" thickBot="1" x14ac:dyDescent="0.25">
      <c r="A302" s="288">
        <v>292</v>
      </c>
      <c r="B302" s="289" t="s">
        <v>187</v>
      </c>
      <c r="C302" s="290" t="s">
        <v>393</v>
      </c>
      <c r="D302" s="291">
        <v>42825</v>
      </c>
      <c r="E302" s="292">
        <v>0</v>
      </c>
      <c r="F302" s="292">
        <v>195</v>
      </c>
      <c r="G302" s="292">
        <v>195</v>
      </c>
      <c r="H302" s="293">
        <v>3</v>
      </c>
    </row>
    <row r="303" spans="1:8" ht="30" customHeight="1" thickBot="1" x14ac:dyDescent="0.25">
      <c r="A303" s="288">
        <v>293</v>
      </c>
      <c r="B303" s="289" t="s">
        <v>392</v>
      </c>
      <c r="C303" s="290" t="s">
        <v>394</v>
      </c>
      <c r="D303" s="291">
        <v>42825</v>
      </c>
      <c r="E303" s="292">
        <v>0</v>
      </c>
      <c r="F303" s="292">
        <v>46</v>
      </c>
      <c r="G303" s="292">
        <v>46</v>
      </c>
      <c r="H303" s="293">
        <v>5</v>
      </c>
    </row>
    <row r="304" spans="1:8" ht="30" customHeight="1" thickBot="1" x14ac:dyDescent="0.25">
      <c r="A304" s="288">
        <v>294</v>
      </c>
      <c r="B304" s="289" t="s">
        <v>417</v>
      </c>
      <c r="C304" s="290" t="s">
        <v>54</v>
      </c>
      <c r="D304" s="291">
        <v>42825</v>
      </c>
      <c r="E304" s="292">
        <v>0</v>
      </c>
      <c r="F304" s="292">
        <v>337</v>
      </c>
      <c r="G304" s="292">
        <v>337</v>
      </c>
      <c r="H304" s="293">
        <v>0</v>
      </c>
    </row>
    <row r="305" spans="1:8" ht="30" customHeight="1" thickBot="1" x14ac:dyDescent="0.25">
      <c r="A305" s="288">
        <v>295</v>
      </c>
      <c r="B305" s="289" t="s">
        <v>48</v>
      </c>
      <c r="C305" s="290" t="s">
        <v>50</v>
      </c>
      <c r="D305" s="291">
        <v>42825</v>
      </c>
      <c r="E305" s="292">
        <v>0</v>
      </c>
      <c r="F305" s="292">
        <v>250</v>
      </c>
      <c r="G305" s="292">
        <v>250</v>
      </c>
      <c r="H305" s="293">
        <v>250</v>
      </c>
    </row>
    <row r="306" spans="1:8" ht="30" customHeight="1" thickBot="1" x14ac:dyDescent="0.25">
      <c r="A306" s="288">
        <v>296</v>
      </c>
      <c r="B306" s="289" t="s">
        <v>418</v>
      </c>
      <c r="C306" s="290" t="s">
        <v>497</v>
      </c>
      <c r="D306" s="291">
        <v>42825</v>
      </c>
      <c r="E306" s="292">
        <v>0</v>
      </c>
      <c r="F306" s="292">
        <v>175</v>
      </c>
      <c r="G306" s="292">
        <v>175</v>
      </c>
      <c r="H306" s="293">
        <v>0</v>
      </c>
    </row>
    <row r="307" spans="1:8" ht="30" customHeight="1" thickBot="1" x14ac:dyDescent="0.25">
      <c r="A307" s="288">
        <v>297</v>
      </c>
      <c r="B307" s="289" t="s">
        <v>372</v>
      </c>
      <c r="C307" s="290" t="s">
        <v>79</v>
      </c>
      <c r="D307" s="291">
        <v>42825</v>
      </c>
      <c r="E307" s="292">
        <v>0</v>
      </c>
      <c r="F307" s="292">
        <v>31</v>
      </c>
      <c r="G307" s="292">
        <v>31</v>
      </c>
      <c r="H307" s="293">
        <v>12</v>
      </c>
    </row>
    <row r="308" spans="1:8" ht="30" customHeight="1" thickBot="1" x14ac:dyDescent="0.25">
      <c r="A308" s="288">
        <v>298</v>
      </c>
      <c r="B308" s="289" t="s">
        <v>258</v>
      </c>
      <c r="C308" s="290" t="s">
        <v>267</v>
      </c>
      <c r="D308" s="291">
        <v>42825</v>
      </c>
      <c r="E308" s="292">
        <v>0</v>
      </c>
      <c r="F308" s="292">
        <v>19</v>
      </c>
      <c r="G308" s="292">
        <v>19</v>
      </c>
      <c r="H308" s="293">
        <v>1</v>
      </c>
    </row>
    <row r="309" spans="1:8" ht="30" customHeight="1" thickBot="1" x14ac:dyDescent="0.25">
      <c r="A309" s="288">
        <v>299</v>
      </c>
      <c r="B309" s="289" t="s">
        <v>188</v>
      </c>
      <c r="C309" s="290" t="s">
        <v>228</v>
      </c>
      <c r="D309" s="291">
        <v>42825</v>
      </c>
      <c r="E309" s="292">
        <v>0</v>
      </c>
      <c r="F309" s="292">
        <v>531</v>
      </c>
      <c r="G309" s="292">
        <v>531</v>
      </c>
      <c r="H309" s="293">
        <v>14</v>
      </c>
    </row>
    <row r="310" spans="1:8" ht="30" customHeight="1" thickBot="1" x14ac:dyDescent="0.25">
      <c r="A310" s="288">
        <v>300</v>
      </c>
      <c r="B310" s="289" t="s">
        <v>224</v>
      </c>
      <c r="C310" s="290" t="s">
        <v>31</v>
      </c>
      <c r="D310" s="291">
        <v>42825</v>
      </c>
      <c r="E310" s="292">
        <v>0</v>
      </c>
      <c r="F310" s="292">
        <v>34</v>
      </c>
      <c r="G310" s="292">
        <v>34</v>
      </c>
      <c r="H310" s="293">
        <v>33</v>
      </c>
    </row>
    <row r="311" spans="1:8" ht="30" customHeight="1" thickBot="1" x14ac:dyDescent="0.25">
      <c r="A311" s="288">
        <v>301</v>
      </c>
      <c r="B311" s="289" t="s">
        <v>189</v>
      </c>
      <c r="C311" s="290" t="s">
        <v>496</v>
      </c>
      <c r="D311" s="291">
        <v>42825</v>
      </c>
      <c r="E311" s="292">
        <v>42</v>
      </c>
      <c r="F311" s="292">
        <v>55</v>
      </c>
      <c r="G311" s="292">
        <v>97</v>
      </c>
      <c r="H311" s="293">
        <v>2</v>
      </c>
    </row>
    <row r="312" spans="1:8" ht="30" customHeight="1" thickBot="1" x14ac:dyDescent="0.25">
      <c r="A312" s="294">
        <v>302</v>
      </c>
      <c r="B312" s="294" t="s">
        <v>572</v>
      </c>
      <c r="C312" s="295" t="s">
        <v>597</v>
      </c>
      <c r="D312" s="296">
        <v>42735</v>
      </c>
      <c r="E312" s="297">
        <v>0</v>
      </c>
      <c r="F312" s="297">
        <v>4</v>
      </c>
      <c r="G312" s="297">
        <f>SUM(E312+F312)</f>
        <v>4</v>
      </c>
      <c r="H312" s="298">
        <v>2</v>
      </c>
    </row>
    <row r="313" spans="1:8" ht="30" customHeight="1" thickBot="1" x14ac:dyDescent="0.25">
      <c r="A313" s="294">
        <v>303</v>
      </c>
      <c r="B313" s="294" t="s">
        <v>317</v>
      </c>
      <c r="C313" s="295" t="s">
        <v>334</v>
      </c>
      <c r="D313" s="296">
        <v>42735</v>
      </c>
      <c r="E313" s="297">
        <v>0</v>
      </c>
      <c r="F313" s="297">
        <v>14</v>
      </c>
      <c r="G313" s="297">
        <f>SUM(E313+F313)</f>
        <v>14</v>
      </c>
      <c r="H313" s="298">
        <v>0</v>
      </c>
    </row>
    <row r="314" spans="1:8" ht="30" customHeight="1" thickBot="1" x14ac:dyDescent="0.25">
      <c r="A314" s="294">
        <v>304</v>
      </c>
      <c r="B314" s="294" t="s">
        <v>108</v>
      </c>
      <c r="C314" s="295" t="s">
        <v>4</v>
      </c>
      <c r="D314" s="296">
        <v>42735</v>
      </c>
      <c r="E314" s="297">
        <v>0</v>
      </c>
      <c r="F314" s="297">
        <v>0</v>
      </c>
      <c r="G314" s="297">
        <f>SUM(E314+F314)</f>
        <v>0</v>
      </c>
      <c r="H314" s="298">
        <v>0</v>
      </c>
    </row>
    <row r="315" spans="1:8" ht="30" customHeight="1" thickBot="1" x14ac:dyDescent="0.25">
      <c r="A315" s="294">
        <v>305</v>
      </c>
      <c r="B315" s="294" t="s">
        <v>731</v>
      </c>
      <c r="C315" s="295" t="s">
        <v>638</v>
      </c>
      <c r="D315" s="296">
        <v>42735</v>
      </c>
      <c r="E315" s="297">
        <v>0</v>
      </c>
      <c r="F315" s="297">
        <v>0</v>
      </c>
      <c r="G315" s="297">
        <f>SUM(E315+F315)</f>
        <v>0</v>
      </c>
      <c r="H315" s="298">
        <v>0</v>
      </c>
    </row>
    <row r="316" spans="1:8" ht="30" customHeight="1" thickBot="1" x14ac:dyDescent="0.25">
      <c r="A316" s="294">
        <v>306</v>
      </c>
      <c r="B316" s="294" t="s">
        <v>83</v>
      </c>
      <c r="C316" s="295" t="s">
        <v>425</v>
      </c>
      <c r="D316" s="296">
        <v>42735</v>
      </c>
      <c r="E316" s="297">
        <v>0</v>
      </c>
      <c r="F316" s="297">
        <v>85</v>
      </c>
      <c r="G316" s="297">
        <f>SUM(E316+F316)</f>
        <v>85</v>
      </c>
      <c r="H316" s="298">
        <v>0</v>
      </c>
    </row>
    <row r="317" spans="1:8" ht="30" customHeight="1" thickBot="1" x14ac:dyDescent="0.25">
      <c r="A317" s="294">
        <v>307</v>
      </c>
      <c r="B317" s="294" t="s">
        <v>111</v>
      </c>
      <c r="C317" s="295" t="s">
        <v>427</v>
      </c>
      <c r="D317" s="296">
        <v>42735</v>
      </c>
      <c r="E317" s="297">
        <v>0</v>
      </c>
      <c r="F317" s="297">
        <v>190</v>
      </c>
      <c r="G317" s="297">
        <f>SUM(E317+F317)</f>
        <v>190</v>
      </c>
      <c r="H317" s="298">
        <v>0</v>
      </c>
    </row>
    <row r="318" spans="1:8" ht="30" customHeight="1" thickBot="1" x14ac:dyDescent="0.25">
      <c r="A318" s="294">
        <v>308</v>
      </c>
      <c r="B318" s="294" t="s">
        <v>114</v>
      </c>
      <c r="C318" s="295" t="s">
        <v>4</v>
      </c>
      <c r="D318" s="296">
        <v>42735</v>
      </c>
      <c r="E318" s="297">
        <v>0</v>
      </c>
      <c r="F318" s="297">
        <v>0</v>
      </c>
      <c r="G318" s="297">
        <f>SUM(E318+F318)</f>
        <v>0</v>
      </c>
      <c r="H318" s="298">
        <v>0</v>
      </c>
    </row>
    <row r="319" spans="1:8" ht="30" customHeight="1" thickBot="1" x14ac:dyDescent="0.25">
      <c r="A319" s="294">
        <v>309</v>
      </c>
      <c r="B319" s="294" t="s">
        <v>608</v>
      </c>
      <c r="C319" s="295" t="s">
        <v>32</v>
      </c>
      <c r="D319" s="296">
        <v>42735</v>
      </c>
      <c r="E319" s="297">
        <v>0</v>
      </c>
      <c r="F319" s="297">
        <v>0</v>
      </c>
      <c r="G319" s="297">
        <f>SUM(E319+F319)</f>
        <v>0</v>
      </c>
      <c r="H319" s="298">
        <v>0</v>
      </c>
    </row>
    <row r="320" spans="1:8" ht="30" customHeight="1" thickBot="1" x14ac:dyDescent="0.25">
      <c r="A320" s="294">
        <v>310</v>
      </c>
      <c r="B320" s="294" t="s">
        <v>268</v>
      </c>
      <c r="C320" s="295" t="s">
        <v>283</v>
      </c>
      <c r="D320" s="296">
        <v>42735</v>
      </c>
      <c r="E320" s="297">
        <v>0</v>
      </c>
      <c r="F320" s="297">
        <v>49</v>
      </c>
      <c r="G320" s="297">
        <f>SUM(E320+F320)</f>
        <v>49</v>
      </c>
      <c r="H320" s="298">
        <v>0</v>
      </c>
    </row>
    <row r="321" spans="1:8" ht="30" customHeight="1" thickBot="1" x14ac:dyDescent="0.25">
      <c r="A321" s="294">
        <v>311</v>
      </c>
      <c r="B321" s="294" t="s">
        <v>683</v>
      </c>
      <c r="C321" s="295" t="s">
        <v>23</v>
      </c>
      <c r="D321" s="296">
        <v>42735</v>
      </c>
      <c r="E321" s="297">
        <v>0</v>
      </c>
      <c r="F321" s="297">
        <v>0</v>
      </c>
      <c r="G321" s="297">
        <f>SUM(E321+F321)</f>
        <v>0</v>
      </c>
      <c r="H321" s="298">
        <v>0</v>
      </c>
    </row>
    <row r="322" spans="1:8" ht="30" customHeight="1" thickBot="1" x14ac:dyDescent="0.25">
      <c r="A322" s="294">
        <v>312</v>
      </c>
      <c r="B322" s="294" t="s">
        <v>197</v>
      </c>
      <c r="C322" s="295" t="s">
        <v>20</v>
      </c>
      <c r="D322" s="296">
        <v>42735</v>
      </c>
      <c r="E322" s="297">
        <v>0</v>
      </c>
      <c r="F322" s="297">
        <v>52</v>
      </c>
      <c r="G322" s="297">
        <f>SUM(E322+F322)</f>
        <v>52</v>
      </c>
      <c r="H322" s="298">
        <v>0</v>
      </c>
    </row>
    <row r="323" spans="1:8" ht="30" customHeight="1" thickBot="1" x14ac:dyDescent="0.25">
      <c r="A323" s="294">
        <v>313</v>
      </c>
      <c r="B323" s="294" t="s">
        <v>242</v>
      </c>
      <c r="C323" s="295" t="s">
        <v>445</v>
      </c>
      <c r="D323" s="296">
        <v>42735</v>
      </c>
      <c r="E323" s="297">
        <v>0</v>
      </c>
      <c r="F323" s="297">
        <v>0</v>
      </c>
      <c r="G323" s="297">
        <f>SUM(E323+F323)</f>
        <v>0</v>
      </c>
      <c r="H323" s="298">
        <v>0</v>
      </c>
    </row>
    <row r="324" spans="1:8" ht="30" customHeight="1" thickBot="1" x14ac:dyDescent="0.25">
      <c r="A324" s="294">
        <v>314</v>
      </c>
      <c r="B324" s="294" t="s">
        <v>383</v>
      </c>
      <c r="C324" s="295" t="s">
        <v>395</v>
      </c>
      <c r="D324" s="296">
        <v>42735</v>
      </c>
      <c r="E324" s="297">
        <v>0</v>
      </c>
      <c r="F324" s="297">
        <v>0</v>
      </c>
      <c r="G324" s="297">
        <f>SUM(E324+F324)</f>
        <v>0</v>
      </c>
      <c r="H324" s="298">
        <v>0</v>
      </c>
    </row>
    <row r="325" spans="1:8" ht="30" customHeight="1" thickBot="1" x14ac:dyDescent="0.25">
      <c r="A325" s="294">
        <v>315</v>
      </c>
      <c r="B325" s="294" t="s">
        <v>609</v>
      </c>
      <c r="C325" s="295" t="s">
        <v>77</v>
      </c>
      <c r="D325" s="296">
        <v>42735</v>
      </c>
      <c r="E325" s="297">
        <v>0</v>
      </c>
      <c r="F325" s="297">
        <v>0</v>
      </c>
      <c r="G325" s="297">
        <f>SUM(E325+F325)</f>
        <v>0</v>
      </c>
      <c r="H325" s="298">
        <v>0</v>
      </c>
    </row>
    <row r="326" spans="1:8" ht="30" customHeight="1" thickBot="1" x14ac:dyDescent="0.25">
      <c r="A326" s="294">
        <v>316</v>
      </c>
      <c r="B326" s="294" t="s">
        <v>610</v>
      </c>
      <c r="C326" s="295" t="s">
        <v>71</v>
      </c>
      <c r="D326" s="296">
        <v>42735</v>
      </c>
      <c r="E326" s="297">
        <v>0</v>
      </c>
      <c r="F326" s="297">
        <v>0</v>
      </c>
      <c r="G326" s="297">
        <f>SUM(E326+F326)</f>
        <v>0</v>
      </c>
      <c r="H326" s="298">
        <v>0</v>
      </c>
    </row>
    <row r="327" spans="1:8" ht="30" customHeight="1" thickBot="1" x14ac:dyDescent="0.25">
      <c r="A327" s="294">
        <v>317</v>
      </c>
      <c r="B327" s="294" t="s">
        <v>270</v>
      </c>
      <c r="C327" s="295" t="s">
        <v>450</v>
      </c>
      <c r="D327" s="296">
        <v>42735</v>
      </c>
      <c r="E327" s="297">
        <v>0</v>
      </c>
      <c r="F327" s="297">
        <v>126</v>
      </c>
      <c r="G327" s="297">
        <f>SUM(E327+F327)</f>
        <v>126</v>
      </c>
      <c r="H327" s="298">
        <v>0</v>
      </c>
    </row>
    <row r="328" spans="1:8" ht="30" customHeight="1" thickBot="1" x14ac:dyDescent="0.25">
      <c r="A328" s="294">
        <v>318</v>
      </c>
      <c r="B328" s="294" t="s">
        <v>582</v>
      </c>
      <c r="C328" s="295" t="s">
        <v>4</v>
      </c>
      <c r="D328" s="296">
        <v>42735</v>
      </c>
      <c r="E328" s="297">
        <v>0</v>
      </c>
      <c r="F328" s="297">
        <v>0</v>
      </c>
      <c r="G328" s="297">
        <f>SUM(E328+F328)</f>
        <v>0</v>
      </c>
      <c r="H328" s="298">
        <v>0</v>
      </c>
    </row>
    <row r="329" spans="1:8" ht="30" customHeight="1" thickBot="1" x14ac:dyDescent="0.25">
      <c r="A329" s="294">
        <v>319</v>
      </c>
      <c r="B329" s="294" t="s">
        <v>142</v>
      </c>
      <c r="C329" s="295" t="s">
        <v>4</v>
      </c>
      <c r="D329" s="296">
        <v>42735</v>
      </c>
      <c r="E329" s="297">
        <v>0</v>
      </c>
      <c r="F329" s="297">
        <v>24</v>
      </c>
      <c r="G329" s="297">
        <f>SUM(E329+F329)</f>
        <v>24</v>
      </c>
      <c r="H329" s="298">
        <v>0</v>
      </c>
    </row>
    <row r="330" spans="1:8" ht="30" customHeight="1" thickBot="1" x14ac:dyDescent="0.25">
      <c r="A330" s="294">
        <v>320</v>
      </c>
      <c r="B330" s="294" t="s">
        <v>325</v>
      </c>
      <c r="C330" s="295" t="s">
        <v>335</v>
      </c>
      <c r="D330" s="296">
        <v>42735</v>
      </c>
      <c r="E330" s="297">
        <v>0</v>
      </c>
      <c r="F330" s="297">
        <v>79</v>
      </c>
      <c r="G330" s="297">
        <f>SUM(E330+F330)</f>
        <v>79</v>
      </c>
      <c r="H330" s="298">
        <v>5</v>
      </c>
    </row>
    <row r="331" spans="1:8" ht="30" customHeight="1" thickBot="1" x14ac:dyDescent="0.25">
      <c r="A331" s="294">
        <v>321</v>
      </c>
      <c r="B331" s="294" t="s">
        <v>209</v>
      </c>
      <c r="C331" s="295" t="s">
        <v>20</v>
      </c>
      <c r="D331" s="296">
        <v>42735</v>
      </c>
      <c r="E331" s="297">
        <v>0</v>
      </c>
      <c r="F331" s="297">
        <v>3</v>
      </c>
      <c r="G331" s="297">
        <f>SUM(E331+F331)</f>
        <v>3</v>
      </c>
      <c r="H331" s="298">
        <v>0</v>
      </c>
    </row>
    <row r="332" spans="1:8" ht="30" customHeight="1" thickBot="1" x14ac:dyDescent="0.25">
      <c r="A332" s="294">
        <v>322</v>
      </c>
      <c r="B332" s="294" t="s">
        <v>146</v>
      </c>
      <c r="C332" s="295" t="s">
        <v>21</v>
      </c>
      <c r="D332" s="296">
        <v>42735</v>
      </c>
      <c r="E332" s="297">
        <v>0</v>
      </c>
      <c r="F332" s="297">
        <v>35</v>
      </c>
      <c r="G332" s="297">
        <f>SUM(E332+F332)</f>
        <v>35</v>
      </c>
      <c r="H332" s="298">
        <v>34</v>
      </c>
    </row>
    <row r="333" spans="1:8" ht="30" customHeight="1" thickBot="1" x14ac:dyDescent="0.25">
      <c r="A333" s="294">
        <v>323</v>
      </c>
      <c r="B333" s="294" t="s">
        <v>692</v>
      </c>
      <c r="C333" s="295" t="s">
        <v>23</v>
      </c>
      <c r="D333" s="296">
        <v>42735</v>
      </c>
      <c r="E333" s="297">
        <v>0</v>
      </c>
      <c r="F333" s="297">
        <v>0</v>
      </c>
      <c r="G333" s="297">
        <f>SUM(E333+F333)</f>
        <v>0</v>
      </c>
      <c r="H333" s="298">
        <v>0</v>
      </c>
    </row>
    <row r="334" spans="1:8" ht="30" customHeight="1" thickBot="1" x14ac:dyDescent="0.25">
      <c r="A334" s="294">
        <v>324</v>
      </c>
      <c r="B334" s="294" t="s">
        <v>408</v>
      </c>
      <c r="C334" s="295" t="s">
        <v>459</v>
      </c>
      <c r="D334" s="296">
        <v>42735</v>
      </c>
      <c r="E334" s="297">
        <v>0</v>
      </c>
      <c r="F334" s="297">
        <v>0</v>
      </c>
      <c r="G334" s="297">
        <f>SUM(E334+F334)</f>
        <v>0</v>
      </c>
      <c r="H334" s="298">
        <v>0</v>
      </c>
    </row>
    <row r="335" spans="1:8" ht="30" customHeight="1" thickBot="1" x14ac:dyDescent="0.25">
      <c r="A335" s="294">
        <v>325</v>
      </c>
      <c r="B335" s="294" t="s">
        <v>651</v>
      </c>
      <c r="C335" s="295" t="s">
        <v>668</v>
      </c>
      <c r="D335" s="296">
        <v>42735</v>
      </c>
      <c r="E335" s="297">
        <v>0</v>
      </c>
      <c r="F335" s="297">
        <v>35</v>
      </c>
      <c r="G335" s="297">
        <f>SUM(E335+F335)</f>
        <v>35</v>
      </c>
      <c r="H335" s="298">
        <v>0</v>
      </c>
    </row>
    <row r="336" spans="1:8" ht="30" customHeight="1" thickBot="1" x14ac:dyDescent="0.25">
      <c r="A336" s="294">
        <v>326</v>
      </c>
      <c r="B336" s="294" t="s">
        <v>149</v>
      </c>
      <c r="C336" s="295" t="s">
        <v>460</v>
      </c>
      <c r="D336" s="296">
        <v>42735</v>
      </c>
      <c r="E336" s="297">
        <v>0</v>
      </c>
      <c r="F336" s="297">
        <v>0</v>
      </c>
      <c r="G336" s="297">
        <f>SUM(E336+F336)</f>
        <v>0</v>
      </c>
      <c r="H336" s="298">
        <v>0</v>
      </c>
    </row>
    <row r="337" spans="1:8" ht="30" customHeight="1" thickBot="1" x14ac:dyDescent="0.25">
      <c r="A337" s="294">
        <v>327</v>
      </c>
      <c r="B337" s="294" t="s">
        <v>386</v>
      </c>
      <c r="C337" s="295" t="s">
        <v>396</v>
      </c>
      <c r="D337" s="296">
        <v>42735</v>
      </c>
      <c r="E337" s="297">
        <v>0</v>
      </c>
      <c r="F337" s="297">
        <v>0</v>
      </c>
      <c r="G337" s="297">
        <f>SUM(E337+F337)</f>
        <v>0</v>
      </c>
      <c r="H337" s="298">
        <v>0</v>
      </c>
    </row>
    <row r="338" spans="1:8" ht="30" customHeight="1" thickBot="1" x14ac:dyDescent="0.25">
      <c r="A338" s="294">
        <v>328</v>
      </c>
      <c r="B338" s="294" t="s">
        <v>273</v>
      </c>
      <c r="C338" s="295" t="s">
        <v>50</v>
      </c>
      <c r="D338" s="296">
        <v>42735</v>
      </c>
      <c r="E338" s="297">
        <v>120</v>
      </c>
      <c r="F338" s="297">
        <v>120</v>
      </c>
      <c r="G338" s="297">
        <f>SUM(E338+F338)</f>
        <v>240</v>
      </c>
      <c r="H338" s="298">
        <v>48</v>
      </c>
    </row>
    <row r="339" spans="1:8" ht="30" customHeight="1" thickBot="1" x14ac:dyDescent="0.25">
      <c r="A339" s="294">
        <v>329</v>
      </c>
      <c r="B339" s="294" t="s">
        <v>247</v>
      </c>
      <c r="C339" s="295" t="s">
        <v>55</v>
      </c>
      <c r="D339" s="296">
        <v>42735</v>
      </c>
      <c r="E339" s="297">
        <v>0</v>
      </c>
      <c r="F339" s="297">
        <v>0</v>
      </c>
      <c r="G339" s="297">
        <f>SUM(E339+F339)</f>
        <v>0</v>
      </c>
      <c r="H339" s="298">
        <v>4</v>
      </c>
    </row>
    <row r="340" spans="1:8" ht="30" customHeight="1" thickBot="1" x14ac:dyDescent="0.25">
      <c r="A340" s="294">
        <v>330</v>
      </c>
      <c r="B340" s="294" t="s">
        <v>696</v>
      </c>
      <c r="C340" s="295" t="s">
        <v>24</v>
      </c>
      <c r="D340" s="296">
        <v>42735</v>
      </c>
      <c r="E340" s="297">
        <v>0</v>
      </c>
      <c r="F340" s="297">
        <v>0</v>
      </c>
      <c r="G340" s="297">
        <f>SUM(E340+F340)</f>
        <v>0</v>
      </c>
      <c r="H340" s="298">
        <v>0</v>
      </c>
    </row>
    <row r="341" spans="1:8" ht="30" customHeight="1" thickBot="1" x14ac:dyDescent="0.25">
      <c r="A341" s="294">
        <v>331</v>
      </c>
      <c r="B341" s="294" t="s">
        <v>85</v>
      </c>
      <c r="C341" s="295" t="s">
        <v>471</v>
      </c>
      <c r="D341" s="296">
        <v>42735</v>
      </c>
      <c r="E341" s="297">
        <v>0</v>
      </c>
      <c r="F341" s="297">
        <v>0</v>
      </c>
      <c r="G341" s="297">
        <f>SUM(E341+F341)</f>
        <v>0</v>
      </c>
      <c r="H341" s="298">
        <v>44</v>
      </c>
    </row>
    <row r="342" spans="1:8" ht="30" customHeight="1" thickBot="1" x14ac:dyDescent="0.25">
      <c r="A342" s="294">
        <v>332</v>
      </c>
      <c r="B342" s="294" t="s">
        <v>296</v>
      </c>
      <c r="C342" s="295" t="s">
        <v>302</v>
      </c>
      <c r="D342" s="296">
        <v>42735</v>
      </c>
      <c r="E342" s="297">
        <v>0</v>
      </c>
      <c r="F342" s="297">
        <v>148</v>
      </c>
      <c r="G342" s="297">
        <f>SUM(E342+F342)</f>
        <v>148</v>
      </c>
      <c r="H342" s="298">
        <v>2</v>
      </c>
    </row>
    <row r="343" spans="1:8" ht="30" customHeight="1" thickBot="1" x14ac:dyDescent="0.25">
      <c r="A343" s="294">
        <v>333</v>
      </c>
      <c r="B343" s="294" t="s">
        <v>664</v>
      </c>
      <c r="C343" s="295" t="s">
        <v>5</v>
      </c>
      <c r="D343" s="296">
        <v>42735</v>
      </c>
      <c r="E343" s="297">
        <v>0</v>
      </c>
      <c r="F343" s="297">
        <v>4</v>
      </c>
      <c r="G343" s="297">
        <f>SUM(E343+F343)</f>
        <v>4</v>
      </c>
      <c r="H343" s="298">
        <v>4</v>
      </c>
    </row>
    <row r="344" spans="1:8" ht="30" customHeight="1" thickBot="1" x14ac:dyDescent="0.25">
      <c r="A344" s="294">
        <v>334</v>
      </c>
      <c r="B344" s="294" t="s">
        <v>163</v>
      </c>
      <c r="C344" s="295" t="s">
        <v>477</v>
      </c>
      <c r="D344" s="296">
        <v>42735</v>
      </c>
      <c r="E344" s="297">
        <v>0</v>
      </c>
      <c r="F344" s="297">
        <v>0</v>
      </c>
      <c r="G344" s="297">
        <f>SUM(E344+F344)</f>
        <v>0</v>
      </c>
      <c r="H344" s="298">
        <v>0</v>
      </c>
    </row>
    <row r="345" spans="1:8" ht="30" customHeight="1" thickBot="1" x14ac:dyDescent="0.25">
      <c r="A345" s="294">
        <v>335</v>
      </c>
      <c r="B345" s="294" t="s">
        <v>703</v>
      </c>
      <c r="C345" s="295" t="s">
        <v>31</v>
      </c>
      <c r="D345" s="296">
        <v>42735</v>
      </c>
      <c r="E345" s="297">
        <v>0</v>
      </c>
      <c r="F345" s="297">
        <v>0</v>
      </c>
      <c r="G345" s="297">
        <f>SUM(E345+F345)</f>
        <v>0</v>
      </c>
      <c r="H345" s="298">
        <v>0</v>
      </c>
    </row>
    <row r="346" spans="1:8" ht="30" customHeight="1" thickBot="1" x14ac:dyDescent="0.25">
      <c r="A346" s="294">
        <v>336</v>
      </c>
      <c r="B346" s="294" t="s">
        <v>705</v>
      </c>
      <c r="C346" s="295" t="s">
        <v>23</v>
      </c>
      <c r="D346" s="296">
        <v>42735</v>
      </c>
      <c r="E346" s="297">
        <v>0</v>
      </c>
      <c r="F346" s="297">
        <v>20</v>
      </c>
      <c r="G346" s="297">
        <f>SUM(E346+F346)</f>
        <v>20</v>
      </c>
      <c r="H346" s="298">
        <v>4</v>
      </c>
    </row>
    <row r="347" spans="1:8" ht="30" customHeight="1" thickBot="1" x14ac:dyDescent="0.25">
      <c r="A347" s="294">
        <v>337</v>
      </c>
      <c r="B347" s="294" t="s">
        <v>171</v>
      </c>
      <c r="C347" s="295" t="s">
        <v>25</v>
      </c>
      <c r="D347" s="296">
        <v>42735</v>
      </c>
      <c r="E347" s="297">
        <v>0</v>
      </c>
      <c r="F347" s="297">
        <v>174</v>
      </c>
      <c r="G347" s="297">
        <f>SUM(E347+F347)</f>
        <v>174</v>
      </c>
      <c r="H347" s="298">
        <v>0</v>
      </c>
    </row>
    <row r="348" spans="1:8" ht="30" customHeight="1" thickBot="1" x14ac:dyDescent="0.25">
      <c r="A348" s="294">
        <v>338</v>
      </c>
      <c r="B348" s="294" t="s">
        <v>298</v>
      </c>
      <c r="C348" s="295" t="s">
        <v>304</v>
      </c>
      <c r="D348" s="296">
        <v>42735</v>
      </c>
      <c r="E348" s="297">
        <v>0</v>
      </c>
      <c r="F348" s="297">
        <v>0</v>
      </c>
      <c r="G348" s="297">
        <f>SUM(E348+F348)</f>
        <v>0</v>
      </c>
      <c r="H348" s="298">
        <v>0</v>
      </c>
    </row>
    <row r="349" spans="1:8" ht="30" customHeight="1" thickBot="1" x14ac:dyDescent="0.25">
      <c r="A349" s="294">
        <v>339</v>
      </c>
      <c r="B349" s="294" t="s">
        <v>214</v>
      </c>
      <c r="C349" s="295" t="s">
        <v>24</v>
      </c>
      <c r="D349" s="296">
        <v>42735</v>
      </c>
      <c r="E349" s="297">
        <v>0</v>
      </c>
      <c r="F349" s="297">
        <v>0</v>
      </c>
      <c r="G349" s="297">
        <f>SUM(E349+F349)</f>
        <v>0</v>
      </c>
      <c r="H349" s="298">
        <v>0</v>
      </c>
    </row>
    <row r="350" spans="1:8" ht="30" customHeight="1" thickBot="1" x14ac:dyDescent="0.25">
      <c r="A350" s="294">
        <v>340</v>
      </c>
      <c r="B350" s="294" t="s">
        <v>367</v>
      </c>
      <c r="C350" s="295" t="s">
        <v>261</v>
      </c>
      <c r="D350" s="296">
        <v>42735</v>
      </c>
      <c r="E350" s="297">
        <v>0</v>
      </c>
      <c r="F350" s="297">
        <v>0</v>
      </c>
      <c r="G350" s="297">
        <f>SUM(E350+F350)</f>
        <v>0</v>
      </c>
      <c r="H350" s="298">
        <v>0</v>
      </c>
    </row>
    <row r="351" spans="1:8" ht="30" customHeight="1" thickBot="1" x14ac:dyDescent="0.25">
      <c r="A351" s="294">
        <v>341</v>
      </c>
      <c r="B351" s="294" t="s">
        <v>708</v>
      </c>
      <c r="C351" s="295" t="s">
        <v>30</v>
      </c>
      <c r="D351" s="296">
        <v>42735</v>
      </c>
      <c r="E351" s="297">
        <v>0</v>
      </c>
      <c r="F351" s="297">
        <v>0</v>
      </c>
      <c r="G351" s="297">
        <f>SUM(E351+F351)</f>
        <v>0</v>
      </c>
      <c r="H351" s="298">
        <v>0</v>
      </c>
    </row>
    <row r="352" spans="1:8" ht="30" customHeight="1" thickBot="1" x14ac:dyDescent="0.25">
      <c r="A352" s="294">
        <v>342</v>
      </c>
      <c r="B352" s="294" t="s">
        <v>413</v>
      </c>
      <c r="C352" s="295" t="s">
        <v>6</v>
      </c>
      <c r="D352" s="296">
        <v>42735</v>
      </c>
      <c r="E352" s="297">
        <v>0</v>
      </c>
      <c r="F352" s="297">
        <v>0</v>
      </c>
      <c r="G352" s="297">
        <f>SUM(E352+F352)</f>
        <v>0</v>
      </c>
      <c r="H352" s="298">
        <v>0</v>
      </c>
    </row>
    <row r="353" spans="1:8" ht="30" customHeight="1" thickBot="1" x14ac:dyDescent="0.25">
      <c r="A353" s="294">
        <v>343</v>
      </c>
      <c r="B353" s="294" t="s">
        <v>734</v>
      </c>
      <c r="C353" s="295" t="s">
        <v>31</v>
      </c>
      <c r="D353" s="296">
        <v>42735</v>
      </c>
      <c r="E353" s="297">
        <v>0</v>
      </c>
      <c r="F353" s="297">
        <v>0</v>
      </c>
      <c r="G353" s="297">
        <f>SUM(E353+F353)</f>
        <v>0</v>
      </c>
      <c r="H353" s="298">
        <v>0</v>
      </c>
    </row>
    <row r="354" spans="1:8" ht="30" customHeight="1" thickBot="1" x14ac:dyDescent="0.25">
      <c r="A354" s="294">
        <v>344</v>
      </c>
      <c r="B354" s="294" t="s">
        <v>279</v>
      </c>
      <c r="C354" s="295" t="s">
        <v>288</v>
      </c>
      <c r="D354" s="296">
        <v>42735</v>
      </c>
      <c r="E354" s="297">
        <v>0</v>
      </c>
      <c r="F354" s="297">
        <v>1</v>
      </c>
      <c r="G354" s="297">
        <f>SUM(E354+F354)</f>
        <v>1</v>
      </c>
      <c r="H354" s="298">
        <v>0</v>
      </c>
    </row>
    <row r="355" spans="1:8" ht="30" customHeight="1" thickBot="1" x14ac:dyDescent="0.25">
      <c r="A355" s="294">
        <v>345</v>
      </c>
      <c r="B355" s="294" t="s">
        <v>593</v>
      </c>
      <c r="C355" s="295" t="s">
        <v>604</v>
      </c>
      <c r="D355" s="296">
        <v>42735</v>
      </c>
      <c r="E355" s="297">
        <v>0</v>
      </c>
      <c r="F355" s="297">
        <v>0</v>
      </c>
      <c r="G355" s="297">
        <f>SUM(E355+F355)</f>
        <v>0</v>
      </c>
      <c r="H355" s="298">
        <v>4</v>
      </c>
    </row>
    <row r="356" spans="1:8" ht="30" customHeight="1" thickBot="1" x14ac:dyDescent="0.25">
      <c r="A356" s="294">
        <v>346</v>
      </c>
      <c r="B356" s="294" t="s">
        <v>735</v>
      </c>
      <c r="C356" s="295" t="s">
        <v>634</v>
      </c>
      <c r="D356" s="296">
        <v>42735</v>
      </c>
      <c r="E356" s="297">
        <v>0</v>
      </c>
      <c r="F356" s="297">
        <v>0</v>
      </c>
      <c r="G356" s="297">
        <f>SUM(E356+F356)</f>
        <v>0</v>
      </c>
      <c r="H356" s="298">
        <v>4</v>
      </c>
    </row>
    <row r="357" spans="1:8" ht="30" customHeight="1" thickBot="1" x14ac:dyDescent="0.25">
      <c r="A357" s="294">
        <v>347</v>
      </c>
      <c r="B357" s="294" t="s">
        <v>180</v>
      </c>
      <c r="C357" s="295" t="s">
        <v>616</v>
      </c>
      <c r="D357" s="296">
        <v>42735</v>
      </c>
      <c r="E357" s="297">
        <v>0</v>
      </c>
      <c r="F357" s="297">
        <v>0</v>
      </c>
      <c r="G357" s="297">
        <f>SUM(E357+F357)</f>
        <v>0</v>
      </c>
      <c r="H357" s="298">
        <v>0</v>
      </c>
    </row>
    <row r="358" spans="1:8" ht="30" customHeight="1" thickBot="1" x14ac:dyDescent="0.25">
      <c r="A358" s="294">
        <v>348</v>
      </c>
      <c r="B358" s="294" t="s">
        <v>280</v>
      </c>
      <c r="C358" s="295" t="s">
        <v>56</v>
      </c>
      <c r="D358" s="296">
        <v>42735</v>
      </c>
      <c r="E358" s="297">
        <v>0</v>
      </c>
      <c r="F358" s="297">
        <v>0</v>
      </c>
      <c r="G358" s="297">
        <f>SUM(E358+F358)</f>
        <v>0</v>
      </c>
      <c r="H358" s="298">
        <v>8</v>
      </c>
    </row>
    <row r="359" spans="1:8" ht="30" customHeight="1" thickBot="1" x14ac:dyDescent="0.25">
      <c r="A359" s="294">
        <v>349</v>
      </c>
      <c r="B359" s="294" t="s">
        <v>415</v>
      </c>
      <c r="C359" s="295" t="s">
        <v>16</v>
      </c>
      <c r="D359" s="296">
        <v>42735</v>
      </c>
      <c r="E359" s="297">
        <v>0</v>
      </c>
      <c r="F359" s="297">
        <v>5</v>
      </c>
      <c r="G359" s="297">
        <f>SUM(E359+F359)</f>
        <v>5</v>
      </c>
      <c r="H359" s="298">
        <v>0</v>
      </c>
    </row>
    <row r="360" spans="1:8" ht="30" customHeight="1" thickBot="1" x14ac:dyDescent="0.25">
      <c r="A360" s="294">
        <v>350</v>
      </c>
      <c r="B360" s="294" t="s">
        <v>183</v>
      </c>
      <c r="C360" s="295" t="s">
        <v>493</v>
      </c>
      <c r="D360" s="296">
        <v>42735</v>
      </c>
      <c r="E360" s="297">
        <v>0</v>
      </c>
      <c r="F360" s="297">
        <v>252</v>
      </c>
      <c r="G360" s="297">
        <f>SUM(E360+F360)</f>
        <v>252</v>
      </c>
      <c r="H360" s="298">
        <v>0</v>
      </c>
    </row>
    <row r="361" spans="1:8" ht="30" customHeight="1" thickBot="1" x14ac:dyDescent="0.25">
      <c r="A361" s="294">
        <v>351</v>
      </c>
      <c r="B361" s="294" t="s">
        <v>184</v>
      </c>
      <c r="C361" s="295" t="s">
        <v>59</v>
      </c>
      <c r="D361" s="296">
        <v>42735</v>
      </c>
      <c r="E361" s="297">
        <v>0</v>
      </c>
      <c r="F361" s="297">
        <v>0</v>
      </c>
      <c r="G361" s="297">
        <f>SUM(E361+F361)</f>
        <v>0</v>
      </c>
      <c r="H361" s="298">
        <v>0</v>
      </c>
    </row>
    <row r="362" spans="1:8" ht="30" customHeight="1" thickBot="1" x14ac:dyDescent="0.25">
      <c r="A362" s="294">
        <v>352</v>
      </c>
      <c r="B362" s="294" t="s">
        <v>736</v>
      </c>
      <c r="C362" s="295" t="s">
        <v>26</v>
      </c>
      <c r="D362" s="296">
        <v>42735</v>
      </c>
      <c r="E362" s="297">
        <v>0</v>
      </c>
      <c r="F362" s="297">
        <v>0</v>
      </c>
      <c r="G362" s="297">
        <f>SUM(E362+F362)</f>
        <v>0</v>
      </c>
      <c r="H362" s="298">
        <v>0</v>
      </c>
    </row>
    <row r="363" spans="1:8" ht="30" customHeight="1" thickBot="1" x14ac:dyDescent="0.25">
      <c r="A363" s="294">
        <v>353</v>
      </c>
      <c r="B363" s="294" t="s">
        <v>416</v>
      </c>
      <c r="C363" s="295" t="s">
        <v>303</v>
      </c>
      <c r="D363" s="296">
        <v>42735</v>
      </c>
      <c r="E363" s="297">
        <v>0</v>
      </c>
      <c r="F363" s="297">
        <v>0</v>
      </c>
      <c r="G363" s="297">
        <f>SUM(E363+F363)</f>
        <v>0</v>
      </c>
      <c r="H363" s="298">
        <v>1</v>
      </c>
    </row>
    <row r="364" spans="1:8" ht="30" customHeight="1" thickBot="1" x14ac:dyDescent="0.25">
      <c r="A364" s="299">
        <v>354</v>
      </c>
      <c r="B364" s="299" t="s">
        <v>737</v>
      </c>
      <c r="C364" s="300" t="s">
        <v>629</v>
      </c>
      <c r="D364" s="301">
        <v>42643</v>
      </c>
      <c r="E364" s="302">
        <v>0</v>
      </c>
      <c r="F364" s="302">
        <v>0</v>
      </c>
      <c r="G364" s="302">
        <f>SUM(E364+F364)</f>
        <v>0</v>
      </c>
      <c r="H364" s="303">
        <v>0</v>
      </c>
    </row>
    <row r="365" spans="1:8" ht="30" customHeight="1" thickBot="1" x14ac:dyDescent="0.25">
      <c r="A365" s="299">
        <v>355</v>
      </c>
      <c r="B365" s="299" t="s">
        <v>109</v>
      </c>
      <c r="C365" s="300" t="s">
        <v>422</v>
      </c>
      <c r="D365" s="301">
        <v>42643</v>
      </c>
      <c r="E365" s="302">
        <v>0</v>
      </c>
      <c r="F365" s="302">
        <v>10</v>
      </c>
      <c r="G365" s="302">
        <f>SUM(E365+F365)</f>
        <v>10</v>
      </c>
      <c r="H365" s="303">
        <v>5</v>
      </c>
    </row>
    <row r="366" spans="1:8" ht="30" customHeight="1" thickBot="1" x14ac:dyDescent="0.25">
      <c r="A366" s="299">
        <v>356</v>
      </c>
      <c r="B366" s="299" t="s">
        <v>239</v>
      </c>
      <c r="C366" s="300" t="s">
        <v>424</v>
      </c>
      <c r="D366" s="301">
        <v>42643</v>
      </c>
      <c r="E366" s="302">
        <v>0</v>
      </c>
      <c r="F366" s="302">
        <v>29</v>
      </c>
      <c r="G366" s="302">
        <f>SUM(E366+F366)</f>
        <v>29</v>
      </c>
      <c r="H366" s="303">
        <v>0</v>
      </c>
    </row>
    <row r="367" spans="1:8" ht="30" customHeight="1" thickBot="1" x14ac:dyDescent="0.25">
      <c r="A367" s="299">
        <v>357</v>
      </c>
      <c r="B367" s="299" t="s">
        <v>678</v>
      </c>
      <c r="C367" s="300" t="s">
        <v>28</v>
      </c>
      <c r="D367" s="301">
        <v>42643</v>
      </c>
      <c r="E367" s="302">
        <v>0</v>
      </c>
      <c r="F367" s="302">
        <v>0</v>
      </c>
      <c r="G367" s="302">
        <f>SUM(E367+F367)</f>
        <v>0</v>
      </c>
      <c r="H367" s="303">
        <v>0</v>
      </c>
    </row>
    <row r="368" spans="1:8" ht="30" customHeight="1" thickBot="1" x14ac:dyDescent="0.25">
      <c r="A368" s="299">
        <v>358</v>
      </c>
      <c r="B368" s="299" t="s">
        <v>679</v>
      </c>
      <c r="C368" s="300" t="s">
        <v>713</v>
      </c>
      <c r="D368" s="301">
        <v>42643</v>
      </c>
      <c r="E368" s="302">
        <v>0</v>
      </c>
      <c r="F368" s="302">
        <v>0</v>
      </c>
      <c r="G368" s="302">
        <f>SUM(E368+F368)</f>
        <v>0</v>
      </c>
      <c r="H368" s="303">
        <v>0</v>
      </c>
    </row>
    <row r="369" spans="1:8" ht="30" customHeight="1" thickBot="1" x14ac:dyDescent="0.25">
      <c r="A369" s="299">
        <v>359</v>
      </c>
      <c r="B369" s="299" t="s">
        <v>574</v>
      </c>
      <c r="C369" s="300" t="s">
        <v>307</v>
      </c>
      <c r="D369" s="301">
        <v>42643</v>
      </c>
      <c r="E369" s="302">
        <v>0</v>
      </c>
      <c r="F369" s="302">
        <v>1</v>
      </c>
      <c r="G369" s="302">
        <f>SUM(E369+F369)</f>
        <v>1</v>
      </c>
      <c r="H369" s="303">
        <v>1</v>
      </c>
    </row>
    <row r="370" spans="1:8" ht="30" customHeight="1" thickBot="1" x14ac:dyDescent="0.25">
      <c r="A370" s="299">
        <v>360</v>
      </c>
      <c r="B370" s="299" t="s">
        <v>682</v>
      </c>
      <c r="C370" s="300" t="s">
        <v>23</v>
      </c>
      <c r="D370" s="301">
        <v>42643</v>
      </c>
      <c r="E370" s="302">
        <v>0</v>
      </c>
      <c r="F370" s="302">
        <v>0</v>
      </c>
      <c r="G370" s="302">
        <f>SUM(E370+F370)</f>
        <v>0</v>
      </c>
      <c r="H370" s="303">
        <v>0</v>
      </c>
    </row>
    <row r="371" spans="1:8" ht="30" customHeight="1" thickBot="1" x14ac:dyDescent="0.25">
      <c r="A371" s="299">
        <v>361</v>
      </c>
      <c r="B371" s="299" t="s">
        <v>117</v>
      </c>
      <c r="C371" s="300" t="s">
        <v>77</v>
      </c>
      <c r="D371" s="301">
        <v>42643</v>
      </c>
      <c r="E371" s="302">
        <v>0</v>
      </c>
      <c r="F371" s="302">
        <v>589</v>
      </c>
      <c r="G371" s="302">
        <f>SUM(E371+F371)</f>
        <v>589</v>
      </c>
      <c r="H371" s="303">
        <v>589</v>
      </c>
    </row>
    <row r="372" spans="1:8" ht="30" customHeight="1" thickBot="1" x14ac:dyDescent="0.25">
      <c r="A372" s="299">
        <v>362</v>
      </c>
      <c r="B372" s="299" t="s">
        <v>198</v>
      </c>
      <c r="C372" s="300" t="s">
        <v>435</v>
      </c>
      <c r="D372" s="301">
        <v>42643</v>
      </c>
      <c r="E372" s="302">
        <v>0</v>
      </c>
      <c r="F372" s="302">
        <v>0</v>
      </c>
      <c r="G372" s="302">
        <f>SUM(E372+F372)</f>
        <v>0</v>
      </c>
      <c r="H372" s="303">
        <v>0</v>
      </c>
    </row>
    <row r="373" spans="1:8" ht="30" customHeight="1" thickBot="1" x14ac:dyDescent="0.25">
      <c r="A373" s="299">
        <v>363</v>
      </c>
      <c r="B373" s="299" t="s">
        <v>124</v>
      </c>
      <c r="C373" s="300" t="s">
        <v>89</v>
      </c>
      <c r="D373" s="301">
        <v>42643</v>
      </c>
      <c r="E373" s="302">
        <v>0</v>
      </c>
      <c r="F373" s="302">
        <v>67</v>
      </c>
      <c r="G373" s="302">
        <f>SUM(E373+F373)</f>
        <v>67</v>
      </c>
      <c r="H373" s="303">
        <v>2</v>
      </c>
    </row>
    <row r="374" spans="1:8" ht="30" customHeight="1" thickBot="1" x14ac:dyDescent="0.25">
      <c r="A374" s="299">
        <v>364</v>
      </c>
      <c r="B374" s="299" t="s">
        <v>685</v>
      </c>
      <c r="C374" s="300" t="s">
        <v>31</v>
      </c>
      <c r="D374" s="301">
        <v>42643</v>
      </c>
      <c r="E374" s="302">
        <v>0</v>
      </c>
      <c r="F374" s="302">
        <v>0</v>
      </c>
      <c r="G374" s="302">
        <f>SUM(E374+F374)</f>
        <v>0</v>
      </c>
      <c r="H374" s="303">
        <v>0</v>
      </c>
    </row>
    <row r="375" spans="1:8" ht="30" customHeight="1" thickBot="1" x14ac:dyDescent="0.25">
      <c r="A375" s="299">
        <v>365</v>
      </c>
      <c r="B375" s="299" t="s">
        <v>688</v>
      </c>
      <c r="C375" s="300" t="s">
        <v>713</v>
      </c>
      <c r="D375" s="301">
        <v>42643</v>
      </c>
      <c r="E375" s="302">
        <v>0</v>
      </c>
      <c r="F375" s="302">
        <v>0</v>
      </c>
      <c r="G375" s="302">
        <f>SUM(E375+F375)</f>
        <v>0</v>
      </c>
      <c r="H375" s="303">
        <v>2</v>
      </c>
    </row>
    <row r="376" spans="1:8" ht="30" customHeight="1" thickBot="1" x14ac:dyDescent="0.25">
      <c r="A376" s="299">
        <v>366</v>
      </c>
      <c r="B376" s="299" t="s">
        <v>204</v>
      </c>
      <c r="C376" s="300" t="s">
        <v>90</v>
      </c>
      <c r="D376" s="301">
        <v>42643</v>
      </c>
      <c r="E376" s="302">
        <v>0</v>
      </c>
      <c r="F376" s="302">
        <v>106</v>
      </c>
      <c r="G376" s="302">
        <f>SUM(E376+F376)</f>
        <v>106</v>
      </c>
      <c r="H376" s="303">
        <v>16</v>
      </c>
    </row>
    <row r="377" spans="1:8" ht="30" customHeight="1" thickBot="1" x14ac:dyDescent="0.25">
      <c r="A377" s="299">
        <v>367</v>
      </c>
      <c r="B377" s="299" t="s">
        <v>356</v>
      </c>
      <c r="C377" s="300" t="s">
        <v>374</v>
      </c>
      <c r="D377" s="301">
        <v>42643</v>
      </c>
      <c r="E377" s="302">
        <v>0</v>
      </c>
      <c r="F377" s="302">
        <v>6</v>
      </c>
      <c r="G377" s="302">
        <f>SUM(E377+F377)</f>
        <v>6</v>
      </c>
      <c r="H377" s="303">
        <v>0</v>
      </c>
    </row>
    <row r="378" spans="1:8" ht="30" customHeight="1" thickBot="1" x14ac:dyDescent="0.25">
      <c r="A378" s="299">
        <v>368</v>
      </c>
      <c r="B378" s="299" t="s">
        <v>136</v>
      </c>
      <c r="C378" s="300" t="s">
        <v>379</v>
      </c>
      <c r="D378" s="301">
        <v>42643</v>
      </c>
      <c r="E378" s="302">
        <v>0</v>
      </c>
      <c r="F378" s="302">
        <v>0</v>
      </c>
      <c r="G378" s="302">
        <f>SUM(E378+F378)</f>
        <v>0</v>
      </c>
      <c r="H378" s="303">
        <v>0</v>
      </c>
    </row>
    <row r="379" spans="1:8" ht="30" customHeight="1" thickBot="1" x14ac:dyDescent="0.25">
      <c r="A379" s="299">
        <v>369</v>
      </c>
      <c r="B379" s="299" t="s">
        <v>584</v>
      </c>
      <c r="C379" s="300" t="s">
        <v>601</v>
      </c>
      <c r="D379" s="301">
        <v>42643</v>
      </c>
      <c r="E379" s="302">
        <v>0</v>
      </c>
      <c r="F379" s="302">
        <v>11</v>
      </c>
      <c r="G379" s="302">
        <f>SUM(E379+F379)</f>
        <v>11</v>
      </c>
      <c r="H379" s="303">
        <v>3</v>
      </c>
    </row>
    <row r="380" spans="1:8" ht="30" customHeight="1" thickBot="1" x14ac:dyDescent="0.25">
      <c r="A380" s="299">
        <v>370</v>
      </c>
      <c r="B380" s="299" t="s">
        <v>738</v>
      </c>
      <c r="C380" s="300" t="s">
        <v>66</v>
      </c>
      <c r="D380" s="301">
        <v>42643</v>
      </c>
      <c r="E380" s="302">
        <v>0</v>
      </c>
      <c r="F380" s="302">
        <v>0</v>
      </c>
      <c r="G380" s="302">
        <f>SUM(E380+F380)</f>
        <v>0</v>
      </c>
      <c r="H380" s="303">
        <v>0</v>
      </c>
    </row>
    <row r="381" spans="1:8" ht="30" customHeight="1" thickBot="1" x14ac:dyDescent="0.25">
      <c r="A381" s="299">
        <v>371</v>
      </c>
      <c r="B381" s="299" t="s">
        <v>694</v>
      </c>
      <c r="C381" s="300" t="s">
        <v>26</v>
      </c>
      <c r="D381" s="301">
        <v>42643</v>
      </c>
      <c r="E381" s="302">
        <v>0</v>
      </c>
      <c r="F381" s="302">
        <v>0</v>
      </c>
      <c r="G381" s="302">
        <f>SUM(E381+F381)</f>
        <v>0</v>
      </c>
      <c r="H381" s="303">
        <v>2</v>
      </c>
    </row>
    <row r="382" spans="1:8" ht="30" customHeight="1" thickBot="1" x14ac:dyDescent="0.25">
      <c r="A382" s="299">
        <v>372</v>
      </c>
      <c r="B382" s="299" t="s">
        <v>695</v>
      </c>
      <c r="C382" s="300" t="s">
        <v>31</v>
      </c>
      <c r="D382" s="301">
        <v>42643</v>
      </c>
      <c r="E382" s="302">
        <v>0</v>
      </c>
      <c r="F382" s="302">
        <v>0</v>
      </c>
      <c r="G382" s="302">
        <f>SUM(E382+F382)</f>
        <v>0</v>
      </c>
      <c r="H382" s="303">
        <v>0</v>
      </c>
    </row>
    <row r="383" spans="1:8" ht="30" customHeight="1" thickBot="1" x14ac:dyDescent="0.25">
      <c r="A383" s="299">
        <v>373</v>
      </c>
      <c r="B383" s="299" t="s">
        <v>156</v>
      </c>
      <c r="C383" s="300" t="s">
        <v>468</v>
      </c>
      <c r="D383" s="301">
        <v>42643</v>
      </c>
      <c r="E383" s="302">
        <v>0</v>
      </c>
      <c r="F383" s="302">
        <v>194</v>
      </c>
      <c r="G383" s="302">
        <f>SUM(E383+F383)</f>
        <v>194</v>
      </c>
      <c r="H383" s="303">
        <v>3</v>
      </c>
    </row>
    <row r="384" spans="1:8" ht="30" customHeight="1" thickBot="1" x14ac:dyDescent="0.25">
      <c r="A384" s="299">
        <v>374</v>
      </c>
      <c r="B384" s="299" t="s">
        <v>699</v>
      </c>
      <c r="C384" s="300" t="s">
        <v>15</v>
      </c>
      <c r="D384" s="301">
        <v>42643</v>
      </c>
      <c r="E384" s="302">
        <v>0</v>
      </c>
      <c r="F384" s="302">
        <v>0</v>
      </c>
      <c r="G384" s="302">
        <f>SUM(E384+F384)</f>
        <v>0</v>
      </c>
      <c r="H384" s="303">
        <v>0</v>
      </c>
    </row>
    <row r="385" spans="1:8" ht="30" customHeight="1" thickBot="1" x14ac:dyDescent="0.25">
      <c r="A385" s="299">
        <v>375</v>
      </c>
      <c r="B385" s="299" t="s">
        <v>535</v>
      </c>
      <c r="C385" s="300" t="s">
        <v>62</v>
      </c>
      <c r="D385" s="301">
        <v>42643</v>
      </c>
      <c r="E385" s="302">
        <v>0</v>
      </c>
      <c r="F385" s="302">
        <v>55</v>
      </c>
      <c r="G385" s="302">
        <f>SUM(E385+F385)</f>
        <v>55</v>
      </c>
      <c r="H385" s="303">
        <v>0</v>
      </c>
    </row>
    <row r="386" spans="1:8" ht="30" customHeight="1" thickBot="1" x14ac:dyDescent="0.25">
      <c r="A386" s="299">
        <v>376</v>
      </c>
      <c r="B386" s="299" t="s">
        <v>170</v>
      </c>
      <c r="C386" s="300" t="s">
        <v>82</v>
      </c>
      <c r="D386" s="301">
        <v>42643</v>
      </c>
      <c r="E386" s="302">
        <v>0</v>
      </c>
      <c r="F386" s="302">
        <v>6</v>
      </c>
      <c r="G386" s="302">
        <f>SUM(E386+F386)</f>
        <v>6</v>
      </c>
      <c r="H386" s="303">
        <v>0</v>
      </c>
    </row>
    <row r="387" spans="1:8" ht="30" customHeight="1" thickBot="1" x14ac:dyDescent="0.25">
      <c r="A387" s="299">
        <v>377</v>
      </c>
      <c r="B387" s="299" t="s">
        <v>706</v>
      </c>
      <c r="C387" s="300" t="s">
        <v>23</v>
      </c>
      <c r="D387" s="301">
        <v>42643</v>
      </c>
      <c r="E387" s="302">
        <v>0</v>
      </c>
      <c r="F387" s="302">
        <v>0</v>
      </c>
      <c r="G387" s="302">
        <f>SUM(E387+F387)</f>
        <v>0</v>
      </c>
      <c r="H387" s="303">
        <v>4</v>
      </c>
    </row>
    <row r="388" spans="1:8" ht="30" customHeight="1" thickBot="1" x14ac:dyDescent="0.25">
      <c r="A388" s="299">
        <v>378</v>
      </c>
      <c r="B388" s="299" t="s">
        <v>709</v>
      </c>
      <c r="C388" s="300" t="s">
        <v>23</v>
      </c>
      <c r="D388" s="301">
        <v>42643</v>
      </c>
      <c r="E388" s="302">
        <v>0</v>
      </c>
      <c r="F388" s="302">
        <v>0</v>
      </c>
      <c r="G388" s="302">
        <f>SUM(E388+F388)</f>
        <v>0</v>
      </c>
      <c r="H388" s="303">
        <v>0</v>
      </c>
    </row>
    <row r="389" spans="1:8" ht="30" customHeight="1" thickBot="1" x14ac:dyDescent="0.25">
      <c r="A389" s="299">
        <v>379</v>
      </c>
      <c r="B389" s="299" t="s">
        <v>102</v>
      </c>
      <c r="C389" s="300" t="s">
        <v>491</v>
      </c>
      <c r="D389" s="301">
        <v>42643</v>
      </c>
      <c r="E389" s="302">
        <v>0</v>
      </c>
      <c r="F389" s="302">
        <v>1</v>
      </c>
      <c r="G389" s="302">
        <f>SUM(E389+F389)</f>
        <v>1</v>
      </c>
      <c r="H389" s="303">
        <v>1</v>
      </c>
    </row>
    <row r="390" spans="1:8" ht="30" customHeight="1" thickBot="1" x14ac:dyDescent="0.25">
      <c r="A390" s="299">
        <v>380</v>
      </c>
      <c r="B390" s="299" t="s">
        <v>595</v>
      </c>
      <c r="C390" s="300" t="s">
        <v>603</v>
      </c>
      <c r="D390" s="301">
        <v>42643</v>
      </c>
      <c r="E390" s="302">
        <v>0</v>
      </c>
      <c r="F390" s="302">
        <v>225</v>
      </c>
      <c r="G390" s="302">
        <f>SUM(E390+F390)</f>
        <v>225</v>
      </c>
      <c r="H390" s="303">
        <v>0</v>
      </c>
    </row>
    <row r="391" spans="1:8" ht="30" customHeight="1" thickBot="1" x14ac:dyDescent="0.25">
      <c r="A391" s="304">
        <v>381</v>
      </c>
      <c r="B391" s="304" t="s">
        <v>105</v>
      </c>
      <c r="C391" s="305" t="s">
        <v>420</v>
      </c>
      <c r="D391" s="306">
        <v>42551</v>
      </c>
      <c r="E391" s="307">
        <v>0</v>
      </c>
      <c r="F391" s="307">
        <v>5</v>
      </c>
      <c r="G391" s="307">
        <f>SUM(E391+F391)</f>
        <v>5</v>
      </c>
      <c r="H391" s="308">
        <v>0</v>
      </c>
    </row>
    <row r="392" spans="1:8" ht="30" customHeight="1" thickBot="1" x14ac:dyDescent="0.25">
      <c r="A392" s="304">
        <v>382</v>
      </c>
      <c r="B392" s="304" t="s">
        <v>380</v>
      </c>
      <c r="C392" s="305" t="s">
        <v>64</v>
      </c>
      <c r="D392" s="306">
        <v>42551</v>
      </c>
      <c r="E392" s="307">
        <v>0</v>
      </c>
      <c r="F392" s="307">
        <v>10</v>
      </c>
      <c r="G392" s="307">
        <f>SUM(E392+F392)</f>
        <v>10</v>
      </c>
      <c r="H392" s="308">
        <v>0</v>
      </c>
    </row>
    <row r="393" spans="1:8" ht="30" customHeight="1" thickBot="1" x14ac:dyDescent="0.25">
      <c r="A393" s="304">
        <v>383</v>
      </c>
      <c r="B393" s="304" t="s">
        <v>522</v>
      </c>
      <c r="C393" s="305" t="s">
        <v>5</v>
      </c>
      <c r="D393" s="306">
        <v>42551</v>
      </c>
      <c r="E393" s="307">
        <v>0</v>
      </c>
      <c r="F393" s="307">
        <v>0</v>
      </c>
      <c r="G393" s="307">
        <f>SUM(E393+F393)</f>
        <v>0</v>
      </c>
      <c r="H393" s="308">
        <v>0</v>
      </c>
    </row>
    <row r="394" spans="1:8" ht="30" customHeight="1" thickBot="1" x14ac:dyDescent="0.25">
      <c r="A394" s="304">
        <v>384</v>
      </c>
      <c r="B394" s="304" t="s">
        <v>647</v>
      </c>
      <c r="C394" s="305" t="s">
        <v>305</v>
      </c>
      <c r="D394" s="306">
        <v>42551</v>
      </c>
      <c r="E394" s="307">
        <v>0</v>
      </c>
      <c r="F394" s="307">
        <v>11</v>
      </c>
      <c r="G394" s="307">
        <f>SUM(E394+F394)</f>
        <v>11</v>
      </c>
      <c r="H394" s="308">
        <v>0</v>
      </c>
    </row>
    <row r="395" spans="1:8" ht="30" customHeight="1" thickBot="1" x14ac:dyDescent="0.25">
      <c r="A395" s="304">
        <v>385</v>
      </c>
      <c r="B395" s="304" t="s">
        <v>290</v>
      </c>
      <c r="C395" s="305" t="s">
        <v>62</v>
      </c>
      <c r="D395" s="306">
        <v>42551</v>
      </c>
      <c r="E395" s="307">
        <v>0</v>
      </c>
      <c r="F395" s="307">
        <v>117</v>
      </c>
      <c r="G395" s="307">
        <f>SUM(E395+F395)</f>
        <v>117</v>
      </c>
      <c r="H395" s="308">
        <v>0</v>
      </c>
    </row>
    <row r="396" spans="1:8" ht="30" customHeight="1" thickBot="1" x14ac:dyDescent="0.25">
      <c r="A396" s="304">
        <v>386</v>
      </c>
      <c r="B396" s="304" t="s">
        <v>126</v>
      </c>
      <c r="C396" s="305" t="s">
        <v>446</v>
      </c>
      <c r="D396" s="306">
        <v>42551</v>
      </c>
      <c r="E396" s="307">
        <v>0</v>
      </c>
      <c r="F396" s="307">
        <v>139</v>
      </c>
      <c r="G396" s="307">
        <f>SUM(E396+F396)</f>
        <v>139</v>
      </c>
      <c r="H396" s="308">
        <v>75</v>
      </c>
    </row>
    <row r="397" spans="1:8" ht="30" customHeight="1" thickBot="1" x14ac:dyDescent="0.25">
      <c r="A397" s="304">
        <v>387</v>
      </c>
      <c r="B397" s="304" t="s">
        <v>351</v>
      </c>
      <c r="C397" s="305" t="s">
        <v>375</v>
      </c>
      <c r="D397" s="306">
        <v>42551</v>
      </c>
      <c r="E397" s="307">
        <v>0</v>
      </c>
      <c r="F397" s="307">
        <v>3</v>
      </c>
      <c r="G397" s="307">
        <f>SUM(E397+F397)</f>
        <v>3</v>
      </c>
      <c r="H397" s="308">
        <v>0</v>
      </c>
    </row>
    <row r="398" spans="1:8" ht="30" customHeight="1" thickBot="1" x14ac:dyDescent="0.25">
      <c r="A398" s="304">
        <v>388</v>
      </c>
      <c r="B398" s="304" t="s">
        <v>131</v>
      </c>
      <c r="C398" s="305" t="s">
        <v>5</v>
      </c>
      <c r="D398" s="306">
        <v>42551</v>
      </c>
      <c r="E398" s="307">
        <v>3</v>
      </c>
      <c r="F398" s="307">
        <v>3</v>
      </c>
      <c r="G398" s="307">
        <f>SUM(E398+F398)</f>
        <v>6</v>
      </c>
      <c r="H398" s="308">
        <v>0</v>
      </c>
    </row>
    <row r="399" spans="1:8" ht="30" customHeight="1" thickBot="1" x14ac:dyDescent="0.25">
      <c r="A399" s="304">
        <v>389</v>
      </c>
      <c r="B399" s="304" t="s">
        <v>528</v>
      </c>
      <c r="C399" s="305" t="s">
        <v>26</v>
      </c>
      <c r="D399" s="306">
        <v>42551</v>
      </c>
      <c r="E399" s="307">
        <v>0</v>
      </c>
      <c r="F399" s="307">
        <v>87</v>
      </c>
      <c r="G399" s="307">
        <f>SUM(E399+F399)</f>
        <v>87</v>
      </c>
      <c r="H399" s="308">
        <v>0</v>
      </c>
    </row>
    <row r="400" spans="1:8" ht="30" customHeight="1" thickBot="1" x14ac:dyDescent="0.25">
      <c r="A400" s="304">
        <v>390</v>
      </c>
      <c r="B400" s="304" t="s">
        <v>297</v>
      </c>
      <c r="C400" s="305" t="s">
        <v>303</v>
      </c>
      <c r="D400" s="306">
        <v>42551</v>
      </c>
      <c r="E400" s="307">
        <v>0</v>
      </c>
      <c r="F400" s="307">
        <v>38</v>
      </c>
      <c r="G400" s="307">
        <f>SUM(E400+F400)</f>
        <v>38</v>
      </c>
      <c r="H400" s="308">
        <v>0</v>
      </c>
    </row>
    <row r="401" spans="1:8" ht="30" customHeight="1" thickBot="1" x14ac:dyDescent="0.25">
      <c r="A401" s="304">
        <v>391</v>
      </c>
      <c r="B401" s="304" t="s">
        <v>656</v>
      </c>
      <c r="C401" s="305" t="s">
        <v>4</v>
      </c>
      <c r="D401" s="306">
        <v>42551</v>
      </c>
      <c r="E401" s="307">
        <v>0</v>
      </c>
      <c r="F401" s="307">
        <v>225</v>
      </c>
      <c r="G401" s="307">
        <f>SUM(E401+F401)</f>
        <v>225</v>
      </c>
      <c r="H401" s="308">
        <v>0</v>
      </c>
    </row>
    <row r="402" spans="1:8" ht="30" customHeight="1" thickBot="1" x14ac:dyDescent="0.25">
      <c r="A402" s="304">
        <v>392</v>
      </c>
      <c r="B402" s="304" t="s">
        <v>81</v>
      </c>
      <c r="C402" s="305" t="s">
        <v>456</v>
      </c>
      <c r="D402" s="306">
        <v>42551</v>
      </c>
      <c r="E402" s="307">
        <v>520</v>
      </c>
      <c r="F402" s="307">
        <v>0</v>
      </c>
      <c r="G402" s="307">
        <f>SUM(E402+F402)</f>
        <v>520</v>
      </c>
      <c r="H402" s="308">
        <v>0</v>
      </c>
    </row>
    <row r="403" spans="1:8" ht="30" customHeight="1" thickBot="1" x14ac:dyDescent="0.25">
      <c r="A403" s="304">
        <v>393</v>
      </c>
      <c r="B403" s="304" t="s">
        <v>216</v>
      </c>
      <c r="C403" s="305" t="s">
        <v>51</v>
      </c>
      <c r="D403" s="306">
        <v>42551</v>
      </c>
      <c r="E403" s="307">
        <v>0</v>
      </c>
      <c r="F403" s="307">
        <v>30</v>
      </c>
      <c r="G403" s="307">
        <f>SUM(E403+F403)</f>
        <v>30</v>
      </c>
      <c r="H403" s="308">
        <v>1</v>
      </c>
    </row>
    <row r="404" spans="1:8" ht="30" customHeight="1" thickBot="1" x14ac:dyDescent="0.25">
      <c r="A404" s="304">
        <v>394</v>
      </c>
      <c r="B404" s="304" t="s">
        <v>99</v>
      </c>
      <c r="C404" s="305" t="s">
        <v>31</v>
      </c>
      <c r="D404" s="306">
        <v>42551</v>
      </c>
      <c r="E404" s="307">
        <v>0</v>
      </c>
      <c r="F404" s="307">
        <v>2</v>
      </c>
      <c r="G404" s="307">
        <f>SUM(E404+F404)</f>
        <v>2</v>
      </c>
      <c r="H404" s="308">
        <v>0</v>
      </c>
    </row>
    <row r="405" spans="1:8" ht="30" customHeight="1" thickBot="1" x14ac:dyDescent="0.25">
      <c r="A405" s="304">
        <v>395</v>
      </c>
      <c r="B405" s="304" t="s">
        <v>301</v>
      </c>
      <c r="C405" s="305" t="s">
        <v>13</v>
      </c>
      <c r="D405" s="306">
        <v>42551</v>
      </c>
      <c r="E405" s="307">
        <v>0</v>
      </c>
      <c r="F405" s="307">
        <v>19</v>
      </c>
      <c r="G405" s="307">
        <f>SUM(E405+F405)</f>
        <v>19</v>
      </c>
      <c r="H405" s="308">
        <v>4</v>
      </c>
    </row>
    <row r="406" spans="1:8" ht="30" customHeight="1" thickBot="1" x14ac:dyDescent="0.25">
      <c r="A406" s="304">
        <v>396</v>
      </c>
      <c r="B406" s="304" t="s">
        <v>711</v>
      </c>
      <c r="C406" s="305" t="s">
        <v>31</v>
      </c>
      <c r="D406" s="306">
        <v>42551</v>
      </c>
      <c r="E406" s="307">
        <v>0</v>
      </c>
      <c r="F406" s="307">
        <v>0</v>
      </c>
      <c r="G406" s="307">
        <f>SUM(E406+F406)</f>
        <v>0</v>
      </c>
      <c r="H406" s="308">
        <v>0</v>
      </c>
    </row>
    <row r="407" spans="1:8" ht="30" customHeight="1" thickBot="1" x14ac:dyDescent="0.25">
      <c r="A407" s="309">
        <v>397</v>
      </c>
      <c r="B407" s="309" t="s">
        <v>401</v>
      </c>
      <c r="C407" s="310" t="s">
        <v>24</v>
      </c>
      <c r="D407" s="311">
        <v>42460</v>
      </c>
      <c r="E407" s="312">
        <v>0</v>
      </c>
      <c r="F407" s="312">
        <v>3</v>
      </c>
      <c r="G407" s="312">
        <f>SUM(E407+F407)</f>
        <v>3</v>
      </c>
      <c r="H407" s="313">
        <v>0</v>
      </c>
    </row>
    <row r="408" spans="1:8" ht="30" customHeight="1" thickBot="1" x14ac:dyDescent="0.25">
      <c r="A408" s="309">
        <v>398</v>
      </c>
      <c r="B408" s="309" t="s">
        <v>402</v>
      </c>
      <c r="C408" s="310" t="s">
        <v>423</v>
      </c>
      <c r="D408" s="311">
        <v>42460</v>
      </c>
      <c r="E408" s="312">
        <v>0</v>
      </c>
      <c r="F408" s="312">
        <v>4</v>
      </c>
      <c r="G408" s="312">
        <f>SUM(E408+F408)</f>
        <v>4</v>
      </c>
      <c r="H408" s="313">
        <v>0</v>
      </c>
    </row>
    <row r="409" spans="1:8" ht="30" customHeight="1" thickBot="1" x14ac:dyDescent="0.25">
      <c r="A409" s="309">
        <v>399</v>
      </c>
      <c r="B409" s="309" t="s">
        <v>240</v>
      </c>
      <c r="C409" s="310" t="s">
        <v>259</v>
      </c>
      <c r="D409" s="311">
        <v>42460</v>
      </c>
      <c r="E409" s="312">
        <v>0</v>
      </c>
      <c r="F409" s="312">
        <v>57</v>
      </c>
      <c r="G409" s="312">
        <f>SUM(E409+F409)</f>
        <v>57</v>
      </c>
      <c r="H409" s="313">
        <v>1</v>
      </c>
    </row>
    <row r="410" spans="1:8" ht="30" customHeight="1" thickBot="1" x14ac:dyDescent="0.25">
      <c r="A410" s="309">
        <v>400</v>
      </c>
      <c r="B410" s="309" t="s">
        <v>680</v>
      </c>
      <c r="C410" s="310" t="s">
        <v>5</v>
      </c>
      <c r="D410" s="311">
        <v>42460</v>
      </c>
      <c r="E410" s="312">
        <v>0</v>
      </c>
      <c r="F410" s="312">
        <v>0</v>
      </c>
      <c r="G410" s="312">
        <f>SUM(E410+F410)</f>
        <v>0</v>
      </c>
      <c r="H410" s="313">
        <v>15</v>
      </c>
    </row>
    <row r="411" spans="1:8" ht="30" customHeight="1" thickBot="1" x14ac:dyDescent="0.25">
      <c r="A411" s="309">
        <v>401</v>
      </c>
      <c r="B411" s="309" t="s">
        <v>127</v>
      </c>
      <c r="C411" s="310" t="s">
        <v>447</v>
      </c>
      <c r="D411" s="311">
        <v>42460</v>
      </c>
      <c r="E411" s="312">
        <v>0</v>
      </c>
      <c r="F411" s="312">
        <v>0</v>
      </c>
      <c r="G411" s="312">
        <f>SUM(E411+F411)</f>
        <v>0</v>
      </c>
      <c r="H411" s="313">
        <v>0</v>
      </c>
    </row>
    <row r="412" spans="1:8" ht="30" customHeight="1" thickBot="1" x14ac:dyDescent="0.25">
      <c r="A412" s="309">
        <v>402</v>
      </c>
      <c r="B412" s="309" t="s">
        <v>660</v>
      </c>
      <c r="C412" s="310" t="s">
        <v>373</v>
      </c>
      <c r="D412" s="311">
        <v>42460</v>
      </c>
      <c r="E412" s="312">
        <v>0</v>
      </c>
      <c r="F412" s="312">
        <v>0</v>
      </c>
      <c r="G412" s="312">
        <f>SUM(E412+F412)</f>
        <v>0</v>
      </c>
      <c r="H412" s="313">
        <v>0</v>
      </c>
    </row>
    <row r="413" spans="1:8" ht="30" customHeight="1" thickBot="1" x14ac:dyDescent="0.25">
      <c r="A413" s="309">
        <v>403</v>
      </c>
      <c r="B413" s="309" t="s">
        <v>662</v>
      </c>
      <c r="C413" s="310" t="s">
        <v>396</v>
      </c>
      <c r="D413" s="311">
        <v>42460</v>
      </c>
      <c r="E413" s="312">
        <v>0</v>
      </c>
      <c r="F413" s="312">
        <v>0</v>
      </c>
      <c r="G413" s="312">
        <f>SUM(E413+F413)</f>
        <v>0</v>
      </c>
      <c r="H413" s="313">
        <v>0</v>
      </c>
    </row>
    <row r="414" spans="1:8" ht="30" customHeight="1" thickBot="1" x14ac:dyDescent="0.25">
      <c r="A414" s="309">
        <v>404</v>
      </c>
      <c r="B414" s="309" t="s">
        <v>700</v>
      </c>
      <c r="C414" s="309" t="s">
        <v>26</v>
      </c>
      <c r="D414" s="311">
        <v>42460</v>
      </c>
      <c r="E414" s="310">
        <v>0</v>
      </c>
      <c r="F414" s="311">
        <v>0</v>
      </c>
      <c r="G414" s="312">
        <f>SUM(E414+F414)</f>
        <v>0</v>
      </c>
      <c r="H414" s="312">
        <v>1</v>
      </c>
    </row>
    <row r="415" spans="1:8" ht="30" customHeight="1" thickBot="1" x14ac:dyDescent="0.25">
      <c r="A415" s="309">
        <v>405</v>
      </c>
      <c r="B415" s="309" t="s">
        <v>701</v>
      </c>
      <c r="C415" s="310" t="s">
        <v>23</v>
      </c>
      <c r="D415" s="311">
        <v>42460</v>
      </c>
      <c r="E415" s="312">
        <v>0</v>
      </c>
      <c r="F415" s="312">
        <v>0</v>
      </c>
      <c r="G415" s="312">
        <f>SUM(E415+F415)</f>
        <v>0</v>
      </c>
      <c r="H415" s="313">
        <v>0</v>
      </c>
    </row>
    <row r="416" spans="1:8" ht="30" customHeight="1" thickBot="1" x14ac:dyDescent="0.25">
      <c r="A416" s="309">
        <v>406</v>
      </c>
      <c r="B416" s="309" t="s">
        <v>702</v>
      </c>
      <c r="C416" s="310" t="s">
        <v>23</v>
      </c>
      <c r="D416" s="311">
        <v>42460</v>
      </c>
      <c r="E416" s="312">
        <v>0</v>
      </c>
      <c r="F416" s="312">
        <v>0</v>
      </c>
      <c r="G416" s="312">
        <f>SUM(E416+F416)</f>
        <v>0</v>
      </c>
      <c r="H416" s="313">
        <v>0</v>
      </c>
    </row>
    <row r="417" spans="1:9" ht="30" customHeight="1" thickBot="1" x14ac:dyDescent="0.25">
      <c r="A417" s="309">
        <v>407</v>
      </c>
      <c r="B417" s="309" t="s">
        <v>223</v>
      </c>
      <c r="C417" s="310" t="s">
        <v>498</v>
      </c>
      <c r="D417" s="311">
        <v>42460</v>
      </c>
      <c r="E417" s="312">
        <v>0</v>
      </c>
      <c r="F417" s="312">
        <v>74</v>
      </c>
      <c r="G417" s="312">
        <f>SUM(E417+F417)</f>
        <v>74</v>
      </c>
      <c r="H417" s="313">
        <v>5</v>
      </c>
    </row>
    <row r="418" spans="1:9" ht="30" customHeight="1" thickBot="1" x14ac:dyDescent="0.25">
      <c r="A418" s="314">
        <v>408</v>
      </c>
      <c r="B418" s="314" t="s">
        <v>157</v>
      </c>
      <c r="C418" s="315" t="s">
        <v>739</v>
      </c>
      <c r="D418" s="316">
        <v>42369</v>
      </c>
      <c r="E418" s="317">
        <v>30</v>
      </c>
      <c r="F418" s="317">
        <v>102</v>
      </c>
      <c r="G418" s="317">
        <f>SUM(E418+F418)</f>
        <v>132</v>
      </c>
      <c r="H418" s="318">
        <v>4</v>
      </c>
    </row>
    <row r="419" spans="1:9" ht="30" customHeight="1" thickBot="1" x14ac:dyDescent="0.25">
      <c r="A419" s="314">
        <v>409</v>
      </c>
      <c r="B419" s="314" t="s">
        <v>536</v>
      </c>
      <c r="C419" s="315" t="s">
        <v>557</v>
      </c>
      <c r="D419" s="316">
        <v>42369</v>
      </c>
      <c r="E419" s="317">
        <v>0</v>
      </c>
      <c r="F419" s="317">
        <v>469</v>
      </c>
      <c r="G419" s="317">
        <f>SUM(E419+F419)</f>
        <v>469</v>
      </c>
      <c r="H419" s="318">
        <v>0</v>
      </c>
    </row>
    <row r="420" spans="1:9" ht="30" customHeight="1" thickBot="1" x14ac:dyDescent="0.25">
      <c r="A420" s="314">
        <v>410</v>
      </c>
      <c r="B420" s="314" t="s">
        <v>614</v>
      </c>
      <c r="C420" s="315" t="s">
        <v>20</v>
      </c>
      <c r="D420" s="316">
        <v>42369</v>
      </c>
      <c r="E420" s="317">
        <v>0</v>
      </c>
      <c r="F420" s="317">
        <v>110</v>
      </c>
      <c r="G420" s="317">
        <f>SUM(E420+F420)</f>
        <v>110</v>
      </c>
      <c r="H420" s="318">
        <v>0</v>
      </c>
    </row>
    <row r="421" spans="1:9" ht="30" customHeight="1" thickBot="1" x14ac:dyDescent="0.25">
      <c r="A421" s="314">
        <v>411</v>
      </c>
      <c r="B421" s="314" t="s">
        <v>173</v>
      </c>
      <c r="C421" s="315" t="s">
        <v>619</v>
      </c>
      <c r="D421" s="316">
        <v>42369</v>
      </c>
      <c r="E421" s="317">
        <v>0</v>
      </c>
      <c r="F421" s="317">
        <v>126</v>
      </c>
      <c r="G421" s="317">
        <f>SUM(E421+F421)</f>
        <v>126</v>
      </c>
      <c r="H421" s="318">
        <v>0</v>
      </c>
    </row>
    <row r="422" spans="1:9" ht="30" customHeight="1" thickBot="1" x14ac:dyDescent="0.25">
      <c r="A422" s="319">
        <v>412</v>
      </c>
      <c r="B422" s="319" t="s">
        <v>663</v>
      </c>
      <c r="C422" s="320" t="s">
        <v>487</v>
      </c>
      <c r="D422" s="321">
        <v>42277</v>
      </c>
      <c r="E422" s="322">
        <v>0</v>
      </c>
      <c r="F422" s="322">
        <v>182</v>
      </c>
      <c r="G422" s="322">
        <f>SUM(E422+F422)</f>
        <v>182</v>
      </c>
      <c r="H422" s="323">
        <v>1</v>
      </c>
    </row>
    <row r="423" spans="1:9" ht="30" customHeight="1" thickBot="1" x14ac:dyDescent="0.25">
      <c r="A423" s="375" t="s">
        <v>740</v>
      </c>
      <c r="B423" s="324" t="s">
        <v>344</v>
      </c>
      <c r="C423" s="325" t="s">
        <v>56</v>
      </c>
      <c r="D423" s="326">
        <v>42735</v>
      </c>
      <c r="E423" s="327"/>
      <c r="F423" s="327"/>
      <c r="G423" s="327">
        <v>4521316</v>
      </c>
      <c r="H423" s="328"/>
    </row>
    <row r="424" spans="1:9" ht="30" customHeight="1" thickBot="1" x14ac:dyDescent="0.25">
      <c r="A424" s="375"/>
      <c r="B424" s="324" t="s">
        <v>508</v>
      </c>
      <c r="C424" s="325" t="s">
        <v>56</v>
      </c>
      <c r="D424" s="326">
        <v>42735</v>
      </c>
      <c r="E424" s="327"/>
      <c r="F424" s="327"/>
      <c r="G424" s="327">
        <v>906588</v>
      </c>
      <c r="H424" s="328"/>
    </row>
    <row r="425" spans="1:9" ht="30" customHeight="1" x14ac:dyDescent="0.2">
      <c r="A425" s="376"/>
      <c r="B425" s="329" t="s">
        <v>212</v>
      </c>
      <c r="C425" s="330" t="s">
        <v>56</v>
      </c>
      <c r="D425" s="331">
        <v>42735</v>
      </c>
      <c r="E425" s="332"/>
      <c r="F425" s="332"/>
      <c r="G425" s="332">
        <v>2329026</v>
      </c>
      <c r="H425" s="333"/>
    </row>
    <row r="426" spans="1:9" ht="30" customHeight="1" x14ac:dyDescent="0.2">
      <c r="A426" s="373" t="s">
        <v>45</v>
      </c>
      <c r="B426" s="373"/>
      <c r="C426" s="373"/>
      <c r="D426" s="374"/>
      <c r="E426" s="129">
        <f>SUM(E11:E425)</f>
        <v>5107</v>
      </c>
      <c r="F426" s="129">
        <f>SUM(F11:F425)</f>
        <v>1648966</v>
      </c>
      <c r="G426" s="129">
        <f>SUM(G11:G425)</f>
        <v>9411003</v>
      </c>
      <c r="H426" s="129">
        <f>SUM(H11:H425)</f>
        <v>307942</v>
      </c>
      <c r="I426" s="279"/>
    </row>
    <row r="427" spans="1:9" x14ac:dyDescent="0.2">
      <c r="I427" s="42"/>
    </row>
    <row r="428" spans="1:9" ht="15.75" x14ac:dyDescent="0.2">
      <c r="B428" s="280" t="s">
        <v>607</v>
      </c>
      <c r="C428" s="281"/>
      <c r="D428" s="282"/>
      <c r="E428" s="282"/>
      <c r="F428" s="282"/>
      <c r="G428" s="377"/>
      <c r="H428" s="377"/>
    </row>
    <row r="429" spans="1:9" ht="45.75" customHeight="1" x14ac:dyDescent="0.2">
      <c r="B429" s="265" t="s">
        <v>1</v>
      </c>
      <c r="C429" s="266"/>
      <c r="D429" s="370" t="s">
        <v>399</v>
      </c>
      <c r="E429" s="371"/>
      <c r="F429" s="371"/>
      <c r="G429" s="371"/>
      <c r="H429" s="372"/>
    </row>
    <row r="430" spans="1:9" ht="54" customHeight="1" x14ac:dyDescent="0.2">
      <c r="B430" s="267" t="s">
        <v>2</v>
      </c>
      <c r="C430" s="268">
        <f>E426</f>
        <v>5107</v>
      </c>
      <c r="D430" s="370" t="s">
        <v>8</v>
      </c>
      <c r="E430" s="371"/>
      <c r="F430" s="371"/>
      <c r="G430" s="371"/>
      <c r="H430" s="372"/>
    </row>
    <row r="431" spans="1:9" ht="54" customHeight="1" x14ac:dyDescent="0.2">
      <c r="B431" s="267" t="s">
        <v>3</v>
      </c>
      <c r="C431" s="268">
        <f>F426</f>
        <v>1648966</v>
      </c>
      <c r="D431" s="370" t="s">
        <v>53</v>
      </c>
      <c r="E431" s="371"/>
      <c r="F431" s="371"/>
      <c r="G431" s="371"/>
      <c r="H431" s="372"/>
    </row>
    <row r="432" spans="1:9" ht="58.5" customHeight="1" x14ac:dyDescent="0.2">
      <c r="B432" s="267" t="s">
        <v>10</v>
      </c>
      <c r="C432" s="268">
        <f>G426</f>
        <v>9411003</v>
      </c>
      <c r="D432" s="370" t="s">
        <v>400</v>
      </c>
      <c r="E432" s="371"/>
      <c r="F432" s="371"/>
      <c r="G432" s="371"/>
      <c r="H432" s="372"/>
    </row>
    <row r="433" spans="1:8" ht="61.5" customHeight="1" x14ac:dyDescent="0.2">
      <c r="B433" s="267" t="s">
        <v>753</v>
      </c>
      <c r="C433" s="268">
        <f>H426</f>
        <v>307942</v>
      </c>
      <c r="D433" s="370" t="s">
        <v>754</v>
      </c>
      <c r="E433" s="371"/>
      <c r="F433" s="371"/>
      <c r="G433" s="371"/>
      <c r="H433" s="372"/>
    </row>
    <row r="434" spans="1:8" x14ac:dyDescent="0.2">
      <c r="A434" s="22" t="s">
        <v>729</v>
      </c>
    </row>
  </sheetData>
  <sortState ref="B11:H311">
    <sortCondition ref="B11:B311"/>
  </sortState>
  <mergeCells count="8">
    <mergeCell ref="D433:H433"/>
    <mergeCell ref="A426:D426"/>
    <mergeCell ref="A423:A425"/>
    <mergeCell ref="G428:H428"/>
    <mergeCell ref="D429:H429"/>
    <mergeCell ref="D430:H430"/>
    <mergeCell ref="D431:H431"/>
    <mergeCell ref="D432:H432"/>
  </mergeCells>
  <hyperlinks>
    <hyperlink ref="G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workbookViewId="0">
      <selection activeCell="B20" sqref="B20"/>
    </sheetView>
  </sheetViews>
  <sheetFormatPr baseColWidth="10" defaultRowHeight="12.75" x14ac:dyDescent="0.2"/>
  <cols>
    <col min="1" max="1" width="19.28515625" customWidth="1"/>
    <col min="2" max="2" width="18.140625" customWidth="1"/>
    <col min="3" max="3" width="22.5703125" customWidth="1"/>
    <col min="4" max="4" width="23.85546875" customWidth="1"/>
    <col min="6" max="6" width="26.5703125" customWidth="1"/>
    <col min="7" max="7" width="20" customWidth="1"/>
    <col min="8" max="8" width="31.5703125" customWidth="1"/>
  </cols>
  <sheetData>
    <row r="1" spans="1:8" ht="15" x14ac:dyDescent="0.25">
      <c r="A1" s="162"/>
      <c r="B1" s="163"/>
      <c r="C1" s="163"/>
      <c r="D1" s="163"/>
      <c r="E1" s="163"/>
      <c r="F1" s="163"/>
      <c r="G1" s="163"/>
      <c r="H1" s="163"/>
    </row>
    <row r="2" spans="1:8" ht="18" x14ac:dyDescent="0.25">
      <c r="A2" s="165"/>
      <c r="B2" s="170" t="s">
        <v>560</v>
      </c>
      <c r="C2" s="160"/>
      <c r="D2" s="160"/>
      <c r="E2" s="160"/>
      <c r="F2" s="160"/>
      <c r="G2" s="160"/>
      <c r="H2" s="160"/>
    </row>
    <row r="3" spans="1:8" ht="15" x14ac:dyDescent="0.25">
      <c r="A3" s="165"/>
      <c r="B3" s="161"/>
      <c r="C3" s="160"/>
      <c r="D3" s="160"/>
      <c r="E3" s="160"/>
      <c r="F3" s="160"/>
      <c r="G3" s="160"/>
      <c r="H3" s="160"/>
    </row>
    <row r="4" spans="1:8" ht="15" x14ac:dyDescent="0.25">
      <c r="A4" s="165"/>
      <c r="B4" s="159" t="s">
        <v>758</v>
      </c>
      <c r="C4" s="160"/>
      <c r="D4" s="160"/>
      <c r="E4" s="160"/>
      <c r="F4" s="160"/>
      <c r="G4" s="160"/>
      <c r="H4" s="160"/>
    </row>
    <row r="5" spans="1:8" ht="15.75" thickBot="1" x14ac:dyDescent="0.3">
      <c r="A5" s="167"/>
      <c r="B5" s="160"/>
      <c r="C5" s="160"/>
      <c r="D5" s="168"/>
      <c r="E5" s="168"/>
      <c r="F5" s="168"/>
      <c r="G5" s="168"/>
      <c r="H5" s="168"/>
    </row>
    <row r="6" spans="1:8" ht="18.75" x14ac:dyDescent="0.25">
      <c r="A6" s="124"/>
      <c r="B6" s="126" t="s">
        <v>512</v>
      </c>
      <c r="C6" s="125"/>
      <c r="D6" s="125"/>
      <c r="E6" s="125"/>
      <c r="F6" s="125"/>
      <c r="G6" s="125"/>
      <c r="H6" s="125"/>
    </row>
    <row r="7" spans="1:8" ht="18.75" x14ac:dyDescent="0.25">
      <c r="A7" s="122"/>
      <c r="B7" s="116" t="str">
        <f>Índice!B7</f>
        <v>Fecha de publicación: Abril de 2017</v>
      </c>
      <c r="C7" s="121"/>
      <c r="D7" s="121"/>
      <c r="E7" s="121"/>
      <c r="F7" s="121"/>
      <c r="G7" s="189" t="s">
        <v>518</v>
      </c>
      <c r="H7" s="189"/>
    </row>
    <row r="8" spans="1:8" ht="19.5" thickBot="1" x14ac:dyDescent="0.3">
      <c r="A8" s="109"/>
      <c r="B8" s="117" t="str">
        <f>Índice!B8</f>
        <v>Fecha de corte:Marzo de 2017 (I Trimestre)</v>
      </c>
      <c r="C8" s="123"/>
      <c r="D8" s="123"/>
      <c r="E8" s="123"/>
      <c r="F8" s="123"/>
      <c r="G8" s="123"/>
      <c r="H8" s="123"/>
    </row>
    <row r="11" spans="1:8" ht="92.25" customHeight="1" x14ac:dyDescent="0.2">
      <c r="A11" s="283" t="s">
        <v>509</v>
      </c>
      <c r="B11" s="283" t="s">
        <v>745</v>
      </c>
      <c r="C11" s="283" t="s">
        <v>756</v>
      </c>
      <c r="D11" s="283" t="s">
        <v>757</v>
      </c>
    </row>
    <row r="12" spans="1:8" x14ac:dyDescent="0.2">
      <c r="A12" s="284" t="s">
        <v>716</v>
      </c>
      <c r="B12" s="347">
        <f>'D Prestador'!G78</f>
        <v>915919</v>
      </c>
      <c r="C12" s="347">
        <f>'D Prestador'!H78</f>
        <v>5410</v>
      </c>
      <c r="D12" s="285">
        <f>C12/B12</f>
        <v>5.9066358488032242E-3</v>
      </c>
    </row>
    <row r="13" spans="1:8" x14ac:dyDescent="0.2">
      <c r="A13" s="284" t="s">
        <v>717</v>
      </c>
      <c r="B13" s="347">
        <f>'D Prestador'!G254</f>
        <v>208011</v>
      </c>
      <c r="C13" s="347">
        <f>'D Prestador'!H254</f>
        <v>6795</v>
      </c>
      <c r="D13" s="285">
        <f t="shared" ref="D13:D22" si="0">C13/B13</f>
        <v>3.2666541673276893E-2</v>
      </c>
    </row>
    <row r="14" spans="1:8" ht="25.5" x14ac:dyDescent="0.2">
      <c r="A14" s="284" t="s">
        <v>718</v>
      </c>
      <c r="B14" s="347">
        <f>'D Prestador'!G92</f>
        <v>136620</v>
      </c>
      <c r="C14" s="347">
        <f>'D Prestador'!H92</f>
        <v>109615</v>
      </c>
      <c r="D14" s="285">
        <f t="shared" si="0"/>
        <v>0.80233494363929148</v>
      </c>
    </row>
    <row r="15" spans="1:8" x14ac:dyDescent="0.2">
      <c r="A15" s="284" t="s">
        <v>719</v>
      </c>
      <c r="B15" s="347">
        <f>'D Prestador'!G179</f>
        <v>157630</v>
      </c>
      <c r="C15" s="347">
        <f>'D Prestador'!H179</f>
        <v>150466</v>
      </c>
      <c r="D15" s="285">
        <f t="shared" si="0"/>
        <v>0.95455179851551097</v>
      </c>
    </row>
    <row r="16" spans="1:8" x14ac:dyDescent="0.2">
      <c r="A16" s="284" t="s">
        <v>720</v>
      </c>
      <c r="B16" s="347">
        <f>'D Prestador'!G103</f>
        <v>70410</v>
      </c>
      <c r="C16" s="347">
        <f>'D Prestador'!H103</f>
        <v>2381</v>
      </c>
      <c r="D16" s="285">
        <f t="shared" si="0"/>
        <v>3.3816219287033093E-2</v>
      </c>
    </row>
    <row r="17" spans="1:4" x14ac:dyDescent="0.2">
      <c r="A17" s="284" t="s">
        <v>721</v>
      </c>
      <c r="B17" s="347">
        <f>'D Prestador'!G224</f>
        <v>45927</v>
      </c>
      <c r="C17" s="347">
        <f>'D Prestador'!H224</f>
        <v>11263</v>
      </c>
      <c r="D17" s="285">
        <f t="shared" si="0"/>
        <v>0.24523700655387898</v>
      </c>
    </row>
    <row r="18" spans="1:4" x14ac:dyDescent="0.2">
      <c r="A18" s="284" t="s">
        <v>722</v>
      </c>
      <c r="B18" s="347">
        <f>'D Prestador'!G291</f>
        <v>12543</v>
      </c>
      <c r="C18" s="347">
        <f>'D Prestador'!H291</f>
        <v>0</v>
      </c>
      <c r="D18" s="285">
        <f t="shared" si="0"/>
        <v>0</v>
      </c>
    </row>
    <row r="19" spans="1:4" x14ac:dyDescent="0.2">
      <c r="A19" s="284" t="s">
        <v>723</v>
      </c>
      <c r="B19" s="347">
        <f>'D Prestador'!G275</f>
        <v>15780</v>
      </c>
      <c r="C19" s="347">
        <f>'D Prestador'!H275</f>
        <v>14966</v>
      </c>
      <c r="D19" s="285">
        <f t="shared" si="0"/>
        <v>0.94841571609632447</v>
      </c>
    </row>
    <row r="20" spans="1:4" x14ac:dyDescent="0.2">
      <c r="A20" s="284" t="s">
        <v>724</v>
      </c>
      <c r="B20" s="347">
        <f>'D Prestador'!G264</f>
        <v>11153</v>
      </c>
      <c r="C20" s="347">
        <f>'D Prestador'!H264</f>
        <v>425</v>
      </c>
      <c r="D20" s="285">
        <f t="shared" si="0"/>
        <v>3.810633910158702E-2</v>
      </c>
    </row>
    <row r="21" spans="1:4" ht="25.5" x14ac:dyDescent="0.2">
      <c r="A21" s="284" t="s">
        <v>725</v>
      </c>
      <c r="B21" s="347">
        <f>Cuentas100hab!B34-(SUM('D. Internet Banda Ancha Fija'!B12:B20))</f>
        <v>80080</v>
      </c>
      <c r="C21" s="347">
        <f>Cuentas100hab!B51-SUM('D. Internet Banda Ancha Fija'!C12:C20)</f>
        <v>6621</v>
      </c>
      <c r="D21" s="285">
        <f t="shared" si="0"/>
        <v>8.2679820179820174E-2</v>
      </c>
    </row>
    <row r="22" spans="1:4" x14ac:dyDescent="0.2">
      <c r="A22" s="284" t="s">
        <v>45</v>
      </c>
      <c r="B22" s="284">
        <f>SUM(B12:B21)</f>
        <v>1654073</v>
      </c>
      <c r="C22" s="284">
        <f>SUM(C12:C21)</f>
        <v>307942</v>
      </c>
      <c r="D22" s="285">
        <f t="shared" si="0"/>
        <v>0.18617195250753746</v>
      </c>
    </row>
  </sheetData>
  <hyperlinks>
    <hyperlink ref="G7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13" workbookViewId="0">
      <selection activeCell="O21" sqref="O21"/>
    </sheetView>
  </sheetViews>
  <sheetFormatPr baseColWidth="10" defaultRowHeight="12.75" x14ac:dyDescent="0.2"/>
  <cols>
    <col min="8" max="8" width="14.5703125" customWidth="1"/>
  </cols>
  <sheetData>
    <row r="1" spans="1:13" ht="18" customHeight="1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18" customHeight="1" x14ac:dyDescent="0.25">
      <c r="A2" s="153"/>
      <c r="B2" s="158" t="s">
        <v>560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54"/>
    </row>
    <row r="3" spans="1:13" ht="18" customHeight="1" x14ac:dyDescent="0.25">
      <c r="A3" s="153"/>
      <c r="B3" s="149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54"/>
    </row>
    <row r="4" spans="1:13" ht="18" customHeight="1" x14ac:dyDescent="0.25">
      <c r="A4" s="153"/>
      <c r="B4" s="147" t="s">
        <v>514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54"/>
    </row>
    <row r="5" spans="1:13" ht="18" customHeight="1" thickBot="1" x14ac:dyDescent="0.3">
      <c r="A5" s="155"/>
      <c r="B5" s="148"/>
      <c r="C5" s="168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5.75" customHeight="1" x14ac:dyDescent="0.25">
      <c r="A6" s="171"/>
      <c r="B6" s="126" t="s">
        <v>512</v>
      </c>
      <c r="C6" s="191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15.75" customHeight="1" x14ac:dyDescent="0.25">
      <c r="A7" s="174"/>
      <c r="B7" s="116" t="str">
        <f>Índice!B7</f>
        <v>Fecha de publicación: Abril de 2017</v>
      </c>
      <c r="C7" s="191"/>
      <c r="D7" s="180"/>
      <c r="E7" s="180"/>
      <c r="F7" s="180"/>
      <c r="G7" s="175"/>
      <c r="H7" s="175"/>
      <c r="I7" s="175"/>
      <c r="J7" s="175"/>
      <c r="K7" s="175"/>
      <c r="L7" s="189" t="s">
        <v>518</v>
      </c>
      <c r="M7" s="176"/>
    </row>
    <row r="8" spans="1:13" ht="15.75" customHeight="1" thickBot="1" x14ac:dyDescent="0.3">
      <c r="A8" s="177"/>
      <c r="B8" s="117" t="str">
        <f>Índice!B8</f>
        <v>Fecha de corte:Marzo de 2017 (I Trimestre)</v>
      </c>
      <c r="C8" s="192"/>
      <c r="D8" s="181"/>
      <c r="E8" s="181"/>
      <c r="F8" s="181"/>
      <c r="G8" s="178"/>
      <c r="H8" s="178"/>
      <c r="I8" s="178"/>
      <c r="J8" s="178"/>
      <c r="K8" s="178"/>
      <c r="L8" s="178"/>
      <c r="M8" s="179"/>
    </row>
    <row r="9" spans="1:13" ht="20.100000000000001" customHeight="1" thickBot="1" x14ac:dyDescent="0.25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3"/>
    </row>
    <row r="10" spans="1:13" ht="20.100000000000001" customHeight="1" x14ac:dyDescent="0.2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80"/>
    </row>
    <row r="11" spans="1:13" ht="20.100000000000001" customHeight="1" thickBot="1" x14ac:dyDescent="0.25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7"/>
    </row>
    <row r="12" spans="1:13" ht="53.25" customHeight="1" thickBot="1" x14ac:dyDescent="0.25">
      <c r="A12" t="s">
        <v>14</v>
      </c>
      <c r="B12" t="s">
        <v>36</v>
      </c>
      <c r="C12" t="s">
        <v>3</v>
      </c>
      <c r="D12" t="s">
        <v>10</v>
      </c>
      <c r="G12" s="276" t="s">
        <v>14</v>
      </c>
      <c r="H12" s="276" t="s">
        <v>744</v>
      </c>
    </row>
    <row r="13" spans="1:13" ht="20.100000000000001" customHeight="1" thickBot="1" x14ac:dyDescent="0.25">
      <c r="A13" s="271" t="s">
        <v>620</v>
      </c>
      <c r="B13">
        <v>344</v>
      </c>
      <c r="C13">
        <v>106572</v>
      </c>
      <c r="D13">
        <v>106916</v>
      </c>
      <c r="E13" s="349">
        <f>D13/$D$38</f>
        <v>6.4638017790024982E-2</v>
      </c>
      <c r="G13" s="274" t="s">
        <v>625</v>
      </c>
      <c r="H13" s="275">
        <f>E18</f>
        <v>1.7107467445511775E-2</v>
      </c>
    </row>
    <row r="14" spans="1:13" ht="20.100000000000001" customHeight="1" thickBot="1" x14ac:dyDescent="0.25">
      <c r="A14" s="269" t="s">
        <v>621</v>
      </c>
      <c r="B14">
        <v>5</v>
      </c>
      <c r="C14">
        <v>9390</v>
      </c>
      <c r="D14">
        <v>9395</v>
      </c>
      <c r="E14" s="349">
        <f t="shared" ref="E14:E37" si="0">D14/$D$38</f>
        <v>5.6799186009323654E-3</v>
      </c>
      <c r="G14" s="273" t="s">
        <v>629</v>
      </c>
      <c r="H14" s="275">
        <f>E22</f>
        <v>0.26577787074693804</v>
      </c>
    </row>
    <row r="15" spans="1:13" ht="20.100000000000001" customHeight="1" thickBot="1" x14ac:dyDescent="0.25">
      <c r="A15" s="269" t="s">
        <v>622</v>
      </c>
      <c r="B15">
        <v>0</v>
      </c>
      <c r="C15">
        <v>20221</v>
      </c>
      <c r="D15">
        <v>20221</v>
      </c>
      <c r="E15" s="349">
        <f t="shared" si="0"/>
        <v>1.2224974351192481E-2</v>
      </c>
      <c r="G15" s="273" t="s">
        <v>638</v>
      </c>
      <c r="H15" s="275">
        <f>E31</f>
        <v>0.31881966515383542</v>
      </c>
    </row>
    <row r="16" spans="1:13" ht="20.100000000000001" customHeight="1" thickBot="1" x14ac:dyDescent="0.25">
      <c r="A16" s="269" t="s">
        <v>623</v>
      </c>
      <c r="B16">
        <v>12</v>
      </c>
      <c r="C16">
        <v>13019</v>
      </c>
      <c r="D16">
        <v>13031</v>
      </c>
      <c r="E16" s="349">
        <f t="shared" si="0"/>
        <v>7.8781287162053917E-3</v>
      </c>
      <c r="G16" s="273" t="s">
        <v>620</v>
      </c>
      <c r="H16" s="275">
        <f>E13</f>
        <v>6.4638017790024982E-2</v>
      </c>
    </row>
    <row r="17" spans="1:9" ht="20.100000000000001" customHeight="1" thickBot="1" x14ac:dyDescent="0.25">
      <c r="A17" s="270" t="s">
        <v>624</v>
      </c>
      <c r="B17">
        <v>21</v>
      </c>
      <c r="C17">
        <v>40277</v>
      </c>
      <c r="D17">
        <v>40298</v>
      </c>
      <c r="E17" s="349">
        <f t="shared" si="0"/>
        <v>2.4362890876037515E-2</v>
      </c>
      <c r="G17" s="273" t="s">
        <v>633</v>
      </c>
      <c r="H17" s="275">
        <f>E26</f>
        <v>4.990106240776556E-2</v>
      </c>
    </row>
    <row r="18" spans="1:9" ht="20.100000000000001" customHeight="1" thickBot="1" x14ac:dyDescent="0.25">
      <c r="A18" s="270" t="s">
        <v>625</v>
      </c>
      <c r="B18">
        <v>59</v>
      </c>
      <c r="C18">
        <v>28238</v>
      </c>
      <c r="D18">
        <v>28297</v>
      </c>
      <c r="E18" s="349">
        <f t="shared" si="0"/>
        <v>1.7107467445511775E-2</v>
      </c>
      <c r="G18" s="273" t="s">
        <v>630</v>
      </c>
      <c r="H18" s="275">
        <f>E23</f>
        <v>2.8764752220730282E-2</v>
      </c>
    </row>
    <row r="19" spans="1:9" ht="20.100000000000001" customHeight="1" thickBot="1" x14ac:dyDescent="0.25">
      <c r="A19" s="270" t="s">
        <v>626</v>
      </c>
      <c r="B19">
        <v>130</v>
      </c>
      <c r="C19">
        <v>55544</v>
      </c>
      <c r="D19">
        <v>55674</v>
      </c>
      <c r="E19" s="349">
        <f t="shared" si="0"/>
        <v>3.3658732111581532E-2</v>
      </c>
      <c r="G19" s="273" t="s">
        <v>631</v>
      </c>
      <c r="H19" s="275">
        <f>E24</f>
        <v>2.7759355240064978E-2</v>
      </c>
    </row>
    <row r="20" spans="1:9" ht="20.100000000000001" customHeight="1" thickBot="1" x14ac:dyDescent="0.25">
      <c r="A20" s="270" t="s">
        <v>627</v>
      </c>
      <c r="B20">
        <v>30</v>
      </c>
      <c r="C20">
        <v>25410</v>
      </c>
      <c r="D20">
        <v>25440</v>
      </c>
      <c r="E20" s="349">
        <f t="shared" si="0"/>
        <v>1.5380215988048895E-2</v>
      </c>
      <c r="G20" s="273" t="s">
        <v>642</v>
      </c>
      <c r="H20" s="275">
        <f>E35</f>
        <v>3.7290373520394805E-2</v>
      </c>
    </row>
    <row r="21" spans="1:9" ht="20.100000000000001" customHeight="1" thickBot="1" x14ac:dyDescent="0.25">
      <c r="A21" s="269" t="s">
        <v>628</v>
      </c>
      <c r="B21">
        <v>0</v>
      </c>
      <c r="C21">
        <v>4157</v>
      </c>
      <c r="D21">
        <v>4157</v>
      </c>
      <c r="E21" s="349">
        <f t="shared" si="0"/>
        <v>2.5131901675439958E-3</v>
      </c>
      <c r="G21" s="273" t="s">
        <v>624</v>
      </c>
      <c r="H21" s="275">
        <f>E17</f>
        <v>2.4362890876037515E-2</v>
      </c>
    </row>
    <row r="22" spans="1:9" ht="20.100000000000001" customHeight="1" thickBot="1" x14ac:dyDescent="0.25">
      <c r="A22" s="270" t="s">
        <v>629</v>
      </c>
      <c r="B22">
        <v>158</v>
      </c>
      <c r="C22">
        <v>439458</v>
      </c>
      <c r="D22">
        <v>439616</v>
      </c>
      <c r="E22" s="349">
        <f t="shared" si="0"/>
        <v>0.26577787074693804</v>
      </c>
      <c r="G22" s="273" t="s">
        <v>632</v>
      </c>
      <c r="H22" s="275">
        <f>E25</f>
        <v>2.1035347291201777E-2</v>
      </c>
    </row>
    <row r="23" spans="1:9" ht="20.100000000000001" customHeight="1" thickBot="1" x14ac:dyDescent="0.25">
      <c r="A23" s="270" t="s">
        <v>630</v>
      </c>
      <c r="B23">
        <v>150</v>
      </c>
      <c r="C23">
        <v>47429</v>
      </c>
      <c r="D23">
        <v>47579</v>
      </c>
      <c r="E23" s="349">
        <f t="shared" si="0"/>
        <v>2.8764752220730282E-2</v>
      </c>
      <c r="G23" s="273" t="s">
        <v>640</v>
      </c>
      <c r="H23" s="275">
        <f>E33</f>
        <v>2.3353261917702543E-2</v>
      </c>
    </row>
    <row r="24" spans="1:9" ht="20.100000000000001" customHeight="1" thickBot="1" x14ac:dyDescent="0.25">
      <c r="A24" s="270" t="s">
        <v>631</v>
      </c>
      <c r="B24">
        <v>1031</v>
      </c>
      <c r="C24">
        <v>44885</v>
      </c>
      <c r="D24">
        <v>45916</v>
      </c>
      <c r="E24" s="349">
        <f t="shared" si="0"/>
        <v>2.7759355240064978E-2</v>
      </c>
      <c r="G24" s="274" t="s">
        <v>715</v>
      </c>
      <c r="H24" s="275">
        <f>I29/D38</f>
        <v>7.2150987290161922E-2</v>
      </c>
    </row>
    <row r="25" spans="1:9" ht="20.100000000000001" customHeight="1" thickBot="1" x14ac:dyDescent="0.25">
      <c r="A25" s="270" t="s">
        <v>632</v>
      </c>
      <c r="B25">
        <v>1532</v>
      </c>
      <c r="C25">
        <v>33262</v>
      </c>
      <c r="D25">
        <v>34794</v>
      </c>
      <c r="E25" s="349">
        <f t="shared" si="0"/>
        <v>2.1035347291201777E-2</v>
      </c>
      <c r="G25" s="274" t="s">
        <v>626</v>
      </c>
      <c r="H25" s="275">
        <f>E19</f>
        <v>3.3658732111581532E-2</v>
      </c>
    </row>
    <row r="26" spans="1:9" ht="20.100000000000001" customHeight="1" thickBot="1" x14ac:dyDescent="0.25">
      <c r="A26" s="270" t="s">
        <v>633</v>
      </c>
      <c r="B26">
        <v>120</v>
      </c>
      <c r="C26">
        <v>82420</v>
      </c>
      <c r="D26">
        <v>82540</v>
      </c>
      <c r="E26" s="349">
        <f t="shared" si="0"/>
        <v>4.990106240776556E-2</v>
      </c>
      <c r="G26" s="274" t="s">
        <v>627</v>
      </c>
      <c r="H26" s="275">
        <f>E20</f>
        <v>1.5380215988048895E-2</v>
      </c>
    </row>
    <row r="27" spans="1:9" ht="20.100000000000001" customHeight="1" x14ac:dyDescent="0.2">
      <c r="A27" s="269" t="s">
        <v>634</v>
      </c>
      <c r="B27">
        <v>0</v>
      </c>
      <c r="C27">
        <v>9586</v>
      </c>
      <c r="D27">
        <v>9586</v>
      </c>
      <c r="E27" s="349">
        <f t="shared" si="0"/>
        <v>5.7953911344904366E-3</v>
      </c>
    </row>
    <row r="28" spans="1:9" ht="20.100000000000001" customHeight="1" x14ac:dyDescent="0.2">
      <c r="A28" s="269" t="s">
        <v>635</v>
      </c>
      <c r="B28">
        <v>30</v>
      </c>
      <c r="C28">
        <v>8051</v>
      </c>
      <c r="D28">
        <v>8081</v>
      </c>
      <c r="E28" s="349">
        <f t="shared" si="0"/>
        <v>4.8855159355119153E-3</v>
      </c>
      <c r="G28" s="277" t="s">
        <v>715</v>
      </c>
      <c r="H28" t="s">
        <v>10</v>
      </c>
      <c r="I28" s="277"/>
    </row>
    <row r="29" spans="1:9" ht="20.100000000000001" customHeight="1" x14ac:dyDescent="0.2">
      <c r="A29" s="269" t="s">
        <v>636</v>
      </c>
      <c r="B29">
        <v>44</v>
      </c>
      <c r="C29">
        <v>8542</v>
      </c>
      <c r="D29">
        <v>8586</v>
      </c>
      <c r="E29" s="349">
        <f t="shared" si="0"/>
        <v>5.1908228959665018E-3</v>
      </c>
      <c r="G29" s="277" t="s">
        <v>621</v>
      </c>
      <c r="H29" s="277">
        <f>D14</f>
        <v>9395</v>
      </c>
      <c r="I29" s="277">
        <f>SUM(H29:H40)</f>
        <v>119343</v>
      </c>
    </row>
    <row r="30" spans="1:9" ht="20.100000000000001" customHeight="1" x14ac:dyDescent="0.2">
      <c r="A30" s="269" t="s">
        <v>637</v>
      </c>
      <c r="B30">
        <v>1</v>
      </c>
      <c r="C30">
        <v>8641</v>
      </c>
      <c r="D30">
        <v>8642</v>
      </c>
      <c r="E30" s="349">
        <f t="shared" si="0"/>
        <v>5.2246787173238426E-3</v>
      </c>
      <c r="G30" s="277" t="s">
        <v>622</v>
      </c>
      <c r="H30" s="277">
        <f>D15</f>
        <v>20221</v>
      </c>
      <c r="I30" s="277"/>
    </row>
    <row r="31" spans="1:9" ht="20.100000000000001" customHeight="1" x14ac:dyDescent="0.2">
      <c r="A31" s="270" t="s">
        <v>638</v>
      </c>
      <c r="B31">
        <v>556</v>
      </c>
      <c r="C31">
        <v>526795</v>
      </c>
      <c r="D31">
        <v>527351</v>
      </c>
      <c r="E31" s="349">
        <f t="shared" si="0"/>
        <v>0.31881966515383542</v>
      </c>
      <c r="G31" s="277" t="s">
        <v>623</v>
      </c>
      <c r="H31" s="277">
        <f>D16</f>
        <v>13031</v>
      </c>
      <c r="I31" s="277"/>
    </row>
    <row r="32" spans="1:9" ht="20.100000000000001" customHeight="1" x14ac:dyDescent="0.2">
      <c r="A32" s="269" t="s">
        <v>639</v>
      </c>
      <c r="B32">
        <v>0</v>
      </c>
      <c r="C32">
        <v>20229</v>
      </c>
      <c r="D32">
        <v>20229</v>
      </c>
      <c r="E32" s="349">
        <f t="shared" si="0"/>
        <v>1.2229810897100672E-2</v>
      </c>
      <c r="G32" s="277" t="s">
        <v>628</v>
      </c>
      <c r="H32" s="277">
        <f>D21</f>
        <v>4157</v>
      </c>
      <c r="I32" s="277"/>
    </row>
    <row r="33" spans="1:13" ht="20.100000000000001" customHeight="1" x14ac:dyDescent="0.2">
      <c r="A33" s="270" t="s">
        <v>640</v>
      </c>
      <c r="B33">
        <v>0</v>
      </c>
      <c r="C33">
        <v>38628</v>
      </c>
      <c r="D33">
        <v>38628</v>
      </c>
      <c r="E33" s="349">
        <f t="shared" si="0"/>
        <v>2.3353261917702543E-2</v>
      </c>
      <c r="G33" s="277" t="s">
        <v>634</v>
      </c>
      <c r="H33" s="277">
        <f>D27</f>
        <v>9586</v>
      </c>
      <c r="I33" s="277"/>
    </row>
    <row r="34" spans="1:13" ht="20.100000000000001" customHeight="1" x14ac:dyDescent="0.2">
      <c r="A34" s="269" t="s">
        <v>641</v>
      </c>
      <c r="B34">
        <v>6</v>
      </c>
      <c r="C34">
        <v>10983</v>
      </c>
      <c r="D34">
        <v>10989</v>
      </c>
      <c r="E34" s="349">
        <f t="shared" si="0"/>
        <v>6.6436003731395171E-3</v>
      </c>
      <c r="G34" s="277" t="s">
        <v>635</v>
      </c>
      <c r="H34" s="277">
        <f>D28</f>
        <v>8081</v>
      </c>
      <c r="I34" s="277"/>
    </row>
    <row r="35" spans="1:13" ht="20.100000000000001" customHeight="1" x14ac:dyDescent="0.2">
      <c r="A35" s="270" t="s">
        <v>642</v>
      </c>
      <c r="B35">
        <v>792</v>
      </c>
      <c r="C35">
        <v>60889</v>
      </c>
      <c r="D35">
        <v>61681</v>
      </c>
      <c r="E35" s="349">
        <f t="shared" si="0"/>
        <v>3.7290373520394805E-2</v>
      </c>
      <c r="G35" s="277" t="s">
        <v>636</v>
      </c>
      <c r="H35" s="277">
        <f>D29</f>
        <v>8586</v>
      </c>
      <c r="I35" s="277"/>
    </row>
    <row r="36" spans="1:13" ht="20.100000000000001" customHeight="1" x14ac:dyDescent="0.2">
      <c r="A36" s="269" t="s">
        <v>643</v>
      </c>
      <c r="B36">
        <v>86</v>
      </c>
      <c r="C36">
        <v>6335</v>
      </c>
      <c r="D36">
        <v>6421</v>
      </c>
      <c r="E36" s="349">
        <f t="shared" si="0"/>
        <v>3.8819326595621838E-3</v>
      </c>
      <c r="G36" s="277" t="s">
        <v>637</v>
      </c>
      <c r="H36" s="277">
        <f>D30</f>
        <v>8642</v>
      </c>
      <c r="I36" s="277"/>
    </row>
    <row r="37" spans="1:13" ht="20.100000000000001" customHeight="1" x14ac:dyDescent="0.2">
      <c r="A37" s="269" t="s">
        <v>644</v>
      </c>
      <c r="B37">
        <v>0</v>
      </c>
      <c r="C37">
        <v>5</v>
      </c>
      <c r="D37">
        <v>5</v>
      </c>
      <c r="E37" s="349">
        <f t="shared" si="0"/>
        <v>3.0228411926196728E-6</v>
      </c>
      <c r="G37" s="277" t="s">
        <v>639</v>
      </c>
      <c r="H37" s="277">
        <f>D32</f>
        <v>20229</v>
      </c>
      <c r="I37" s="277"/>
    </row>
    <row r="38" spans="1:13" ht="20.100000000000001" customHeight="1" x14ac:dyDescent="0.2">
      <c r="D38" s="22">
        <f>SUM(D13:D37)</f>
        <v>1654073</v>
      </c>
      <c r="E38" s="262">
        <f>D38/$D$38</f>
        <v>1</v>
      </c>
      <c r="G38" s="277" t="s">
        <v>641</v>
      </c>
      <c r="H38" s="277">
        <f>D34</f>
        <v>10989</v>
      </c>
      <c r="I38" s="277"/>
    </row>
    <row r="39" spans="1:13" ht="20.100000000000001" customHeight="1" x14ac:dyDescent="0.2">
      <c r="B39" s="272"/>
      <c r="C39" s="272"/>
      <c r="D39" s="272"/>
      <c r="E39" s="272"/>
      <c r="F39" s="272"/>
      <c r="G39" s="277" t="s">
        <v>643</v>
      </c>
      <c r="H39" s="277">
        <f>D36</f>
        <v>6421</v>
      </c>
      <c r="I39" s="278"/>
      <c r="J39" s="272"/>
      <c r="K39" s="272"/>
      <c r="L39" s="272"/>
      <c r="M39" s="272"/>
    </row>
    <row r="40" spans="1:13" ht="20.100000000000001" customHeight="1" x14ac:dyDescent="0.2">
      <c r="G40" s="277" t="s">
        <v>644</v>
      </c>
      <c r="H40" s="277">
        <f>D37</f>
        <v>5</v>
      </c>
      <c r="I40" s="277"/>
    </row>
    <row r="41" spans="1:13" ht="20.100000000000001" customHeight="1" x14ac:dyDescent="0.2"/>
    <row r="42" spans="1:13" ht="20.100000000000001" customHeight="1" x14ac:dyDescent="0.2">
      <c r="A42" s="348" t="s">
        <v>772</v>
      </c>
    </row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</sheetData>
  <mergeCells count="2">
    <mergeCell ref="A10:M10"/>
    <mergeCell ref="A9:M9"/>
  </mergeCells>
  <hyperlinks>
    <hyperlink ref="L7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opLeftCell="A19" workbookViewId="0">
      <selection activeCell="B16" sqref="B16"/>
    </sheetView>
  </sheetViews>
  <sheetFormatPr baseColWidth="10" defaultRowHeight="12.75" x14ac:dyDescent="0.2"/>
  <sheetData>
    <row r="1" spans="1:13" ht="18" customHeight="1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8" customHeight="1" x14ac:dyDescent="0.25">
      <c r="A2" s="165"/>
      <c r="B2" s="170" t="s">
        <v>560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6"/>
    </row>
    <row r="3" spans="1:13" ht="18" customHeight="1" x14ac:dyDescent="0.25">
      <c r="A3" s="165"/>
      <c r="B3" s="161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6"/>
    </row>
    <row r="4" spans="1:13" ht="18" customHeight="1" x14ac:dyDescent="0.25">
      <c r="A4" s="165"/>
      <c r="B4" s="159" t="s">
        <v>515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6"/>
    </row>
    <row r="5" spans="1:13" ht="18" customHeight="1" thickBot="1" x14ac:dyDescent="0.3">
      <c r="A5" s="167"/>
      <c r="B5" s="160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5" customHeight="1" x14ac:dyDescent="0.25">
      <c r="A6" s="171"/>
      <c r="B6" s="126" t="s">
        <v>512</v>
      </c>
      <c r="C6" s="175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15" customHeight="1" x14ac:dyDescent="0.25">
      <c r="A7" s="174"/>
      <c r="B7" s="116" t="str">
        <f>Índice!B7</f>
        <v>Fecha de publicación: Abril de 2017</v>
      </c>
      <c r="C7" s="180"/>
      <c r="D7" s="180"/>
      <c r="E7" s="180"/>
      <c r="F7" s="180"/>
      <c r="G7" s="175"/>
      <c r="H7" s="175"/>
      <c r="I7" s="175"/>
      <c r="J7" s="175"/>
      <c r="K7" s="175"/>
      <c r="L7" s="189" t="s">
        <v>518</v>
      </c>
      <c r="M7" s="176"/>
    </row>
    <row r="8" spans="1:13" ht="15" customHeight="1" thickBot="1" x14ac:dyDescent="0.3">
      <c r="A8" s="177"/>
      <c r="B8" s="117" t="str">
        <f>Índice!B8</f>
        <v>Fecha de corte:Marzo de 2017 (I Trimestre)</v>
      </c>
      <c r="C8" s="181"/>
      <c r="D8" s="181"/>
      <c r="E8" s="181"/>
      <c r="F8" s="181"/>
      <c r="G8" s="178"/>
      <c r="H8" s="178"/>
      <c r="I8" s="178"/>
      <c r="J8" s="178"/>
      <c r="K8" s="178"/>
      <c r="L8" s="178"/>
      <c r="M8" s="179"/>
    </row>
    <row r="9" spans="1:13" ht="24.95" customHeight="1" thickBot="1" x14ac:dyDescent="0.25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3"/>
    </row>
    <row r="10" spans="1:13" ht="24.95" customHeight="1" x14ac:dyDescent="0.2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80"/>
    </row>
    <row r="11" spans="1:13" ht="24.95" customHeight="1" thickBot="1" x14ac:dyDescent="0.25">
      <c r="A11" s="384"/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</row>
    <row r="12" spans="1:13" ht="24.95" customHeight="1" x14ac:dyDescent="0.2">
      <c r="B12" s="279" t="s">
        <v>509</v>
      </c>
      <c r="C12" s="279" t="s">
        <v>745</v>
      </c>
      <c r="D12" s="279" t="s">
        <v>746</v>
      </c>
    </row>
    <row r="13" spans="1:13" ht="24.95" customHeight="1" x14ac:dyDescent="0.2">
      <c r="B13" s="22" t="s">
        <v>716</v>
      </c>
      <c r="C13" s="42">
        <f>'D Prestador'!G78</f>
        <v>915919</v>
      </c>
      <c r="D13" s="263">
        <f>C13/$C$23</f>
        <v>0.55373553646060358</v>
      </c>
    </row>
    <row r="14" spans="1:13" ht="24.95" customHeight="1" x14ac:dyDescent="0.2">
      <c r="B14" s="22" t="s">
        <v>717</v>
      </c>
      <c r="C14" s="42">
        <f>'D Prestador'!G254</f>
        <v>208011</v>
      </c>
      <c r="D14" s="263">
        <f t="shared" ref="D14:D23" si="0">C14/$C$23</f>
        <v>0.12575684386360214</v>
      </c>
    </row>
    <row r="15" spans="1:13" ht="24.95" customHeight="1" x14ac:dyDescent="0.2">
      <c r="B15" s="279" t="s">
        <v>778</v>
      </c>
      <c r="C15" s="42">
        <f>'D Prestador'!G92</f>
        <v>136620</v>
      </c>
      <c r="D15" s="263">
        <f t="shared" si="0"/>
        <v>8.2596112747139933E-2</v>
      </c>
    </row>
    <row r="16" spans="1:13" ht="24.95" customHeight="1" x14ac:dyDescent="0.2">
      <c r="B16" s="22" t="s">
        <v>719</v>
      </c>
      <c r="C16" s="42">
        <f>'D Prestador'!G179</f>
        <v>157630</v>
      </c>
      <c r="D16" s="263">
        <f t="shared" si="0"/>
        <v>9.5298091438527799E-2</v>
      </c>
    </row>
    <row r="17" spans="2:4" ht="24.95" customHeight="1" x14ac:dyDescent="0.2">
      <c r="B17" s="22" t="s">
        <v>720</v>
      </c>
      <c r="C17" s="42">
        <f>'D Prestador'!G103</f>
        <v>70410</v>
      </c>
      <c r="D17" s="263">
        <f t="shared" si="0"/>
        <v>4.2567649674470229E-2</v>
      </c>
    </row>
    <row r="18" spans="2:4" ht="24.95" customHeight="1" x14ac:dyDescent="0.2">
      <c r="B18" s="22" t="s">
        <v>721</v>
      </c>
      <c r="C18" s="42">
        <f>'D Prestador'!G224</f>
        <v>45927</v>
      </c>
      <c r="D18" s="263">
        <f t="shared" si="0"/>
        <v>2.7766005490688743E-2</v>
      </c>
    </row>
    <row r="19" spans="2:4" ht="24.95" customHeight="1" x14ac:dyDescent="0.2">
      <c r="B19" s="22" t="s">
        <v>722</v>
      </c>
      <c r="C19" s="42">
        <f>'D Prestador'!G291</f>
        <v>12543</v>
      </c>
      <c r="D19" s="263">
        <f t="shared" si="0"/>
        <v>7.5830994158057113E-3</v>
      </c>
    </row>
    <row r="20" spans="2:4" ht="24.95" customHeight="1" x14ac:dyDescent="0.2">
      <c r="B20" s="22" t="s">
        <v>723</v>
      </c>
      <c r="C20" s="42">
        <f>'D Prestador'!G275</f>
        <v>15780</v>
      </c>
      <c r="D20" s="263">
        <f t="shared" si="0"/>
        <v>9.5400868039076867E-3</v>
      </c>
    </row>
    <row r="21" spans="2:4" ht="24.95" customHeight="1" x14ac:dyDescent="0.2">
      <c r="B21" s="22" t="s">
        <v>724</v>
      </c>
      <c r="C21" s="42">
        <f>'D Prestador'!G264</f>
        <v>11153</v>
      </c>
      <c r="D21" s="263">
        <f t="shared" si="0"/>
        <v>6.7427495642574421E-3</v>
      </c>
    </row>
    <row r="22" spans="2:4" ht="24.95" customHeight="1" x14ac:dyDescent="0.2">
      <c r="B22" s="22" t="s">
        <v>725</v>
      </c>
      <c r="C22" s="42">
        <f>Cuentas100hab!B34-SUM('G. Cuentas Int. Prestador Fijo'!C13:C21)</f>
        <v>80080</v>
      </c>
      <c r="D22" s="263">
        <f t="shared" si="0"/>
        <v>4.8413824540996679E-2</v>
      </c>
    </row>
    <row r="23" spans="2:4" ht="24.95" customHeight="1" x14ac:dyDescent="0.2">
      <c r="B23" s="22" t="s">
        <v>45</v>
      </c>
      <c r="C23" s="22">
        <f>SUM(C13:C22)</f>
        <v>1654073</v>
      </c>
      <c r="D23" s="263">
        <f t="shared" si="0"/>
        <v>1</v>
      </c>
    </row>
    <row r="24" spans="2:4" ht="24.95" customHeight="1" x14ac:dyDescent="0.2"/>
    <row r="25" spans="2:4" ht="24.95" customHeight="1" x14ac:dyDescent="0.2"/>
    <row r="26" spans="2:4" ht="24.95" customHeight="1" x14ac:dyDescent="0.2"/>
    <row r="27" spans="2:4" ht="24.95" customHeight="1" x14ac:dyDescent="0.2"/>
    <row r="28" spans="2:4" ht="24.95" customHeight="1" x14ac:dyDescent="0.2"/>
    <row r="29" spans="2:4" ht="24.95" customHeight="1" x14ac:dyDescent="0.2"/>
    <row r="30" spans="2:4" ht="24.95" customHeight="1" x14ac:dyDescent="0.2"/>
    <row r="31" spans="2:4" ht="24.95" customHeight="1" x14ac:dyDescent="0.2"/>
    <row r="32" spans="2:4" ht="24.95" customHeight="1" x14ac:dyDescent="0.2"/>
    <row r="33" spans="1:13" ht="24.95" customHeight="1" x14ac:dyDescent="0.2">
      <c r="A33" s="387" t="s">
        <v>772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</row>
    <row r="34" spans="1:13" ht="24.95" customHeight="1" x14ac:dyDescent="0.2"/>
    <row r="35" spans="1:13" ht="24.95" customHeight="1" x14ac:dyDescent="0.2"/>
    <row r="36" spans="1:13" ht="24.95" customHeight="1" x14ac:dyDescent="0.2"/>
    <row r="37" spans="1:13" ht="24.95" customHeight="1" x14ac:dyDescent="0.2"/>
    <row r="38" spans="1:13" ht="24.95" customHeight="1" x14ac:dyDescent="0.2"/>
    <row r="39" spans="1:13" ht="24.95" customHeight="1" x14ac:dyDescent="0.2"/>
    <row r="40" spans="1:13" ht="24.95" customHeight="1" x14ac:dyDescent="0.2"/>
    <row r="41" spans="1:13" ht="24.95" customHeight="1" x14ac:dyDescent="0.2"/>
    <row r="42" spans="1:13" ht="24.95" customHeight="1" x14ac:dyDescent="0.2"/>
    <row r="43" spans="1:13" ht="24.95" customHeight="1" x14ac:dyDescent="0.2"/>
    <row r="44" spans="1:13" ht="24.95" customHeight="1" x14ac:dyDescent="0.2"/>
    <row r="45" spans="1:13" ht="24.95" customHeight="1" x14ac:dyDescent="0.2"/>
    <row r="46" spans="1:13" ht="24.95" customHeight="1" x14ac:dyDescent="0.2"/>
    <row r="47" spans="1:13" ht="24.95" customHeight="1" x14ac:dyDescent="0.2"/>
    <row r="48" spans="1:13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</sheetData>
  <mergeCells count="4">
    <mergeCell ref="A10:M10"/>
    <mergeCell ref="A11:M11"/>
    <mergeCell ref="A9:M9"/>
    <mergeCell ref="A33:M33"/>
  </mergeCells>
  <hyperlinks>
    <hyperlink ref="L7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 Graficos F</vt:lpstr>
      <vt:lpstr>D Graficos </vt:lpstr>
      <vt:lpstr>Índice</vt:lpstr>
      <vt:lpstr>Cuentas100hab</vt:lpstr>
      <vt:lpstr> D Provincia</vt:lpstr>
      <vt:lpstr>D Prestador</vt:lpstr>
      <vt:lpstr>D. Internet Banda Ancha Fija</vt:lpstr>
      <vt:lpstr>G. Cuentas Prov - Int Fijo</vt:lpstr>
      <vt:lpstr>G. Cuentas Int. Prestador Fijo</vt:lpstr>
      <vt:lpstr>G. Cuentas Usuarios Int. Móvil</vt:lpstr>
      <vt:lpstr>Provincia con %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MENDEZ GRUEZO GIOVANA JOSEFINA</cp:lastModifiedBy>
  <cp:lastPrinted>2017-01-26T21:32:56Z</cp:lastPrinted>
  <dcterms:created xsi:type="dcterms:W3CDTF">2006-12-04T13:58:14Z</dcterms:created>
  <dcterms:modified xsi:type="dcterms:W3CDTF">2017-05-30T20:06:17Z</dcterms:modified>
</cp:coreProperties>
</file>