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21600" windowHeight="9345" tabRatio="593" activeTab="2"/>
  </bookViews>
  <sheets>
    <sheet name="Índice" sheetId="29" r:id="rId1"/>
    <sheet name="Abonados-terminales" sheetId="26" r:id="rId2"/>
    <sheet name="Participación de mercado" sheetId="27" r:id="rId3"/>
  </sheets>
  <calcPr calcId="162913"/>
</workbook>
</file>

<file path=xl/calcChain.xml><?xml version="1.0" encoding="utf-8"?>
<calcChain xmlns="http://schemas.openxmlformats.org/spreadsheetml/2006/main">
  <c r="B23" i="27" l="1"/>
  <c r="B22" i="27"/>
  <c r="B21" i="27"/>
  <c r="B16" i="27"/>
  <c r="B12" i="27"/>
  <c r="B20" i="27"/>
  <c r="B17" i="27"/>
  <c r="B19" i="27"/>
  <c r="B13" i="27"/>
  <c r="B14" i="27"/>
  <c r="B18" i="27"/>
  <c r="AA13" i="26"/>
  <c r="AA14" i="26"/>
  <c r="AA15" i="26"/>
  <c r="AA16" i="26"/>
  <c r="AA17" i="26"/>
  <c r="AA18" i="26"/>
  <c r="AA19" i="26"/>
  <c r="AA20" i="26"/>
  <c r="AA21" i="26"/>
  <c r="AA22" i="26"/>
  <c r="AA23" i="26"/>
  <c r="AA24" i="26"/>
  <c r="AA25" i="26"/>
  <c r="AA26" i="26"/>
  <c r="AA27" i="26"/>
  <c r="AA28" i="26"/>
  <c r="AA29" i="26"/>
  <c r="AA30" i="26"/>
  <c r="AA31" i="26"/>
  <c r="AA32" i="26"/>
  <c r="AA33" i="26"/>
  <c r="AA34" i="26"/>
  <c r="AA35" i="26"/>
  <c r="AA36" i="26"/>
  <c r="AA37" i="26"/>
  <c r="AA38" i="26"/>
  <c r="AA39" i="26"/>
  <c r="AA40" i="26"/>
  <c r="AA41" i="26"/>
  <c r="AA42" i="26"/>
  <c r="AA43" i="26"/>
  <c r="AA12" i="26"/>
  <c r="Z13" i="26"/>
  <c r="Z14" i="26"/>
  <c r="Z15" i="26"/>
  <c r="Z16" i="26"/>
  <c r="Z17" i="26"/>
  <c r="Z18" i="26"/>
  <c r="Z19" i="26"/>
  <c r="Z20" i="26"/>
  <c r="Z21" i="26"/>
  <c r="Z22" i="26"/>
  <c r="Z23" i="26"/>
  <c r="Z24" i="26"/>
  <c r="Z25" i="26"/>
  <c r="Z26" i="26"/>
  <c r="Z27" i="26"/>
  <c r="Z28" i="26"/>
  <c r="Z29" i="26"/>
  <c r="Z30" i="26"/>
  <c r="Z31" i="26"/>
  <c r="Z32" i="26"/>
  <c r="Z33" i="26"/>
  <c r="Z34" i="26"/>
  <c r="Z35" i="26"/>
  <c r="Z36" i="26"/>
  <c r="Z37" i="26"/>
  <c r="Z38" i="26"/>
  <c r="Z39" i="26"/>
  <c r="Z40" i="26"/>
  <c r="Z12" i="26"/>
  <c r="W44" i="26"/>
  <c r="W45" i="26" s="1"/>
  <c r="W46" i="26" s="1"/>
  <c r="B15" i="27" s="1"/>
  <c r="V44" i="26"/>
  <c r="V45" i="26" s="1"/>
  <c r="V46" i="26" l="1"/>
  <c r="Z46" i="26" s="1"/>
  <c r="Z45" i="26"/>
  <c r="Z44" i="26"/>
  <c r="AA46" i="26"/>
  <c r="B24" i="27"/>
  <c r="C14" i="27" s="1"/>
  <c r="AA45" i="26"/>
  <c r="AA44" i="26"/>
  <c r="C17" i="27"/>
  <c r="C21" i="27"/>
  <c r="C23" i="27"/>
  <c r="C12" i="27"/>
  <c r="C20" i="27" l="1"/>
  <c r="C16" i="27"/>
  <c r="C13" i="27"/>
  <c r="C19" i="27"/>
  <c r="C15" i="27"/>
  <c r="C22" i="27"/>
  <c r="P41" i="26"/>
  <c r="P42" i="26" l="1"/>
  <c r="Z41" i="26"/>
  <c r="A8" i="26"/>
  <c r="A8" i="27" s="1"/>
  <c r="A7" i="26"/>
  <c r="A7" i="27" s="1"/>
  <c r="P43" i="26" l="1"/>
  <c r="Z43" i="26" s="1"/>
  <c r="Z42" i="26"/>
  <c r="C18" i="27"/>
  <c r="C24" i="27" s="1"/>
</calcChain>
</file>

<file path=xl/sharedStrings.xml><?xml version="1.0" encoding="utf-8"?>
<sst xmlns="http://schemas.openxmlformats.org/spreadsheetml/2006/main" count="88" uniqueCount="53">
  <si>
    <t>MES</t>
  </si>
  <si>
    <t xml:space="preserve">TOTAL ABONADOS </t>
  </si>
  <si>
    <t xml:space="preserve">TOTAL TERMINALES ACTIVOS </t>
  </si>
  <si>
    <t>TOTAL TERMINALES</t>
  </si>
  <si>
    <t>Participación de Mercado</t>
  </si>
  <si>
    <t>ALMEIDA BRANDS JOSE FRANCISCO</t>
  </si>
  <si>
    <t>CARRO SEGURO CARSEG</t>
  </si>
  <si>
    <t>COMSATEL S.A.</t>
  </si>
  <si>
    <t>ELECTROMARINA CIA. LTDA</t>
  </si>
  <si>
    <t>LEOSATELLITE</t>
  </si>
  <si>
    <t>SERVICIOS FINALES DE TELECOMINICACIONES POR SATÉLITE</t>
  </si>
  <si>
    <t>ELECTROMARINA CIA. LTDA.</t>
  </si>
  <si>
    <t>TOTAL ABONADOS</t>
  </si>
  <si>
    <t>LINKSAT SOLUTIONS SA</t>
  </si>
  <si>
    <t>NÚMERO DE TÉRMINALES</t>
  </si>
  <si>
    <t>TOTAL:</t>
  </si>
  <si>
    <t>Fuente: Registros administrativos ARCOTEL</t>
  </si>
  <si>
    <t>Abonados y Terminales</t>
  </si>
  <si>
    <t xml:space="preserve">Categoría: Abonados y Terminales </t>
  </si>
  <si>
    <t>SERVICIOS FINALES DE TELECOMUNICACIONES POR SATÉLITE</t>
  </si>
  <si>
    <t xml:space="preserve">Índice </t>
  </si>
  <si>
    <t>Hoja</t>
  </si>
  <si>
    <t>Descripción</t>
  </si>
  <si>
    <t>1. Abonados y Terminales</t>
  </si>
  <si>
    <t>2. Participación de Mercado</t>
  </si>
  <si>
    <t>3. Evolución</t>
  </si>
  <si>
    <t>Contiene información mensualizada del número de abonados y terminales por prestador</t>
  </si>
  <si>
    <t>Participación de Mercado por prestador en relación al número de terminales</t>
  </si>
  <si>
    <t>Gráfico de la evolución del número de abonados y terminales por prestador</t>
  </si>
  <si>
    <t>Volver al Índice</t>
  </si>
  <si>
    <t>PRESTADOR</t>
  </si>
  <si>
    <t>NAUTICAL S.A.</t>
  </si>
  <si>
    <t>TUNASAT S.A.</t>
  </si>
  <si>
    <t>BRUCARTE S.A.</t>
  </si>
  <si>
    <t xml:space="preserve">ABINSA </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</si>
  <si>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</si>
  <si>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</si>
  <si>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</si>
  <si>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</si>
  <si>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Nota 1</t>
  </si>
  <si>
    <t>Color verde</t>
  </si>
  <si>
    <t>NETTEL S.A.</t>
  </si>
  <si>
    <t>Se utiliza este color en el caso de no contar con la información del prestador, por lo cual se aplica tasa de crecimiento compuesta para los casos que se cuenta con información de otros periodos.</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</si>
  <si>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</si>
  <si>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Fecha de Corte: Diciembre 2017 (Actualización trimestral)</t>
  </si>
  <si>
    <t>Color marrón</t>
  </si>
  <si>
    <t>Los concesionarios sombreados en marrón constituyen subregistros que fueron actualizados en función del proceso de depuración de las Bases de Datos e información estadística que ARCOTEL está llevando a cabo.</t>
  </si>
  <si>
    <t>LEOSATELLITE S.A.</t>
  </si>
  <si>
    <t>TURBOTELTIC</t>
  </si>
  <si>
    <t>TOTAL</t>
  </si>
  <si>
    <t>PARTICIPACIÓN DEL MERCADO DIC-17</t>
  </si>
  <si>
    <t>Fuente: Registros Administrativos ARCOTEL</t>
  </si>
  <si>
    <t>Fecha de Publicación: Febrero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</si>
</sst>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 #,##0.00_ ;_ * \-#,##0.00_ ;_ * &quot;-&quot;??_ ;_ @_ "/>
    <numFmt numFmtId="165" formatCode="_-* #,##0.00_-;\-* #,##0.00_-;_-* &quot;-&quot;??_-;_-@_-"/>
    <numFmt numFmtId="166" formatCode="#,##0\ &quot;€&quot;;\-#,##0\ &quot;€&quot;"/>
  </numFmts>
  <fonts count="74" x14ac:knownFonts="1">
    <font>
      <sz val="10"/>
      <name val="Arial"/>
    </font>
    <font>
      <sz val="11"/>
      <color theme="1"/>
      <name val="Calibri"/>
      <family val="2"/>
      <scheme val="minor"/>
    </font>
    <font>
      <sz val="8"/>
      <name val="Arial"/>
      <family val="2"/>
    </font>
    <font>
      <sz val="10"/>
      <name val="Arial"/>
      <family val="2"/>
    </font>
    <font>
      <u/>
      <sz val="10"/>
      <color indexed="12"/>
      <name val="Arial"/>
      <family val="2"/>
    </font>
    <font>
      <sz val="10"/>
      <name val="Arial"/>
      <family val="2"/>
    </font>
    <font>
      <sz val="10"/>
      <name val="Arial"/>
      <family val="2"/>
    </font>
    <font>
      <sz val="12"/>
      <name val="Times New Roman"/>
      <family val="1"/>
    </font>
    <font>
      <sz val="8"/>
      <name val="Arial"/>
      <family val="2"/>
    </font>
    <font>
      <b/>
      <sz val="18"/>
      <color indexed="56"/>
      <name val="Cambri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0"/>
      <name val="Helv"/>
      <family val="2"/>
    </font>
    <font>
      <b/>
      <sz val="11"/>
      <color indexed="8"/>
      <name val="Arial"/>
      <family val="2"/>
    </font>
    <font>
      <sz val="11"/>
      <color indexed="10"/>
      <name val="Arial"/>
      <family val="2"/>
    </font>
    <font>
      <sz val="8"/>
      <name val="Arial"/>
      <family val="2"/>
    </font>
    <font>
      <sz val="10"/>
      <name val="Arial"/>
      <family val="2"/>
    </font>
    <font>
      <sz val="10"/>
      <name val="Arial"/>
      <family val="2"/>
    </font>
    <font>
      <b/>
      <sz val="8"/>
      <name val="Arial"/>
      <family val="2"/>
    </font>
    <font>
      <sz val="8"/>
      <name val="Arial"/>
      <family val="2"/>
      <charset val="204"/>
    </font>
    <font>
      <sz val="11"/>
      <name val="Arial"/>
      <family val="2"/>
    </font>
    <font>
      <sz val="10"/>
      <name val="Arial"/>
      <family val="2"/>
      <charset val="204"/>
    </font>
    <font>
      <sz val="11"/>
      <name val="Arial"/>
      <family val="2"/>
      <charset val="204"/>
    </font>
    <font>
      <b/>
      <sz val="10"/>
      <name val="Arial"/>
      <family val="2"/>
    </font>
    <font>
      <sz val="11"/>
      <color theme="1"/>
      <name val="Calibri"/>
      <family val="2"/>
      <scheme val="minor"/>
    </font>
    <font>
      <b/>
      <sz val="11"/>
      <color theme="1"/>
      <name val="Calibri"/>
      <family val="2"/>
      <scheme val="minor"/>
    </font>
    <font>
      <b/>
      <sz val="11"/>
      <color theme="0"/>
      <name val="Arial"/>
      <family val="2"/>
    </font>
    <font>
      <b/>
      <sz val="14"/>
      <color theme="0"/>
      <name val="Arial"/>
      <family val="2"/>
    </font>
    <font>
      <sz val="11"/>
      <color theme="3" tint="-0.499984740745262"/>
      <name val="Calibri"/>
      <family val="2"/>
      <scheme val="minor"/>
    </font>
    <font>
      <sz val="11"/>
      <color theme="1"/>
      <name val="Arial"/>
      <family val="2"/>
    </font>
    <font>
      <sz val="11"/>
      <color theme="0"/>
      <name val="Arial"/>
      <family val="2"/>
      <charset val="204"/>
    </font>
    <font>
      <sz val="10"/>
      <color theme="0"/>
      <name val="Arial"/>
      <family val="2"/>
    </font>
    <font>
      <sz val="8"/>
      <color theme="0"/>
      <name val="Arial"/>
      <family val="2"/>
      <charset val="204"/>
    </font>
    <font>
      <sz val="11"/>
      <color theme="0"/>
      <name val="Arial"/>
      <family val="2"/>
    </font>
    <font>
      <sz val="9"/>
      <color rgb="FFFFFFFF"/>
      <name val="Arial"/>
      <family val="2"/>
    </font>
    <font>
      <sz val="10"/>
      <color rgb="FFFFFFFF"/>
      <name val="Arial"/>
      <family val="2"/>
    </font>
    <font>
      <b/>
      <sz val="12"/>
      <color theme="1"/>
      <name val="Arial"/>
      <family val="2"/>
    </font>
    <font>
      <b/>
      <sz val="8"/>
      <color theme="0"/>
      <name val="Arial"/>
      <family val="2"/>
    </font>
    <font>
      <b/>
      <sz val="12"/>
      <color theme="1" tint="4.9989318521683403E-2"/>
      <name val="Arial"/>
      <family val="2"/>
    </font>
    <font>
      <sz val="8"/>
      <color theme="0"/>
      <name val="Arial"/>
      <family val="2"/>
    </font>
    <font>
      <b/>
      <sz val="10"/>
      <color theme="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u/>
      <sz val="11"/>
      <color theme="10"/>
      <name val="Calibri"/>
      <family val="2"/>
      <scheme val="minor"/>
    </font>
    <font>
      <b/>
      <sz val="18"/>
      <color theme="3"/>
      <name val="Cambria"/>
      <family val="2"/>
      <scheme val="major"/>
    </font>
    <font>
      <sz val="10"/>
      <color indexed="8"/>
      <name val="Arial"/>
      <family val="2"/>
    </font>
    <font>
      <sz val="16"/>
      <color theme="1"/>
      <name val="Calibri"/>
      <family val="2"/>
      <scheme val="minor"/>
    </font>
    <font>
      <sz val="8"/>
      <color theme="1"/>
      <name val="Arial"/>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000000"/>
      </patternFill>
    </fill>
    <fill>
      <patternFill patternType="solid">
        <fgColor theme="3"/>
        <bgColor rgb="FF000000"/>
      </patternFill>
    </fill>
    <fill>
      <patternFill patternType="solid">
        <fgColor theme="3" tint="-0.249977111117893"/>
        <bgColor indexed="64"/>
      </patternFill>
    </fill>
    <fill>
      <patternFill patternType="solid">
        <fgColor rgb="FF0070C0"/>
        <bgColor indexed="64"/>
      </patternFill>
    </fill>
    <fill>
      <patternFill patternType="solid">
        <fgColor theme="3" tint="-0.499984740745262"/>
        <bgColor indexed="64"/>
      </patternFill>
    </fill>
    <fill>
      <patternFill patternType="solid">
        <fgColor rgb="FF95B3D7"/>
        <bgColor indexed="64"/>
      </patternFill>
    </fill>
    <fill>
      <patternFill patternType="solid">
        <fgColor theme="0" tint="-0.249977111117893"/>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499984740745262"/>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78">
    <xf numFmtId="0" fontId="0"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64" fontId="3"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alignment vertical="top"/>
      <protection locked="0"/>
    </xf>
    <xf numFmtId="0" fontId="20" fillId="7" borderId="1" applyNumberFormat="0" applyAlignment="0" applyProtection="0"/>
    <xf numFmtId="0" fontId="21" fillId="0" borderId="3" applyNumberFormat="0" applyFill="0" applyAlignment="0" applyProtection="0"/>
    <xf numFmtId="165" fontId="6"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165" fontId="3" fillId="0" borderId="0" applyFont="0" applyFill="0" applyBorder="0" applyAlignment="0" applyProtection="0"/>
    <xf numFmtId="165" fontId="29" fillId="0" borderId="0" applyFont="0" applyFill="0" applyBorder="0" applyAlignment="0" applyProtection="0"/>
    <xf numFmtId="0" fontId="22" fillId="22" borderId="0" applyNumberFormat="0" applyBorder="0" applyAlignment="0" applyProtection="0"/>
    <xf numFmtId="0" fontId="2" fillId="0" borderId="0"/>
    <xf numFmtId="0" fontId="3" fillId="0" borderId="0" applyNumberFormat="0" applyFill="0" applyBorder="0" applyAlignment="0" applyProtection="0"/>
    <xf numFmtId="0" fontId="3" fillId="0" borderId="0"/>
    <xf numFmtId="0" fontId="27" fillId="0" borderId="0"/>
    <xf numFmtId="0" fontId="8" fillId="0" borderId="0"/>
    <xf numFmtId="0" fontId="3" fillId="0" borderId="0"/>
    <xf numFmtId="0" fontId="3" fillId="0" borderId="0"/>
    <xf numFmtId="0" fontId="28" fillId="0" borderId="0"/>
    <xf numFmtId="0" fontId="28" fillId="0" borderId="0"/>
    <xf numFmtId="0" fontId="28" fillId="0" borderId="0"/>
    <xf numFmtId="0" fontId="3" fillId="0" borderId="0" applyNumberFormat="0" applyFill="0" applyBorder="0" applyAlignment="0" applyProtection="0"/>
    <xf numFmtId="0" fontId="36" fillId="0" borderId="0"/>
    <xf numFmtId="0" fontId="3" fillId="23" borderId="7" applyNumberFormat="0" applyFont="0" applyAlignment="0" applyProtection="0"/>
    <xf numFmtId="0" fontId="23"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24" fillId="0" borderId="0"/>
    <xf numFmtId="0" fontId="9"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53" fillId="0" borderId="0" applyNumberFormat="0" applyFill="0" applyBorder="0" applyAlignment="0" applyProtection="0"/>
    <xf numFmtId="0" fontId="54" fillId="0" borderId="35" applyNumberFormat="0" applyFill="0" applyAlignment="0" applyProtection="0"/>
    <xf numFmtId="0" fontId="55" fillId="0" borderId="36" applyNumberFormat="0" applyFill="0" applyAlignment="0" applyProtection="0"/>
    <xf numFmtId="0" fontId="56" fillId="0" borderId="37" applyNumberFormat="0" applyFill="0" applyAlignment="0" applyProtection="0"/>
    <xf numFmtId="0" fontId="56" fillId="0" borderId="0" applyNumberFormat="0" applyFill="0" applyBorder="0" applyAlignment="0" applyProtection="0"/>
    <xf numFmtId="0" fontId="57" fillId="37" borderId="0" applyNumberFormat="0" applyBorder="0" applyAlignment="0" applyProtection="0"/>
    <xf numFmtId="0" fontId="58" fillId="38" borderId="0" applyNumberFormat="0" applyBorder="0" applyAlignment="0" applyProtection="0"/>
    <xf numFmtId="0" fontId="59" fillId="39" borderId="0" applyNumberFormat="0" applyBorder="0" applyAlignment="0" applyProtection="0"/>
    <xf numFmtId="0" fontId="60" fillId="40" borderId="38" applyNumberFormat="0" applyAlignment="0" applyProtection="0"/>
    <xf numFmtId="0" fontId="61" fillId="41" borderId="39" applyNumberFormat="0" applyAlignment="0" applyProtection="0"/>
    <xf numFmtId="0" fontId="62" fillId="41" borderId="38" applyNumberFormat="0" applyAlignment="0" applyProtection="0"/>
    <xf numFmtId="0" fontId="63" fillId="0" borderId="40" applyNumberFormat="0" applyFill="0" applyAlignment="0" applyProtection="0"/>
    <xf numFmtId="0" fontId="64" fillId="42" borderId="4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37" fillId="0" borderId="43" applyNumberFormat="0" applyFill="0" applyAlignment="0" applyProtection="0"/>
    <xf numFmtId="0" fontId="67"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67" fillId="47" borderId="0" applyNumberFormat="0" applyBorder="0" applyAlignment="0" applyProtection="0"/>
    <xf numFmtId="0" fontId="67"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67" fillId="55" borderId="0" applyNumberFormat="0" applyBorder="0" applyAlignment="0" applyProtection="0"/>
    <xf numFmtId="0" fontId="67"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67" fillId="59" borderId="0" applyNumberFormat="0" applyBorder="0" applyAlignment="0" applyProtection="0"/>
    <xf numFmtId="0" fontId="67"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67" fillId="63" borderId="0" applyNumberFormat="0" applyBorder="0" applyAlignment="0" applyProtection="0"/>
    <xf numFmtId="0" fontId="67"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67" fillId="67" borderId="0" applyNumberFormat="0" applyBorder="0" applyAlignment="0" applyProtection="0"/>
    <xf numFmtId="0" fontId="1" fillId="0" borderId="0"/>
    <xf numFmtId="0" fontId="3" fillId="0" borderId="0"/>
    <xf numFmtId="0" fontId="68" fillId="0" borderId="0"/>
    <xf numFmtId="0" fontId="68" fillId="0" borderId="0"/>
    <xf numFmtId="0" fontId="3" fillId="0" borderId="0"/>
    <xf numFmtId="0" fontId="1" fillId="0" borderId="0"/>
    <xf numFmtId="0" fontId="3" fillId="0" borderId="0"/>
    <xf numFmtId="0" fontId="68" fillId="43" borderId="42" applyNumberFormat="0" applyFont="0" applyAlignment="0" applyProtection="0"/>
    <xf numFmtId="9" fontId="68" fillId="0" borderId="0" applyFont="0" applyFill="0" applyBorder="0" applyAlignment="0" applyProtection="0"/>
    <xf numFmtId="0" fontId="69" fillId="0" borderId="0" applyNumberFormat="0" applyFill="0" applyBorder="0" applyAlignment="0" applyProtection="0"/>
    <xf numFmtId="0" fontId="3" fillId="0" borderId="0">
      <alignment vertical="top"/>
    </xf>
    <xf numFmtId="0" fontId="4"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9" fontId="3"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43" borderId="42" applyNumberFormat="0" applyFont="0" applyAlignment="0" applyProtection="0"/>
    <xf numFmtId="0" fontId="70" fillId="0" borderId="0" applyNumberFormat="0" applyFill="0" applyBorder="0" applyAlignment="0" applyProtection="0"/>
    <xf numFmtId="0" fontId="3" fillId="0" borderId="0" applyNumberFormat="0" applyFill="0" applyBorder="0" applyAlignment="0" applyProtection="0"/>
    <xf numFmtId="0" fontId="71" fillId="0" borderId="0">
      <alignment vertical="top"/>
    </xf>
    <xf numFmtId="0" fontId="71" fillId="0" borderId="0">
      <alignment vertical="top"/>
    </xf>
  </cellStyleXfs>
  <cellXfs count="134">
    <xf numFmtId="0" fontId="0" fillId="0" borderId="0" xfId="0"/>
    <xf numFmtId="0" fontId="0" fillId="24" borderId="0" xfId="3" applyFont="1" applyFill="1"/>
    <xf numFmtId="0" fontId="0" fillId="25" borderId="0" xfId="0" applyFill="1"/>
    <xf numFmtId="0" fontId="2" fillId="24" borderId="0" xfId="3" applyFont="1" applyFill="1"/>
    <xf numFmtId="0" fontId="32" fillId="27" borderId="0" xfId="59" applyFont="1" applyFill="1" applyBorder="1"/>
    <xf numFmtId="0" fontId="32" fillId="27" borderId="17" xfId="59" applyFont="1" applyFill="1" applyBorder="1"/>
    <xf numFmtId="0" fontId="31" fillId="26" borderId="12" xfId="0" applyFont="1" applyFill="1" applyBorder="1"/>
    <xf numFmtId="0" fontId="31" fillId="26" borderId="13" xfId="0" applyFont="1" applyFill="1" applyBorder="1"/>
    <xf numFmtId="0" fontId="39" fillId="26" borderId="0" xfId="0" applyFont="1" applyFill="1" applyBorder="1"/>
    <xf numFmtId="0" fontId="31" fillId="26" borderId="0" xfId="0" applyFont="1" applyFill="1" applyBorder="1"/>
    <xf numFmtId="0" fontId="31" fillId="26" borderId="15" xfId="0" applyFont="1" applyFill="1" applyBorder="1"/>
    <xf numFmtId="0" fontId="0" fillId="26" borderId="0" xfId="0" applyFill="1" applyBorder="1"/>
    <xf numFmtId="0" fontId="39" fillId="26" borderId="0" xfId="0" applyFont="1" applyFill="1" applyBorder="1" applyAlignment="1"/>
    <xf numFmtId="0" fontId="39" fillId="26" borderId="15" xfId="0" applyFont="1" applyFill="1" applyBorder="1" applyAlignment="1"/>
    <xf numFmtId="0" fontId="42" fillId="26" borderId="0" xfId="0" applyFont="1" applyFill="1" applyBorder="1"/>
    <xf numFmtId="0" fontId="43" fillId="26" borderId="0" xfId="0" applyFont="1" applyFill="1" applyBorder="1" applyAlignment="1"/>
    <xf numFmtId="0" fontId="43" fillId="26" borderId="15" xfId="0" applyFont="1" applyFill="1" applyBorder="1" applyAlignment="1"/>
    <xf numFmtId="0" fontId="3" fillId="27" borderId="0" xfId="0" applyFont="1" applyFill="1" applyBorder="1"/>
    <xf numFmtId="0" fontId="2" fillId="27" borderId="15" xfId="0" applyFont="1" applyFill="1" applyBorder="1"/>
    <xf numFmtId="0" fontId="2" fillId="27" borderId="0" xfId="0" applyFont="1" applyFill="1" applyBorder="1"/>
    <xf numFmtId="0" fontId="3" fillId="29" borderId="17" xfId="0" applyFont="1" applyFill="1" applyBorder="1" applyAlignment="1"/>
    <xf numFmtId="0" fontId="3" fillId="29" borderId="18" xfId="0" applyFont="1" applyFill="1" applyBorder="1" applyAlignment="1"/>
    <xf numFmtId="0" fontId="44" fillId="26" borderId="17" xfId="0" applyFont="1" applyFill="1" applyBorder="1"/>
    <xf numFmtId="0" fontId="0" fillId="26" borderId="17" xfId="0" applyFont="1" applyFill="1" applyBorder="1"/>
    <xf numFmtId="0" fontId="45" fillId="26" borderId="18" xfId="0" applyFont="1" applyFill="1" applyBorder="1" applyAlignment="1">
      <alignment horizontal="center"/>
    </xf>
    <xf numFmtId="0" fontId="0" fillId="25" borderId="0" xfId="0" applyFill="1" applyBorder="1"/>
    <xf numFmtId="0" fontId="0" fillId="25" borderId="15" xfId="0" applyFill="1" applyBorder="1"/>
    <xf numFmtId="0" fontId="30" fillId="24" borderId="17" xfId="3" applyFont="1" applyFill="1" applyBorder="1"/>
    <xf numFmtId="0" fontId="2" fillId="24" borderId="17" xfId="3" applyFont="1" applyFill="1" applyBorder="1"/>
    <xf numFmtId="0" fontId="2" fillId="24" borderId="18" xfId="3" applyFont="1" applyFill="1" applyBorder="1"/>
    <xf numFmtId="0" fontId="45" fillId="26" borderId="0" xfId="0" applyFont="1" applyFill="1" applyBorder="1" applyAlignment="1"/>
    <xf numFmtId="0" fontId="43" fillId="26" borderId="0" xfId="0" applyFont="1" applyFill="1" applyBorder="1"/>
    <xf numFmtId="0" fontId="46" fillId="30" borderId="0" xfId="0" applyFont="1" applyFill="1" applyBorder="1" applyAlignment="1"/>
    <xf numFmtId="0" fontId="47" fillId="30" borderId="0" xfId="0" applyFont="1" applyFill="1" applyBorder="1" applyAlignment="1"/>
    <xf numFmtId="0" fontId="38" fillId="26" borderId="0" xfId="0" applyFont="1" applyFill="1" applyBorder="1"/>
    <xf numFmtId="0" fontId="31" fillId="27" borderId="0" xfId="0" applyFont="1" applyFill="1" applyBorder="1"/>
    <xf numFmtId="0" fontId="31" fillId="27" borderId="15" xfId="0" applyFont="1" applyFill="1" applyBorder="1"/>
    <xf numFmtId="0" fontId="33" fillId="29" borderId="0" xfId="0" applyFont="1" applyFill="1" applyBorder="1" applyAlignment="1"/>
    <xf numFmtId="0" fontId="34" fillId="29" borderId="0" xfId="0" applyFont="1" applyFill="1" applyBorder="1" applyAlignment="1"/>
    <xf numFmtId="0" fontId="3" fillId="24" borderId="0" xfId="3" applyFont="1" applyFill="1"/>
    <xf numFmtId="0" fontId="38" fillId="26" borderId="0" xfId="59" applyFont="1" applyFill="1" applyBorder="1"/>
    <xf numFmtId="0" fontId="36" fillId="26" borderId="0" xfId="59" applyFill="1" applyBorder="1"/>
    <xf numFmtId="0" fontId="36" fillId="26" borderId="11" xfId="59" applyFill="1" applyBorder="1"/>
    <xf numFmtId="0" fontId="36" fillId="26" borderId="12" xfId="59" applyFill="1" applyBorder="1"/>
    <xf numFmtId="0" fontId="36" fillId="26" borderId="13" xfId="59" applyFill="1" applyBorder="1"/>
    <xf numFmtId="0" fontId="36" fillId="26" borderId="14" xfId="59" applyFill="1" applyBorder="1"/>
    <xf numFmtId="0" fontId="36" fillId="26" borderId="15" xfId="59" applyFill="1" applyBorder="1"/>
    <xf numFmtId="0" fontId="36" fillId="26" borderId="16" xfId="59" applyFill="1" applyBorder="1"/>
    <xf numFmtId="0" fontId="36" fillId="26" borderId="17" xfId="59" applyFill="1" applyBorder="1"/>
    <xf numFmtId="0" fontId="36" fillId="26" borderId="18" xfId="59" applyFill="1" applyBorder="1"/>
    <xf numFmtId="0" fontId="36" fillId="25" borderId="14" xfId="59" applyFill="1" applyBorder="1"/>
    <xf numFmtId="0" fontId="36" fillId="25" borderId="0" xfId="59" applyFill="1" applyBorder="1"/>
    <xf numFmtId="0" fontId="36" fillId="25" borderId="15" xfId="59" applyFill="1" applyBorder="1"/>
    <xf numFmtId="0" fontId="36" fillId="25" borderId="17" xfId="59" applyFill="1" applyBorder="1"/>
    <xf numFmtId="0" fontId="36" fillId="25" borderId="18" xfId="59" applyFill="1" applyBorder="1"/>
    <xf numFmtId="0" fontId="36" fillId="27" borderId="11" xfId="59" applyFill="1" applyBorder="1"/>
    <xf numFmtId="0" fontId="36" fillId="27" borderId="19" xfId="59" applyFill="1" applyBorder="1"/>
    <xf numFmtId="0" fontId="36" fillId="27" borderId="12" xfId="59" applyFill="1" applyBorder="1"/>
    <xf numFmtId="0" fontId="36" fillId="27" borderId="13" xfId="59" applyFill="1" applyBorder="1"/>
    <xf numFmtId="0" fontId="36" fillId="27" borderId="14" xfId="59" applyFill="1" applyBorder="1"/>
    <xf numFmtId="0" fontId="36" fillId="27" borderId="0" xfId="59" applyFill="1" applyBorder="1"/>
    <xf numFmtId="0" fontId="36" fillId="27" borderId="15" xfId="59" applyFill="1" applyBorder="1"/>
    <xf numFmtId="0" fontId="36" fillId="27" borderId="16" xfId="59" applyFill="1" applyBorder="1"/>
    <xf numFmtId="0" fontId="36" fillId="27" borderId="17" xfId="59" applyFill="1" applyBorder="1"/>
    <xf numFmtId="0" fontId="36" fillId="27" borderId="18" xfId="59" applyFill="1" applyBorder="1"/>
    <xf numFmtId="0" fontId="40" fillId="27" borderId="0" xfId="59" applyFont="1" applyFill="1" applyBorder="1"/>
    <xf numFmtId="0" fontId="40" fillId="27" borderId="17" xfId="59" applyFont="1" applyFill="1" applyBorder="1"/>
    <xf numFmtId="0" fontId="37" fillId="25" borderId="0" xfId="59" applyFont="1" applyFill="1" applyBorder="1"/>
    <xf numFmtId="0" fontId="48" fillId="25" borderId="0" xfId="59" applyFont="1" applyFill="1" applyBorder="1" applyAlignment="1"/>
    <xf numFmtId="0" fontId="34" fillId="29" borderId="12" xfId="0" applyFont="1" applyFill="1" applyBorder="1" applyAlignment="1"/>
    <xf numFmtId="0" fontId="34" fillId="29" borderId="17" xfId="0" applyFont="1" applyFill="1" applyBorder="1" applyAlignment="1"/>
    <xf numFmtId="0" fontId="0" fillId="0" borderId="0" xfId="0" applyBorder="1"/>
    <xf numFmtId="0" fontId="4" fillId="27" borderId="0" xfId="39" applyFill="1" applyBorder="1" applyAlignment="1" applyProtection="1"/>
    <xf numFmtId="0" fontId="4" fillId="27" borderId="15" xfId="39" applyFill="1" applyBorder="1" applyAlignment="1" applyProtection="1"/>
    <xf numFmtId="0" fontId="30" fillId="28" borderId="21" xfId="0" applyFont="1" applyFill="1" applyBorder="1" applyAlignment="1">
      <alignment horizontal="center" vertical="center" wrapText="1"/>
    </xf>
    <xf numFmtId="0" fontId="30" fillId="28" borderId="22" xfId="0" applyFont="1" applyFill="1" applyBorder="1" applyAlignment="1">
      <alignment horizontal="center" vertical="center" wrapText="1"/>
    </xf>
    <xf numFmtId="0" fontId="0" fillId="31" borderId="23" xfId="0" applyFill="1" applyBorder="1" applyAlignment="1"/>
    <xf numFmtId="0" fontId="0" fillId="31" borderId="24" xfId="0" applyFill="1" applyBorder="1" applyAlignment="1"/>
    <xf numFmtId="0" fontId="30" fillId="28" borderId="25" xfId="0" applyFont="1" applyFill="1" applyBorder="1" applyAlignment="1">
      <alignment horizontal="center" vertical="center" wrapText="1"/>
    </xf>
    <xf numFmtId="3" fontId="49" fillId="32" borderId="26" xfId="0" applyNumberFormat="1" applyFont="1" applyFill="1" applyBorder="1" applyAlignment="1">
      <alignment horizontal="center" vertical="center"/>
    </xf>
    <xf numFmtId="3" fontId="49" fillId="32" borderId="27" xfId="0" applyNumberFormat="1" applyFont="1" applyFill="1" applyBorder="1" applyAlignment="1">
      <alignment horizontal="center" vertical="center"/>
    </xf>
    <xf numFmtId="0" fontId="41" fillId="25" borderId="0" xfId="59" applyFont="1" applyFill="1" applyBorder="1"/>
    <xf numFmtId="0" fontId="41" fillId="25" borderId="17" xfId="59" applyFont="1" applyFill="1" applyBorder="1"/>
    <xf numFmtId="0" fontId="0" fillId="0" borderId="14" xfId="0" applyBorder="1"/>
    <xf numFmtId="0" fontId="0" fillId="0" borderId="16" xfId="0" applyBorder="1"/>
    <xf numFmtId="0" fontId="0" fillId="0" borderId="17" xfId="0" applyBorder="1"/>
    <xf numFmtId="0" fontId="38" fillId="31" borderId="29" xfId="59" applyFont="1" applyFill="1" applyBorder="1" applyAlignment="1"/>
    <xf numFmtId="0" fontId="38" fillId="31" borderId="30" xfId="59" applyFont="1" applyFill="1" applyBorder="1" applyAlignment="1"/>
    <xf numFmtId="0" fontId="4" fillId="25" borderId="0" xfId="39" applyFill="1" applyBorder="1" applyAlignment="1" applyProtection="1">
      <alignment horizontal="left" vertical="center"/>
    </xf>
    <xf numFmtId="0" fontId="4" fillId="25" borderId="0" xfId="39" applyFill="1" applyBorder="1" applyAlignment="1" applyProtection="1">
      <alignment horizontal="center" vertical="center"/>
    </xf>
    <xf numFmtId="0" fontId="36" fillId="25" borderId="0" xfId="59" applyFill="1" applyBorder="1" applyAlignment="1">
      <alignment horizontal="left" vertical="center"/>
    </xf>
    <xf numFmtId="0" fontId="36" fillId="25" borderId="0" xfId="59" applyFill="1" applyBorder="1" applyAlignment="1">
      <alignment vertical="center"/>
    </xf>
    <xf numFmtId="0" fontId="4" fillId="25" borderId="17" xfId="39" applyFill="1" applyBorder="1" applyAlignment="1" applyProtection="1">
      <alignment horizontal="left" vertical="center"/>
    </xf>
    <xf numFmtId="0" fontId="35" fillId="24" borderId="0" xfId="3" applyFont="1" applyFill="1" applyBorder="1" applyAlignment="1">
      <alignment horizontal="left" vertical="center"/>
    </xf>
    <xf numFmtId="0" fontId="3" fillId="24" borderId="0" xfId="3" applyFont="1" applyFill="1" applyBorder="1" applyAlignment="1">
      <alignment horizontal="left" vertical="center"/>
    </xf>
    <xf numFmtId="10" fontId="49" fillId="32" borderId="28" xfId="62" applyNumberFormat="1" applyFont="1" applyFill="1" applyBorder="1" applyAlignment="1">
      <alignment horizontal="center" vertical="center"/>
    </xf>
    <xf numFmtId="3" fontId="2" fillId="35" borderId="20" xfId="3" applyNumberFormat="1" applyFont="1" applyFill="1" applyBorder="1" applyAlignment="1">
      <alignment horizontal="center" vertical="center"/>
    </xf>
    <xf numFmtId="3" fontId="2" fillId="34" borderId="20" xfId="3" applyNumberFormat="1" applyFont="1" applyFill="1" applyBorder="1" applyAlignment="1">
      <alignment horizontal="center" vertical="center"/>
    </xf>
    <xf numFmtId="0" fontId="35" fillId="24" borderId="0" xfId="3" applyFont="1" applyFill="1" applyAlignment="1">
      <alignment vertical="center"/>
    </xf>
    <xf numFmtId="0" fontId="3" fillId="36" borderId="20" xfId="3" applyFont="1" applyFill="1" applyBorder="1" applyAlignment="1">
      <alignment horizontal="left" vertical="center"/>
    </xf>
    <xf numFmtId="10" fontId="2" fillId="0" borderId="24" xfId="62" applyNumberFormat="1" applyFont="1" applyBorder="1" applyAlignment="1">
      <alignment horizontal="center" vertical="center"/>
    </xf>
    <xf numFmtId="0" fontId="2" fillId="0" borderId="34" xfId="0" applyFont="1" applyBorder="1" applyAlignment="1"/>
    <xf numFmtId="3" fontId="2" fillId="0" borderId="34" xfId="0" applyNumberFormat="1" applyFont="1" applyBorder="1" applyAlignment="1">
      <alignment horizontal="center" vertical="center"/>
    </xf>
    <xf numFmtId="0" fontId="2" fillId="0" borderId="34" xfId="0" applyFont="1" applyBorder="1" applyAlignment="1">
      <alignment horizontal="center"/>
    </xf>
    <xf numFmtId="0" fontId="72" fillId="68" borderId="20" xfId="108" applyFont="1" applyFill="1" applyBorder="1" applyAlignment="1">
      <alignment vertical="center"/>
    </xf>
    <xf numFmtId="3" fontId="2" fillId="34" borderId="20" xfId="54" applyNumberFormat="1" applyFont="1" applyFill="1" applyBorder="1" applyAlignment="1">
      <alignment horizontal="center" vertical="center"/>
    </xf>
    <xf numFmtId="3" fontId="2" fillId="0" borderId="20" xfId="3" applyNumberFormat="1" applyFont="1" applyFill="1" applyBorder="1" applyAlignment="1">
      <alignment horizontal="center" vertical="center"/>
    </xf>
    <xf numFmtId="3" fontId="2" fillId="24" borderId="20" xfId="3" applyNumberFormat="1" applyFont="1" applyFill="1" applyBorder="1" applyAlignment="1">
      <alignment horizontal="center" vertical="center"/>
    </xf>
    <xf numFmtId="3" fontId="2" fillId="0" borderId="20" xfId="0" applyNumberFormat="1" applyFont="1" applyBorder="1" applyAlignment="1">
      <alignment horizontal="center" vertical="center"/>
    </xf>
    <xf numFmtId="3" fontId="2" fillId="36" borderId="20" xfId="3" applyNumberFormat="1" applyFont="1" applyFill="1" applyBorder="1" applyAlignment="1">
      <alignment horizontal="center" vertical="center"/>
    </xf>
    <xf numFmtId="0" fontId="73" fillId="68" borderId="20" xfId="108" applyFont="1" applyFill="1" applyBorder="1" applyAlignment="1">
      <alignment horizontal="center" vertical="center"/>
    </xf>
    <xf numFmtId="0" fontId="2" fillId="28" borderId="20" xfId="0" applyFont="1" applyFill="1" applyBorder="1" applyAlignment="1">
      <alignment horizontal="center" vertical="center" wrapText="1"/>
    </xf>
    <xf numFmtId="0" fontId="35" fillId="24" borderId="20" xfId="3" applyFont="1" applyFill="1" applyBorder="1" applyAlignment="1">
      <alignment horizontal="center" vertical="center"/>
    </xf>
    <xf numFmtId="0" fontId="52" fillId="33" borderId="20" xfId="3" applyFont="1" applyFill="1" applyBorder="1" applyAlignment="1">
      <alignment horizontal="center" vertical="center"/>
    </xf>
    <xf numFmtId="0" fontId="51" fillId="33" borderId="20" xfId="3" applyFont="1" applyFill="1" applyBorder="1" applyAlignment="1">
      <alignment horizontal="center" vertical="center" wrapText="1"/>
    </xf>
    <xf numFmtId="17" fontId="2" fillId="25" borderId="20" xfId="3" applyNumberFormat="1" applyFont="1" applyFill="1" applyBorder="1" applyAlignment="1">
      <alignment horizontal="center" vertical="center"/>
    </xf>
    <xf numFmtId="0" fontId="3" fillId="24" borderId="20" xfId="3" applyFont="1" applyFill="1" applyBorder="1" applyAlignment="1">
      <alignment horizontal="center" vertical="center"/>
    </xf>
    <xf numFmtId="0" fontId="41" fillId="25" borderId="0" xfId="59" applyFont="1" applyFill="1" applyBorder="1" applyAlignment="1">
      <alignment horizontal="left" wrapText="1"/>
    </xf>
    <xf numFmtId="0" fontId="41" fillId="25" borderId="15" xfId="59" applyFont="1" applyFill="1" applyBorder="1" applyAlignment="1">
      <alignment horizontal="left" wrapText="1"/>
    </xf>
    <xf numFmtId="0" fontId="38" fillId="31" borderId="30" xfId="59" applyFont="1" applyFill="1" applyBorder="1" applyAlignment="1">
      <alignment horizontal="left"/>
    </xf>
    <xf numFmtId="0" fontId="38" fillId="31" borderId="31" xfId="59" applyFont="1" applyFill="1" applyBorder="1" applyAlignment="1">
      <alignment horizontal="left"/>
    </xf>
    <xf numFmtId="0" fontId="50" fillId="25" borderId="11" xfId="0" applyFont="1" applyFill="1" applyBorder="1" applyAlignment="1">
      <alignment horizontal="center"/>
    </xf>
    <xf numFmtId="0" fontId="50" fillId="25" borderId="12" xfId="0" applyFont="1" applyFill="1" applyBorder="1" applyAlignment="1">
      <alignment horizontal="center"/>
    </xf>
    <xf numFmtId="0" fontId="50" fillId="25" borderId="13" xfId="0" applyFont="1" applyFill="1" applyBorder="1" applyAlignment="1">
      <alignment horizontal="center"/>
    </xf>
    <xf numFmtId="0" fontId="51" fillId="31" borderId="20" xfId="0" applyFont="1" applyFill="1" applyBorder="1" applyAlignment="1">
      <alignment horizontal="center" vertical="center" wrapText="1"/>
    </xf>
    <xf numFmtId="0" fontId="3" fillId="24" borderId="20" xfId="3" applyFont="1" applyFill="1" applyBorder="1" applyAlignment="1">
      <alignment horizontal="left" wrapText="1"/>
    </xf>
    <xf numFmtId="0" fontId="3" fillId="24" borderId="10" xfId="3" applyFont="1" applyFill="1" applyBorder="1" applyAlignment="1">
      <alignment horizontal="left" wrapText="1"/>
    </xf>
    <xf numFmtId="0" fontId="3" fillId="24" borderId="33" xfId="3" applyFont="1" applyFill="1" applyBorder="1" applyAlignment="1">
      <alignment horizontal="left" wrapText="1"/>
    </xf>
    <xf numFmtId="0" fontId="3" fillId="24" borderId="32" xfId="3" applyFont="1" applyFill="1" applyBorder="1" applyAlignment="1">
      <alignment horizontal="left" wrapText="1"/>
    </xf>
    <xf numFmtId="0" fontId="3" fillId="24" borderId="20" xfId="3" applyFont="1" applyFill="1" applyBorder="1" applyAlignment="1">
      <alignment horizontal="left"/>
    </xf>
    <xf numFmtId="0" fontId="0" fillId="31" borderId="0" xfId="0" applyFill="1" applyBorder="1" applyAlignment="1">
      <alignment horizontal="center"/>
    </xf>
    <xf numFmtId="0" fontId="0" fillId="31" borderId="15" xfId="0" applyFill="1" applyBorder="1" applyAlignment="1">
      <alignment horizontal="center"/>
    </xf>
    <xf numFmtId="0" fontId="31" fillId="25" borderId="30" xfId="0" applyFont="1" applyFill="1" applyBorder="1" applyAlignment="1">
      <alignment horizontal="center"/>
    </xf>
    <xf numFmtId="0" fontId="31" fillId="25" borderId="31" xfId="0" applyFont="1" applyFill="1" applyBorder="1" applyAlignment="1">
      <alignment horizontal="center"/>
    </xf>
  </cellXfs>
  <cellStyles count="778">
    <cellStyle name="%" xfId="109"/>
    <cellStyle name="=C:\WINNT\SYSTEM32\COMMAND.COM" xfId="1"/>
    <cellStyle name="=C:\WINNT\SYSTEM32\COMMAND.COM 2" xfId="2"/>
    <cellStyle name="=C:\WINNT\SYSTEM32\COMMAND.COM 3" xfId="3"/>
    <cellStyle name="=C:\WINNT\SYSTEM32\COMMAND.COM 5" xfId="4"/>
    <cellStyle name="20% - Accent1" xfId="5"/>
    <cellStyle name="20% - Accent2" xfId="6"/>
    <cellStyle name="20% - Accent3" xfId="7"/>
    <cellStyle name="20% - Accent4" xfId="8"/>
    <cellStyle name="20% - Accent5" xfId="9"/>
    <cellStyle name="20% - Accent6" xfId="10"/>
    <cellStyle name="20% - Énfasis1" xfId="85" builtinId="30" customBuiltin="1"/>
    <cellStyle name="20% - Énfasis2" xfId="89" builtinId="34" customBuiltin="1"/>
    <cellStyle name="20% - Énfasis3" xfId="93" builtinId="38" customBuiltin="1"/>
    <cellStyle name="20% - Énfasis4" xfId="97" builtinId="42" customBuiltin="1"/>
    <cellStyle name="20% - Énfasis5" xfId="101" builtinId="46" customBuiltin="1"/>
    <cellStyle name="20% - Énfasis6" xfId="105" builtinId="50" customBuiltin="1"/>
    <cellStyle name="40% - Accent1" xfId="11"/>
    <cellStyle name="40% - Accent2" xfId="12"/>
    <cellStyle name="40% - Accent3" xfId="13"/>
    <cellStyle name="40% - Accent4" xfId="14"/>
    <cellStyle name="40% - Accent5" xfId="15"/>
    <cellStyle name="40% - Accent6" xfId="16"/>
    <cellStyle name="40% - Énfasis1" xfId="86" builtinId="31" customBuiltin="1"/>
    <cellStyle name="40% - Énfasis2" xfId="90" builtinId="35" customBuiltin="1"/>
    <cellStyle name="40% - Énfasis3" xfId="94" builtinId="39" customBuiltin="1"/>
    <cellStyle name="40% - Énfasis4" xfId="98" builtinId="43" customBuiltin="1"/>
    <cellStyle name="40% - Énfasis5" xfId="102" builtinId="47" customBuiltin="1"/>
    <cellStyle name="40% - Énfasis6" xfId="106" builtinId="51" customBuiltin="1"/>
    <cellStyle name="60% - Accent1" xfId="17"/>
    <cellStyle name="60% - Accent2" xfId="18"/>
    <cellStyle name="60% - Accent3" xfId="19"/>
    <cellStyle name="60% - Accent4" xfId="20"/>
    <cellStyle name="60% - Accent5" xfId="21"/>
    <cellStyle name="60% - Accent6" xfId="22"/>
    <cellStyle name="60% - Énfasis1" xfId="87" builtinId="32" customBuiltin="1"/>
    <cellStyle name="60% - Énfasis2" xfId="91" builtinId="36" customBuiltin="1"/>
    <cellStyle name="60% - Énfasis3" xfId="95" builtinId="40" customBuiltin="1"/>
    <cellStyle name="60% - Énfasis4" xfId="99" builtinId="44" customBuiltin="1"/>
    <cellStyle name="60% - Énfasis5" xfId="103" builtinId="48" customBuiltin="1"/>
    <cellStyle name="60% - Énfasis6" xfId="107" builtinId="52" customBuiltin="1"/>
    <cellStyle name="Accent1" xfId="23"/>
    <cellStyle name="Accent2" xfId="24"/>
    <cellStyle name="Accent3" xfId="25"/>
    <cellStyle name="Accent4" xfId="26"/>
    <cellStyle name="Accent5" xfId="27"/>
    <cellStyle name="Accent6" xfId="28"/>
    <cellStyle name="ANCLAS,REZONES Y SUS PARTES,DE FUNDICION,DE HIERRO O DE ACERO" xfId="110"/>
    <cellStyle name="ANCLAS,REZONES Y SUS PARTES,DE FUNDICION,DE HIERRO O DE ACERO 2" xfId="111"/>
    <cellStyle name="Bad" xfId="29"/>
    <cellStyle name="Buena" xfId="73" builtinId="26" customBuiltin="1"/>
    <cellStyle name="Calculation" xfId="30"/>
    <cellStyle name="Cálculo" xfId="78" builtinId="22" customBuiltin="1"/>
    <cellStyle name="Celda de comprobación" xfId="80" builtinId="23" customBuiltin="1"/>
    <cellStyle name="Celda vinculada" xfId="79" builtinId="24" customBuiltin="1"/>
    <cellStyle name="Check Cell" xfId="31"/>
    <cellStyle name="Comma 2" xfId="32"/>
    <cellStyle name="Encabezado 1" xfId="69" builtinId="16" customBuiltin="1"/>
    <cellStyle name="Encabezado 4" xfId="72" builtinId="19" customBuiltin="1"/>
    <cellStyle name="Énfasis1" xfId="84" builtinId="29" customBuiltin="1"/>
    <cellStyle name="Énfasis2" xfId="88" builtinId="33" customBuiltin="1"/>
    <cellStyle name="Énfasis3" xfId="92" builtinId="37" customBuiltin="1"/>
    <cellStyle name="Énfasis4" xfId="96" builtinId="41" customBuiltin="1"/>
    <cellStyle name="Énfasis5" xfId="100" builtinId="45" customBuiltin="1"/>
    <cellStyle name="Énfasis6" xfId="104" builtinId="49" customBuiltin="1"/>
    <cellStyle name="Entrada" xfId="76" builtinId="20" customBuiltin="1"/>
    <cellStyle name="Explanatory Text" xfId="33"/>
    <cellStyle name="Good" xfId="34"/>
    <cellStyle name="Heading 1" xfId="35"/>
    <cellStyle name="Heading 2" xfId="36"/>
    <cellStyle name="Heading 3" xfId="37"/>
    <cellStyle name="Heading 4" xfId="38"/>
    <cellStyle name="Hipervínculo" xfId="39" builtinId="8"/>
    <cellStyle name="Hipervínculo 2" xfId="119"/>
    <cellStyle name="Hipervínculo 3" xfId="117"/>
    <cellStyle name="Incorrecto" xfId="74" builtinId="27" customBuiltin="1"/>
    <cellStyle name="Input" xfId="40"/>
    <cellStyle name="Linked Cell" xfId="41"/>
    <cellStyle name="Millares 2" xfId="42"/>
    <cellStyle name="Millares 2 10" xfId="121"/>
    <cellStyle name="Millares 2 11" xfId="122"/>
    <cellStyle name="Millares 2 12" xfId="123"/>
    <cellStyle name="Millares 2 13" xfId="124"/>
    <cellStyle name="Millares 2 14" xfId="125"/>
    <cellStyle name="Millares 2 15" xfId="126"/>
    <cellStyle name="Millares 2 16" xfId="127"/>
    <cellStyle name="Millares 2 17" xfId="128"/>
    <cellStyle name="Millares 2 18" xfId="129"/>
    <cellStyle name="Millares 2 19" xfId="130"/>
    <cellStyle name="Millares 2 2" xfId="43"/>
    <cellStyle name="Millares 2 2 2" xfId="131"/>
    <cellStyle name="Millares 2 20" xfId="132"/>
    <cellStyle name="Millares 2 21" xfId="133"/>
    <cellStyle name="Millares 2 22" xfId="134"/>
    <cellStyle name="Millares 2 23" xfId="135"/>
    <cellStyle name="Millares 2 24" xfId="136"/>
    <cellStyle name="Millares 2 25" xfId="137"/>
    <cellStyle name="Millares 2 26" xfId="138"/>
    <cellStyle name="Millares 2 27" xfId="139"/>
    <cellStyle name="Millares 2 28" xfId="120"/>
    <cellStyle name="Millares 2 3" xfId="44"/>
    <cellStyle name="Millares 2 3 2" xfId="140"/>
    <cellStyle name="Millares 2 4" xfId="141"/>
    <cellStyle name="Millares 2 5" xfId="142"/>
    <cellStyle name="Millares 2 6" xfId="143"/>
    <cellStyle name="Millares 2 7" xfId="144"/>
    <cellStyle name="Millares 2 8" xfId="145"/>
    <cellStyle name="Millares 2 9" xfId="146"/>
    <cellStyle name="Millares 3" xfId="45"/>
    <cellStyle name="Millares 4" xfId="46"/>
    <cellStyle name="Millares 5" xfId="771"/>
    <cellStyle name="Neutral" xfId="75" builtinId="28" customBuiltin="1"/>
    <cellStyle name="Neutral 2" xfId="47"/>
    <cellStyle name="Normal" xfId="0" builtinId="0"/>
    <cellStyle name="Normal 10" xfId="108"/>
    <cellStyle name="Normal 11" xfId="147"/>
    <cellStyle name="Normal 11 10" xfId="148"/>
    <cellStyle name="Normal 11 11" xfId="149"/>
    <cellStyle name="Normal 11 12" xfId="150"/>
    <cellStyle name="Normal 11 13" xfId="151"/>
    <cellStyle name="Normal 11 14" xfId="152"/>
    <cellStyle name="Normal 11 15" xfId="153"/>
    <cellStyle name="Normal 11 16" xfId="154"/>
    <cellStyle name="Normal 11 17" xfId="155"/>
    <cellStyle name="Normal 11 18" xfId="156"/>
    <cellStyle name="Normal 11 19" xfId="157"/>
    <cellStyle name="Normal 11 2" xfId="158"/>
    <cellStyle name="Normal 11 20" xfId="159"/>
    <cellStyle name="Normal 11 21" xfId="160"/>
    <cellStyle name="Normal 11 22" xfId="161"/>
    <cellStyle name="Normal 11 23" xfId="162"/>
    <cellStyle name="Normal 11 24" xfId="163"/>
    <cellStyle name="Normal 11 25" xfId="164"/>
    <cellStyle name="Normal 11 26" xfId="165"/>
    <cellStyle name="Normal 11 3" xfId="166"/>
    <cellStyle name="Normal 11 4" xfId="167"/>
    <cellStyle name="Normal 11 5" xfId="168"/>
    <cellStyle name="Normal 11 6" xfId="169"/>
    <cellStyle name="Normal 11 7" xfId="170"/>
    <cellStyle name="Normal 11 8" xfId="171"/>
    <cellStyle name="Normal 11 9" xfId="172"/>
    <cellStyle name="Normal 12" xfId="173"/>
    <cellStyle name="Normal 12 10" xfId="174"/>
    <cellStyle name="Normal 12 11" xfId="175"/>
    <cellStyle name="Normal 12 12" xfId="176"/>
    <cellStyle name="Normal 12 13" xfId="177"/>
    <cellStyle name="Normal 12 14" xfId="178"/>
    <cellStyle name="Normal 12 15" xfId="179"/>
    <cellStyle name="Normal 12 16" xfId="180"/>
    <cellStyle name="Normal 12 17" xfId="181"/>
    <cellStyle name="Normal 12 18" xfId="182"/>
    <cellStyle name="Normal 12 19" xfId="183"/>
    <cellStyle name="Normal 12 2" xfId="184"/>
    <cellStyle name="Normal 12 20" xfId="185"/>
    <cellStyle name="Normal 12 21" xfId="186"/>
    <cellStyle name="Normal 12 22" xfId="187"/>
    <cellStyle name="Normal 12 23" xfId="188"/>
    <cellStyle name="Normal 12 24" xfId="189"/>
    <cellStyle name="Normal 12 25" xfId="190"/>
    <cellStyle name="Normal 12 26" xfId="191"/>
    <cellStyle name="Normal 12 3" xfId="192"/>
    <cellStyle name="Normal 12 4" xfId="193"/>
    <cellStyle name="Normal 12 5" xfId="194"/>
    <cellStyle name="Normal 12 6" xfId="195"/>
    <cellStyle name="Normal 12 7" xfId="196"/>
    <cellStyle name="Normal 12 8" xfId="197"/>
    <cellStyle name="Normal 12 9" xfId="198"/>
    <cellStyle name="Normal 13" xfId="199"/>
    <cellStyle name="Normal 13 10" xfId="200"/>
    <cellStyle name="Normal 13 11" xfId="201"/>
    <cellStyle name="Normal 13 12" xfId="202"/>
    <cellStyle name="Normal 13 13" xfId="203"/>
    <cellStyle name="Normal 13 14" xfId="204"/>
    <cellStyle name="Normal 13 15" xfId="205"/>
    <cellStyle name="Normal 13 16" xfId="206"/>
    <cellStyle name="Normal 13 17" xfId="207"/>
    <cellStyle name="Normal 13 18" xfId="208"/>
    <cellStyle name="Normal 13 19" xfId="209"/>
    <cellStyle name="Normal 13 2" xfId="210"/>
    <cellStyle name="Normal 13 20" xfId="211"/>
    <cellStyle name="Normal 13 21" xfId="212"/>
    <cellStyle name="Normal 13 22" xfId="213"/>
    <cellStyle name="Normal 13 23" xfId="214"/>
    <cellStyle name="Normal 13 24" xfId="215"/>
    <cellStyle name="Normal 13 25" xfId="216"/>
    <cellStyle name="Normal 13 26" xfId="217"/>
    <cellStyle name="Normal 13 3" xfId="218"/>
    <cellStyle name="Normal 13 4" xfId="219"/>
    <cellStyle name="Normal 13 5" xfId="220"/>
    <cellStyle name="Normal 13 6" xfId="221"/>
    <cellStyle name="Normal 13 7" xfId="222"/>
    <cellStyle name="Normal 13 8" xfId="223"/>
    <cellStyle name="Normal 13 9" xfId="224"/>
    <cellStyle name="Normal 14 10" xfId="225"/>
    <cellStyle name="Normal 14 11" xfId="226"/>
    <cellStyle name="Normal 14 12" xfId="227"/>
    <cellStyle name="Normal 14 13" xfId="228"/>
    <cellStyle name="Normal 14 2" xfId="229"/>
    <cellStyle name="Normal 14 3" xfId="230"/>
    <cellStyle name="Normal 14 4" xfId="231"/>
    <cellStyle name="Normal 14 5" xfId="232"/>
    <cellStyle name="Normal 14 6" xfId="233"/>
    <cellStyle name="Normal 14 7" xfId="234"/>
    <cellStyle name="Normal 14 8" xfId="235"/>
    <cellStyle name="Normal 14 9" xfId="236"/>
    <cellStyle name="Normal 15 10" xfId="237"/>
    <cellStyle name="Normal 15 11" xfId="238"/>
    <cellStyle name="Normal 15 12" xfId="239"/>
    <cellStyle name="Normal 15 13" xfId="240"/>
    <cellStyle name="Normal 15 2" xfId="241"/>
    <cellStyle name="Normal 15 3" xfId="242"/>
    <cellStyle name="Normal 15 4" xfId="243"/>
    <cellStyle name="Normal 15 5" xfId="244"/>
    <cellStyle name="Normal 15 6" xfId="245"/>
    <cellStyle name="Normal 15 7" xfId="246"/>
    <cellStyle name="Normal 15 8" xfId="247"/>
    <cellStyle name="Normal 15 9" xfId="248"/>
    <cellStyle name="Normal 2" xfId="48"/>
    <cellStyle name="Normal 2 10" xfId="249"/>
    <cellStyle name="Normal 2 11" xfId="250"/>
    <cellStyle name="Normal 2 12" xfId="251"/>
    <cellStyle name="Normal 2 13" xfId="252"/>
    <cellStyle name="Normal 2 14" xfId="253"/>
    <cellStyle name="Normal 2 15" xfId="254"/>
    <cellStyle name="Normal 2 16" xfId="255"/>
    <cellStyle name="Normal 2 17" xfId="256"/>
    <cellStyle name="Normal 2 18" xfId="257"/>
    <cellStyle name="Normal 2 18 2" xfId="258"/>
    <cellStyle name="Normal 2 18 2 2" xfId="259"/>
    <cellStyle name="Normal 2 18 2 3" xfId="260"/>
    <cellStyle name="Normal 2 18 2 4" xfId="261"/>
    <cellStyle name="Normal 2 18 2 5" xfId="262"/>
    <cellStyle name="Normal 2 18 2 6" xfId="263"/>
    <cellStyle name="Normal 2 18 3" xfId="264"/>
    <cellStyle name="Normal 2 18 4" xfId="265"/>
    <cellStyle name="Normal 2 18 5" xfId="266"/>
    <cellStyle name="Normal 2 18 6" xfId="267"/>
    <cellStyle name="Normal 2 19" xfId="268"/>
    <cellStyle name="Normal 2 2" xfId="49"/>
    <cellStyle name="Normal 2 2 10" xfId="270"/>
    <cellStyle name="Normal 2 2 11" xfId="271"/>
    <cellStyle name="Normal 2 2 12" xfId="272"/>
    <cellStyle name="Normal 2 2 13" xfId="273"/>
    <cellStyle name="Normal 2 2 14" xfId="274"/>
    <cellStyle name="Normal 2 2 14 2" xfId="275"/>
    <cellStyle name="Normal 2 2 14 2 2" xfId="276"/>
    <cellStyle name="Normal 2 2 14 2 3" xfId="277"/>
    <cellStyle name="Normal 2 2 14 3" xfId="278"/>
    <cellStyle name="Normal 2 2 15" xfId="279"/>
    <cellStyle name="Normal 2 2 16" xfId="280"/>
    <cellStyle name="Normal 2 2 17" xfId="281"/>
    <cellStyle name="Normal 2 2 17 2" xfId="282"/>
    <cellStyle name="Normal 2 2 17 2 2" xfId="283"/>
    <cellStyle name="Normal 2 2 17 2 3" xfId="284"/>
    <cellStyle name="Normal 2 2 17 2 4" xfId="285"/>
    <cellStyle name="Normal 2 2 17 2 5" xfId="286"/>
    <cellStyle name="Normal 2 2 17 2 6" xfId="287"/>
    <cellStyle name="Normal 2 2 17 3" xfId="288"/>
    <cellStyle name="Normal 2 2 17 4" xfId="289"/>
    <cellStyle name="Normal 2 2 17 5" xfId="290"/>
    <cellStyle name="Normal 2 2 17 6" xfId="291"/>
    <cellStyle name="Normal 2 2 18" xfId="292"/>
    <cellStyle name="Normal 2 2 19" xfId="293"/>
    <cellStyle name="Normal 2 2 2" xfId="294"/>
    <cellStyle name="Normal 2 2 2 10" xfId="295"/>
    <cellStyle name="Normal 2 2 2 11" xfId="296"/>
    <cellStyle name="Normal 2 2 2 12" xfId="297"/>
    <cellStyle name="Normal 2 2 2 12 2" xfId="298"/>
    <cellStyle name="Normal 2 2 2 12 2 2" xfId="299"/>
    <cellStyle name="Normal 2 2 2 12 2 3" xfId="300"/>
    <cellStyle name="Normal 2 2 2 12 3" xfId="301"/>
    <cellStyle name="Normal 2 2 2 13" xfId="302"/>
    <cellStyle name="Normal 2 2 2 14" xfId="303"/>
    <cellStyle name="Normal 2 2 2 15" xfId="304"/>
    <cellStyle name="Normal 2 2 2 15 2" xfId="305"/>
    <cellStyle name="Normal 2 2 2 15 2 2" xfId="306"/>
    <cellStyle name="Normal 2 2 2 15 2 3" xfId="307"/>
    <cellStyle name="Normal 2 2 2 15 2 4" xfId="308"/>
    <cellStyle name="Normal 2 2 2 15 2 5" xfId="309"/>
    <cellStyle name="Normal 2 2 2 15 2 6" xfId="310"/>
    <cellStyle name="Normal 2 2 2 15 3" xfId="311"/>
    <cellStyle name="Normal 2 2 2 15 4" xfId="312"/>
    <cellStyle name="Normal 2 2 2 15 5" xfId="313"/>
    <cellStyle name="Normal 2 2 2 15 6" xfId="314"/>
    <cellStyle name="Normal 2 2 2 16" xfId="315"/>
    <cellStyle name="Normal 2 2 2 17" xfId="316"/>
    <cellStyle name="Normal 2 2 2 18" xfId="317"/>
    <cellStyle name="Normal 2 2 2 19" xfId="318"/>
    <cellStyle name="Normal 2 2 2 2" xfId="319"/>
    <cellStyle name="Normal 2 2 2 2 10" xfId="320"/>
    <cellStyle name="Normal 2 2 2 2 11" xfId="321"/>
    <cellStyle name="Normal 2 2 2 2 11 2" xfId="322"/>
    <cellStyle name="Normal 2 2 2 2 11 2 2" xfId="323"/>
    <cellStyle name="Normal 2 2 2 2 11 2 3" xfId="324"/>
    <cellStyle name="Normal 2 2 2 2 11 3" xfId="325"/>
    <cellStyle name="Normal 2 2 2 2 12" xfId="326"/>
    <cellStyle name="Normal 2 2 2 2 13" xfId="327"/>
    <cellStyle name="Normal 2 2 2 2 14" xfId="328"/>
    <cellStyle name="Normal 2 2 2 2 14 2" xfId="329"/>
    <cellStyle name="Normal 2 2 2 2 14 2 2" xfId="330"/>
    <cellStyle name="Normal 2 2 2 2 14 2 3" xfId="331"/>
    <cellStyle name="Normal 2 2 2 2 14 2 4" xfId="332"/>
    <cellStyle name="Normal 2 2 2 2 14 2 5" xfId="333"/>
    <cellStyle name="Normal 2 2 2 2 14 2 6" xfId="334"/>
    <cellStyle name="Normal 2 2 2 2 14 3" xfId="335"/>
    <cellStyle name="Normal 2 2 2 2 14 4" xfId="336"/>
    <cellStyle name="Normal 2 2 2 2 14 5" xfId="337"/>
    <cellStyle name="Normal 2 2 2 2 14 6" xfId="338"/>
    <cellStyle name="Normal 2 2 2 2 15" xfId="339"/>
    <cellStyle name="Normal 2 2 2 2 16" xfId="340"/>
    <cellStyle name="Normal 2 2 2 2 17" xfId="341"/>
    <cellStyle name="Normal 2 2 2 2 18" xfId="342"/>
    <cellStyle name="Normal 2 2 2 2 19" xfId="343"/>
    <cellStyle name="Normal 2 2 2 2 2" xfId="344"/>
    <cellStyle name="Normal 2 2 2 2 2 10" xfId="345"/>
    <cellStyle name="Normal 2 2 2 2 2 11" xfId="346"/>
    <cellStyle name="Normal 2 2 2 2 2 11 2" xfId="347"/>
    <cellStyle name="Normal 2 2 2 2 2 11 2 2" xfId="348"/>
    <cellStyle name="Normal 2 2 2 2 2 11 2 3" xfId="349"/>
    <cellStyle name="Normal 2 2 2 2 2 11 2 4" xfId="350"/>
    <cellStyle name="Normal 2 2 2 2 2 11 2 5" xfId="351"/>
    <cellStyle name="Normal 2 2 2 2 2 11 2 6" xfId="352"/>
    <cellStyle name="Normal 2 2 2 2 2 11 3" xfId="353"/>
    <cellStyle name="Normal 2 2 2 2 2 11 4" xfId="354"/>
    <cellStyle name="Normal 2 2 2 2 2 11 5" xfId="355"/>
    <cellStyle name="Normal 2 2 2 2 2 11 6" xfId="356"/>
    <cellStyle name="Normal 2 2 2 2 2 12" xfId="357"/>
    <cellStyle name="Normal 2 2 2 2 2 13" xfId="358"/>
    <cellStyle name="Normal 2 2 2 2 2 14" xfId="359"/>
    <cellStyle name="Normal 2 2 2 2 2 15" xfId="360"/>
    <cellStyle name="Normal 2 2 2 2 2 16" xfId="361"/>
    <cellStyle name="Normal 2 2 2 2 2 17" xfId="362"/>
    <cellStyle name="Normal 2 2 2 2 2 18" xfId="363"/>
    <cellStyle name="Normal 2 2 2 2 2 19" xfId="364"/>
    <cellStyle name="Normal 2 2 2 2 2 2" xfId="365"/>
    <cellStyle name="Normal 2 2 2 2 2 2 10" xfId="366"/>
    <cellStyle name="Normal 2 2 2 2 2 2 11" xfId="367"/>
    <cellStyle name="Normal 2 2 2 2 2 2 11 2" xfId="368"/>
    <cellStyle name="Normal 2 2 2 2 2 2 11 2 2" xfId="369"/>
    <cellStyle name="Normal 2 2 2 2 2 2 11 2 3" xfId="370"/>
    <cellStyle name="Normal 2 2 2 2 2 2 11 2 4" xfId="371"/>
    <cellStyle name="Normal 2 2 2 2 2 2 11 2 5" xfId="372"/>
    <cellStyle name="Normal 2 2 2 2 2 2 11 2 6" xfId="373"/>
    <cellStyle name="Normal 2 2 2 2 2 2 11 3" xfId="374"/>
    <cellStyle name="Normal 2 2 2 2 2 2 11 4" xfId="375"/>
    <cellStyle name="Normal 2 2 2 2 2 2 11 5" xfId="376"/>
    <cellStyle name="Normal 2 2 2 2 2 2 11 6" xfId="377"/>
    <cellStyle name="Normal 2 2 2 2 2 2 12" xfId="378"/>
    <cellStyle name="Normal 2 2 2 2 2 2 13" xfId="379"/>
    <cellStyle name="Normal 2 2 2 2 2 2 14" xfId="380"/>
    <cellStyle name="Normal 2 2 2 2 2 2 15" xfId="381"/>
    <cellStyle name="Normal 2 2 2 2 2 2 16" xfId="382"/>
    <cellStyle name="Normal 2 2 2 2 2 2 17" xfId="383"/>
    <cellStyle name="Normal 2 2 2 2 2 2 18" xfId="384"/>
    <cellStyle name="Normal 2 2 2 2 2 2 19" xfId="385"/>
    <cellStyle name="Normal 2 2 2 2 2 2 2" xfId="386"/>
    <cellStyle name="Normal 2 2 2 2 2 2 2 10" xfId="387"/>
    <cellStyle name="Normal 2 2 2 2 2 2 2 11" xfId="388"/>
    <cellStyle name="Normal 2 2 2 2 2 2 2 12" xfId="389"/>
    <cellStyle name="Normal 2 2 2 2 2 2 2 13" xfId="390"/>
    <cellStyle name="Normal 2 2 2 2 2 2 2 14" xfId="391"/>
    <cellStyle name="Normal 2 2 2 2 2 2 2 15" xfId="392"/>
    <cellStyle name="Normal 2 2 2 2 2 2 2 16" xfId="393"/>
    <cellStyle name="Normal 2 2 2 2 2 2 2 17" xfId="394"/>
    <cellStyle name="Normal 2 2 2 2 2 2 2 18" xfId="395"/>
    <cellStyle name="Normal 2 2 2 2 2 2 2 2" xfId="396"/>
    <cellStyle name="Normal 2 2 2 2 2 2 2 2 10" xfId="397"/>
    <cellStyle name="Normal 2 2 2 2 2 2 2 2 11" xfId="398"/>
    <cellStyle name="Normal 2 2 2 2 2 2 2 2 12" xfId="399"/>
    <cellStyle name="Normal 2 2 2 2 2 2 2 2 13" xfId="400"/>
    <cellStyle name="Normal 2 2 2 2 2 2 2 2 14" xfId="401"/>
    <cellStyle name="Normal 2 2 2 2 2 2 2 2 15" xfId="402"/>
    <cellStyle name="Normal 2 2 2 2 2 2 2 2 16" xfId="403"/>
    <cellStyle name="Normal 2 2 2 2 2 2 2 2 17" xfId="404"/>
    <cellStyle name="Normal 2 2 2 2 2 2 2 2 18" xfId="405"/>
    <cellStyle name="Normal 2 2 2 2 2 2 2 2 2" xfId="406"/>
    <cellStyle name="Normal 2 2 2 2 2 2 2 2 2 10" xfId="407"/>
    <cellStyle name="Normal 2 2 2 2 2 2 2 2 2 11" xfId="408"/>
    <cellStyle name="Normal 2 2 2 2 2 2 2 2 2 12" xfId="409"/>
    <cellStyle name="Normal 2 2 2 2 2 2 2 2 2 13" xfId="410"/>
    <cellStyle name="Normal 2 2 2 2 2 2 2 2 2 14" xfId="411"/>
    <cellStyle name="Normal 2 2 2 2 2 2 2 2 2 2" xfId="412"/>
    <cellStyle name="Normal 2 2 2 2 2 2 2 2 2 2 10" xfId="413"/>
    <cellStyle name="Normal 2 2 2 2 2 2 2 2 2 2 11" xfId="414"/>
    <cellStyle name="Normal 2 2 2 2 2 2 2 2 2 2 12" xfId="415"/>
    <cellStyle name="Normal 2 2 2 2 2 2 2 2 2 2 13" xfId="416"/>
    <cellStyle name="Normal 2 2 2 2 2 2 2 2 2 2 14" xfId="417"/>
    <cellStyle name="Normal 2 2 2 2 2 2 2 2 2 2 2" xfId="418"/>
    <cellStyle name="Normal 2 2 2 2 2 2 2 2 2 2 2 10" xfId="419"/>
    <cellStyle name="Normal 2 2 2 2 2 2 2 2 2 2 2 11" xfId="420"/>
    <cellStyle name="Normal 2 2 2 2 2 2 2 2 2 2 2 12" xfId="421"/>
    <cellStyle name="Normal 2 2 2 2 2 2 2 2 2 2 2 13" xfId="422"/>
    <cellStyle name="Normal 2 2 2 2 2 2 2 2 2 2 2 2" xfId="423"/>
    <cellStyle name="Normal 2 2 2 2 2 2 2 2 2 2 2 2 10" xfId="424"/>
    <cellStyle name="Normal 2 2 2 2 2 2 2 2 2 2 2 2 11" xfId="425"/>
    <cellStyle name="Normal 2 2 2 2 2 2 2 2 2 2 2 2 12" xfId="426"/>
    <cellStyle name="Normal 2 2 2 2 2 2 2 2 2 2 2 2 13" xfId="427"/>
    <cellStyle name="Normal 2 2 2 2 2 2 2 2 2 2 2 2 2" xfId="428"/>
    <cellStyle name="Normal 2 2 2 2 2 2 2 2 2 2 2 2 2 10" xfId="429"/>
    <cellStyle name="Normal 2 2 2 2 2 2 2 2 2 2 2 2 2 11" xfId="430"/>
    <cellStyle name="Normal 2 2 2 2 2 2 2 2 2 2 2 2 2 2" xfId="431"/>
    <cellStyle name="Normal 2 2 2 2 2 2 2 2 2 2 2 2 2 2 10" xfId="432"/>
    <cellStyle name="Normal 2 2 2 2 2 2 2 2 2 2 2 2 2 2 11" xfId="433"/>
    <cellStyle name="Normal 2 2 2 2 2 2 2 2 2 2 2 2 2 2 2" xfId="434"/>
    <cellStyle name="Normal 2 2 2 2 2 2 2 2 2 2 2 2 2 2 2 2" xfId="435"/>
    <cellStyle name="Normal 2 2 2 2 2 2 2 2 2 2 2 2 2 2 2 2 2" xfId="436"/>
    <cellStyle name="Normal 2 2 2 2 2 2 2 2 2 2 2 2 2 2 2 2 3" xfId="437"/>
    <cellStyle name="Normal 2 2 2 2 2 2 2 2 2 2 2 2 2 2 2 2 4" xfId="438"/>
    <cellStyle name="Normal 2 2 2 2 2 2 2 2 2 2 2 2 2 2 2 2 5" xfId="439"/>
    <cellStyle name="Normal 2 2 2 2 2 2 2 2 2 2 2 2 2 2 2 2 6" xfId="440"/>
    <cellStyle name="Normal 2 2 2 2 2 2 2 2 2 2 2 2 2 2 2 3" xfId="441"/>
    <cellStyle name="Normal 2 2 2 2 2 2 2 2 2 2 2 2 2 2 2 4" xfId="442"/>
    <cellStyle name="Normal 2 2 2 2 2 2 2 2 2 2 2 2 2 2 2 5" xfId="443"/>
    <cellStyle name="Normal 2 2 2 2 2 2 2 2 2 2 2 2 2 2 2 6" xfId="444"/>
    <cellStyle name="Normal 2 2 2 2 2 2 2 2 2 2 2 2 2 2 3" xfId="445"/>
    <cellStyle name="Normal 2 2 2 2 2 2 2 2 2 2 2 2 2 2 4" xfId="446"/>
    <cellStyle name="Normal 2 2 2 2 2 2 2 2 2 2 2 2 2 2 5" xfId="447"/>
    <cellStyle name="Normal 2 2 2 2 2 2 2 2 2 2 2 2 2 2 6" xfId="448"/>
    <cellStyle name="Normal 2 2 2 2 2 2 2 2 2 2 2 2 2 2 7" xfId="449"/>
    <cellStyle name="Normal 2 2 2 2 2 2 2 2 2 2 2 2 2 2 8" xfId="450"/>
    <cellStyle name="Normal 2 2 2 2 2 2 2 2 2 2 2 2 2 2 9" xfId="451"/>
    <cellStyle name="Normal 2 2 2 2 2 2 2 2 2 2 2 2 2 3" xfId="452"/>
    <cellStyle name="Normal 2 2 2 2 2 2 2 2 2 2 2 2 2 3 2" xfId="453"/>
    <cellStyle name="Normal 2 2 2 2 2 2 2 2 2 2 2 2 2 3 2 2" xfId="454"/>
    <cellStyle name="Normal 2 2 2 2 2 2 2 2 2 2 2 2 2 3 2 3" xfId="455"/>
    <cellStyle name="Normal 2 2 2 2 2 2 2 2 2 2 2 2 2 3 2 4" xfId="456"/>
    <cellStyle name="Normal 2 2 2 2 2 2 2 2 2 2 2 2 2 3 2 5" xfId="457"/>
    <cellStyle name="Normal 2 2 2 2 2 2 2 2 2 2 2 2 2 3 2 6" xfId="458"/>
    <cellStyle name="Normal 2 2 2 2 2 2 2 2 2 2 2 2 2 3 3" xfId="459"/>
    <cellStyle name="Normal 2 2 2 2 2 2 2 2 2 2 2 2 2 3 4" xfId="460"/>
    <cellStyle name="Normal 2 2 2 2 2 2 2 2 2 2 2 2 2 3 5" xfId="461"/>
    <cellStyle name="Normal 2 2 2 2 2 2 2 2 2 2 2 2 2 3 6" xfId="462"/>
    <cellStyle name="Normal 2 2 2 2 2 2 2 2 2 2 2 2 2 4" xfId="463"/>
    <cellStyle name="Normal 2 2 2 2 2 2 2 2 2 2 2 2 2 5" xfId="464"/>
    <cellStyle name="Normal 2 2 2 2 2 2 2 2 2 2 2 2 2 6" xfId="465"/>
    <cellStyle name="Normal 2 2 2 2 2 2 2 2 2 2 2 2 2 7" xfId="466"/>
    <cellStyle name="Normal 2 2 2 2 2 2 2 2 2 2 2 2 2 8" xfId="467"/>
    <cellStyle name="Normal 2 2 2 2 2 2 2 2 2 2 2 2 2 9" xfId="468"/>
    <cellStyle name="Normal 2 2 2 2 2 2 2 2 2 2 2 2 3" xfId="469"/>
    <cellStyle name="Normal 2 2 2 2 2 2 2 2 2 2 2 2 4" xfId="470"/>
    <cellStyle name="Normal 2 2 2 2 2 2 2 2 2 2 2 2 4 2" xfId="471"/>
    <cellStyle name="Normal 2 2 2 2 2 2 2 2 2 2 2 2 4 2 2" xfId="472"/>
    <cellStyle name="Normal 2 2 2 2 2 2 2 2 2 2 2 2 4 2 3" xfId="473"/>
    <cellStyle name="Normal 2 2 2 2 2 2 2 2 2 2 2 2 4 2 4" xfId="474"/>
    <cellStyle name="Normal 2 2 2 2 2 2 2 2 2 2 2 2 4 2 5" xfId="475"/>
    <cellStyle name="Normal 2 2 2 2 2 2 2 2 2 2 2 2 4 2 6" xfId="476"/>
    <cellStyle name="Normal 2 2 2 2 2 2 2 2 2 2 2 2 4 3" xfId="477"/>
    <cellStyle name="Normal 2 2 2 2 2 2 2 2 2 2 2 2 4 4" xfId="478"/>
    <cellStyle name="Normal 2 2 2 2 2 2 2 2 2 2 2 2 4 5" xfId="479"/>
    <cellStyle name="Normal 2 2 2 2 2 2 2 2 2 2 2 2 4 6" xfId="480"/>
    <cellStyle name="Normal 2 2 2 2 2 2 2 2 2 2 2 2 5" xfId="481"/>
    <cellStyle name="Normal 2 2 2 2 2 2 2 2 2 2 2 2 6" xfId="482"/>
    <cellStyle name="Normal 2 2 2 2 2 2 2 2 2 2 2 2 7" xfId="483"/>
    <cellStyle name="Normal 2 2 2 2 2 2 2 2 2 2 2 2 8" xfId="484"/>
    <cellStyle name="Normal 2 2 2 2 2 2 2 2 2 2 2 2 9" xfId="485"/>
    <cellStyle name="Normal 2 2 2 2 2 2 2 2 2 2 2 3" xfId="486"/>
    <cellStyle name="Normal 2 2 2 2 2 2 2 2 2 2 2 4" xfId="487"/>
    <cellStyle name="Normal 2 2 2 2 2 2 2 2 2 2 2 4 2" xfId="488"/>
    <cellStyle name="Normal 2 2 2 2 2 2 2 2 2 2 2 4 2 2" xfId="489"/>
    <cellStyle name="Normal 2 2 2 2 2 2 2 2 2 2 2 4 2 3" xfId="490"/>
    <cellStyle name="Normal 2 2 2 2 2 2 2 2 2 2 2 4 2 4" xfId="491"/>
    <cellStyle name="Normal 2 2 2 2 2 2 2 2 2 2 2 4 2 5" xfId="492"/>
    <cellStyle name="Normal 2 2 2 2 2 2 2 2 2 2 2 4 2 6" xfId="493"/>
    <cellStyle name="Normal 2 2 2 2 2 2 2 2 2 2 2 4 3" xfId="494"/>
    <cellStyle name="Normal 2 2 2 2 2 2 2 2 2 2 2 4 4" xfId="495"/>
    <cellStyle name="Normal 2 2 2 2 2 2 2 2 2 2 2 4 5" xfId="496"/>
    <cellStyle name="Normal 2 2 2 2 2 2 2 2 2 2 2 4 6" xfId="497"/>
    <cellStyle name="Normal 2 2 2 2 2 2 2 2 2 2 2 5" xfId="498"/>
    <cellStyle name="Normal 2 2 2 2 2 2 2 2 2 2 2 6" xfId="499"/>
    <cellStyle name="Normal 2 2 2 2 2 2 2 2 2 2 2 7" xfId="500"/>
    <cellStyle name="Normal 2 2 2 2 2 2 2 2 2 2 2 8" xfId="501"/>
    <cellStyle name="Normal 2 2 2 2 2 2 2 2 2 2 2 9" xfId="502"/>
    <cellStyle name="Normal 2 2 2 2 2 2 2 2 2 2 3" xfId="503"/>
    <cellStyle name="Normal 2 2 2 2 2 2 2 2 2 2 4" xfId="504"/>
    <cellStyle name="Normal 2 2 2 2 2 2 2 2 2 2 5" xfId="505"/>
    <cellStyle name="Normal 2 2 2 2 2 2 2 2 2 2 5 2" xfId="506"/>
    <cellStyle name="Normal 2 2 2 2 2 2 2 2 2 2 5 2 2" xfId="507"/>
    <cellStyle name="Normal 2 2 2 2 2 2 2 2 2 2 5 2 3" xfId="508"/>
    <cellStyle name="Normal 2 2 2 2 2 2 2 2 2 2 5 2 4" xfId="509"/>
    <cellStyle name="Normal 2 2 2 2 2 2 2 2 2 2 5 2 5" xfId="510"/>
    <cellStyle name="Normal 2 2 2 2 2 2 2 2 2 2 5 2 6" xfId="511"/>
    <cellStyle name="Normal 2 2 2 2 2 2 2 2 2 2 5 3" xfId="512"/>
    <cellStyle name="Normal 2 2 2 2 2 2 2 2 2 2 5 4" xfId="513"/>
    <cellStyle name="Normal 2 2 2 2 2 2 2 2 2 2 5 5" xfId="514"/>
    <cellStyle name="Normal 2 2 2 2 2 2 2 2 2 2 5 6" xfId="515"/>
    <cellStyle name="Normal 2 2 2 2 2 2 2 2 2 2 6" xfId="516"/>
    <cellStyle name="Normal 2 2 2 2 2 2 2 2 2 2 7" xfId="517"/>
    <cellStyle name="Normal 2 2 2 2 2 2 2 2 2 2 8" xfId="518"/>
    <cellStyle name="Normal 2 2 2 2 2 2 2 2 2 2 9" xfId="519"/>
    <cellStyle name="Normal 2 2 2 2 2 2 2 2 2 3" xfId="520"/>
    <cellStyle name="Normal 2 2 2 2 2 2 2 2 2 3 2" xfId="521"/>
    <cellStyle name="Normal 2 2 2 2 2 2 2 2 2 3 3" xfId="522"/>
    <cellStyle name="Normal 2 2 2 2 2 2 2 2 2 4" xfId="523"/>
    <cellStyle name="Normal 2 2 2 2 2 2 2 2 2 5" xfId="524"/>
    <cellStyle name="Normal 2 2 2 2 2 2 2 2 2 5 2" xfId="525"/>
    <cellStyle name="Normal 2 2 2 2 2 2 2 2 2 5 2 2" xfId="526"/>
    <cellStyle name="Normal 2 2 2 2 2 2 2 2 2 5 2 3" xfId="527"/>
    <cellStyle name="Normal 2 2 2 2 2 2 2 2 2 5 2 4" xfId="528"/>
    <cellStyle name="Normal 2 2 2 2 2 2 2 2 2 5 2 5" xfId="529"/>
    <cellStyle name="Normal 2 2 2 2 2 2 2 2 2 5 2 6" xfId="530"/>
    <cellStyle name="Normal 2 2 2 2 2 2 2 2 2 5 3" xfId="531"/>
    <cellStyle name="Normal 2 2 2 2 2 2 2 2 2 5 4" xfId="532"/>
    <cellStyle name="Normal 2 2 2 2 2 2 2 2 2 5 5" xfId="533"/>
    <cellStyle name="Normal 2 2 2 2 2 2 2 2 2 5 6" xfId="534"/>
    <cellStyle name="Normal 2 2 2 2 2 2 2 2 2 6" xfId="535"/>
    <cellStyle name="Normal 2 2 2 2 2 2 2 2 2 7" xfId="536"/>
    <cellStyle name="Normal 2 2 2 2 2 2 2 2 2 8" xfId="537"/>
    <cellStyle name="Normal 2 2 2 2 2 2 2 2 2 9" xfId="538"/>
    <cellStyle name="Normal 2 2 2 2 2 2 2 2 3" xfId="539"/>
    <cellStyle name="Normal 2 2 2 2 2 2 2 2 4" xfId="540"/>
    <cellStyle name="Normal 2 2 2 2 2 2 2 2 5" xfId="541"/>
    <cellStyle name="Normal 2 2 2 2 2 2 2 2 6" xfId="542"/>
    <cellStyle name="Normal 2 2 2 2 2 2 2 2 6 2" xfId="543"/>
    <cellStyle name="Normal 2 2 2 2 2 2 2 2 6 2 2" xfId="544"/>
    <cellStyle name="Normal 2 2 2 2 2 2 2 2 6 2 3" xfId="545"/>
    <cellStyle name="Normal 2 2 2 2 2 2 2 2 6 3" xfId="546"/>
    <cellStyle name="Normal 2 2 2 2 2 2 2 2 7" xfId="547"/>
    <cellStyle name="Normal 2 2 2 2 2 2 2 2 8" xfId="548"/>
    <cellStyle name="Normal 2 2 2 2 2 2 2 2 9" xfId="549"/>
    <cellStyle name="Normal 2 2 2 2 2 2 2 2 9 2" xfId="550"/>
    <cellStyle name="Normal 2 2 2 2 2 2 2 2 9 2 2" xfId="551"/>
    <cellStyle name="Normal 2 2 2 2 2 2 2 2 9 2 3" xfId="552"/>
    <cellStyle name="Normal 2 2 2 2 2 2 2 2 9 2 4" xfId="553"/>
    <cellStyle name="Normal 2 2 2 2 2 2 2 2 9 2 5" xfId="554"/>
    <cellStyle name="Normal 2 2 2 2 2 2 2 2 9 2 6" xfId="555"/>
    <cellStyle name="Normal 2 2 2 2 2 2 2 2 9 3" xfId="556"/>
    <cellStyle name="Normal 2 2 2 2 2 2 2 2 9 4" xfId="557"/>
    <cellStyle name="Normal 2 2 2 2 2 2 2 2 9 5" xfId="558"/>
    <cellStyle name="Normal 2 2 2 2 2 2 2 2 9 6" xfId="559"/>
    <cellStyle name="Normal 2 2 2 2 2 2 2 3" xfId="560"/>
    <cellStyle name="Normal 2 2 2 2 2 2 2 4" xfId="561"/>
    <cellStyle name="Normal 2 2 2 2 2 2 2 5" xfId="562"/>
    <cellStyle name="Normal 2 2 2 2 2 2 2 6" xfId="563"/>
    <cellStyle name="Normal 2 2 2 2 2 2 2 6 2" xfId="564"/>
    <cellStyle name="Normal 2 2 2 2 2 2 2 6 2 2" xfId="565"/>
    <cellStyle name="Normal 2 2 2 2 2 2 2 6 2 3" xfId="566"/>
    <cellStyle name="Normal 2 2 2 2 2 2 2 6 3" xfId="567"/>
    <cellStyle name="Normal 2 2 2 2 2 2 2 7" xfId="568"/>
    <cellStyle name="Normal 2 2 2 2 2 2 2 8" xfId="569"/>
    <cellStyle name="Normal 2 2 2 2 2 2 2 9" xfId="570"/>
    <cellStyle name="Normal 2 2 2 2 2 2 2 9 2" xfId="571"/>
    <cellStyle name="Normal 2 2 2 2 2 2 2 9 2 2" xfId="572"/>
    <cellStyle name="Normal 2 2 2 2 2 2 2 9 2 3" xfId="573"/>
    <cellStyle name="Normal 2 2 2 2 2 2 2 9 2 4" xfId="574"/>
    <cellStyle name="Normal 2 2 2 2 2 2 2 9 2 5" xfId="575"/>
    <cellStyle name="Normal 2 2 2 2 2 2 2 9 2 6" xfId="576"/>
    <cellStyle name="Normal 2 2 2 2 2 2 2 9 3" xfId="577"/>
    <cellStyle name="Normal 2 2 2 2 2 2 2 9 4" xfId="578"/>
    <cellStyle name="Normal 2 2 2 2 2 2 2 9 5" xfId="579"/>
    <cellStyle name="Normal 2 2 2 2 2 2 2 9 6" xfId="580"/>
    <cellStyle name="Normal 2 2 2 2 2 2 20" xfId="581"/>
    <cellStyle name="Normal 2 2 2 2 2 2 3" xfId="582"/>
    <cellStyle name="Normal 2 2 2 2 2 2 4" xfId="583"/>
    <cellStyle name="Normal 2 2 2 2 2 2 5" xfId="584"/>
    <cellStyle name="Normal 2 2 2 2 2 2 6" xfId="585"/>
    <cellStyle name="Normal 2 2 2 2 2 2 7" xfId="586"/>
    <cellStyle name="Normal 2 2 2 2 2 2 8" xfId="587"/>
    <cellStyle name="Normal 2 2 2 2 2 2 8 2" xfId="588"/>
    <cellStyle name="Normal 2 2 2 2 2 2 8 2 2" xfId="589"/>
    <cellStyle name="Normal 2 2 2 2 2 2 8 2 3" xfId="590"/>
    <cellStyle name="Normal 2 2 2 2 2 2 8 3" xfId="591"/>
    <cellStyle name="Normal 2 2 2 2 2 2 9" xfId="592"/>
    <cellStyle name="Normal 2 2 2 2 2 20" xfId="593"/>
    <cellStyle name="Normal 2 2 2 2 2 3" xfId="594"/>
    <cellStyle name="Normal 2 2 2 2 2 3 2" xfId="595"/>
    <cellStyle name="Normal 2 2 2 2 2 3 2 2" xfId="596"/>
    <cellStyle name="Normal 2 2 2 2 2 3 2 3" xfId="597"/>
    <cellStyle name="Normal 2 2 2 2 2 3 2 4" xfId="598"/>
    <cellStyle name="Normal 2 2 2 2 2 3 2 5" xfId="599"/>
    <cellStyle name="Normal 2 2 2 2 2 3 3" xfId="600"/>
    <cellStyle name="Normal 2 2 2 2 2 3 4" xfId="601"/>
    <cellStyle name="Normal 2 2 2 2 2 3 5" xfId="602"/>
    <cellStyle name="Normal 2 2 2 2 2 4" xfId="603"/>
    <cellStyle name="Normal 2 2 2 2 2 5" xfId="604"/>
    <cellStyle name="Normal 2 2 2 2 2 6" xfId="605"/>
    <cellStyle name="Normal 2 2 2 2 2 7" xfId="606"/>
    <cellStyle name="Normal 2 2 2 2 2 8" xfId="607"/>
    <cellStyle name="Normal 2 2 2 2 2 8 2" xfId="608"/>
    <cellStyle name="Normal 2 2 2 2 2 8 2 2" xfId="609"/>
    <cellStyle name="Normal 2 2 2 2 2 8 2 3" xfId="610"/>
    <cellStyle name="Normal 2 2 2 2 2 8 3" xfId="611"/>
    <cellStyle name="Normal 2 2 2 2 2 9" xfId="612"/>
    <cellStyle name="Normal 2 2 2 2 20" xfId="613"/>
    <cellStyle name="Normal 2 2 2 2 21" xfId="614"/>
    <cellStyle name="Normal 2 2 2 2 22" xfId="615"/>
    <cellStyle name="Normal 2 2 2 2 23" xfId="616"/>
    <cellStyle name="Normal 2 2 2 2 3" xfId="617"/>
    <cellStyle name="Normal 2 2 2 2 4" xfId="618"/>
    <cellStyle name="Normal 2 2 2 2 5" xfId="619"/>
    <cellStyle name="Normal 2 2 2 2 5 2" xfId="620"/>
    <cellStyle name="Normal 2 2 2 2 5 2 2" xfId="621"/>
    <cellStyle name="Normal 2 2 2 2 5 2 3" xfId="622"/>
    <cellStyle name="Normal 2 2 2 2 5 2 4" xfId="623"/>
    <cellStyle name="Normal 2 2 2 2 5 2 5" xfId="624"/>
    <cellStyle name="Normal 2 2 2 2 5 3" xfId="625"/>
    <cellStyle name="Normal 2 2 2 2 5 4" xfId="626"/>
    <cellStyle name="Normal 2 2 2 2 5 5" xfId="627"/>
    <cellStyle name="Normal 2 2 2 2 6" xfId="628"/>
    <cellStyle name="Normal 2 2 2 2 7" xfId="629"/>
    <cellStyle name="Normal 2 2 2 2 8" xfId="630"/>
    <cellStyle name="Normal 2 2 2 2 9" xfId="631"/>
    <cellStyle name="Normal 2 2 2 20" xfId="632"/>
    <cellStyle name="Normal 2 2 2 21" xfId="633"/>
    <cellStyle name="Normal 2 2 2 22" xfId="634"/>
    <cellStyle name="Normal 2 2 2 23" xfId="635"/>
    <cellStyle name="Normal 2 2 2 24" xfId="636"/>
    <cellStyle name="Normal 2 2 2 3" xfId="637"/>
    <cellStyle name="Normal 2 2 2 4" xfId="638"/>
    <cellStyle name="Normal 2 2 2 5" xfId="639"/>
    <cellStyle name="Normal 2 2 2 6" xfId="640"/>
    <cellStyle name="Normal 2 2 2 6 2" xfId="641"/>
    <cellStyle name="Normal 2 2 2 6 2 2" xfId="642"/>
    <cellStyle name="Normal 2 2 2 6 2 3" xfId="643"/>
    <cellStyle name="Normal 2 2 2 6 2 4" xfId="644"/>
    <cellStyle name="Normal 2 2 2 6 2 5" xfId="645"/>
    <cellStyle name="Normal 2 2 2 6 3" xfId="646"/>
    <cellStyle name="Normal 2 2 2 6 4" xfId="647"/>
    <cellStyle name="Normal 2 2 2 6 5" xfId="648"/>
    <cellStyle name="Normal 2 2 2 7" xfId="649"/>
    <cellStyle name="Normal 2 2 2 8" xfId="650"/>
    <cellStyle name="Normal 2 2 2 9" xfId="651"/>
    <cellStyle name="Normal 2 2 20" xfId="652"/>
    <cellStyle name="Normal 2 2 21" xfId="653"/>
    <cellStyle name="Normal 2 2 22" xfId="654"/>
    <cellStyle name="Normal 2 2 23" xfId="655"/>
    <cellStyle name="Normal 2 2 24" xfId="656"/>
    <cellStyle name="Normal 2 2 25" xfId="657"/>
    <cellStyle name="Normal 2 2 26" xfId="658"/>
    <cellStyle name="Normal 2 2 27" xfId="269"/>
    <cellStyle name="Normal 2 2 3" xfId="659"/>
    <cellStyle name="Normal 2 2 4" xfId="660"/>
    <cellStyle name="Normal 2 2 5" xfId="661"/>
    <cellStyle name="Normal 2 2 5 2" xfId="662"/>
    <cellStyle name="Normal 2 2 5 3" xfId="663"/>
    <cellStyle name="Normal 2 2 5 4" xfId="664"/>
    <cellStyle name="Normal 2 2 6" xfId="665"/>
    <cellStyle name="Normal 2 2 7" xfId="666"/>
    <cellStyle name="Normal 2 2 8" xfId="667"/>
    <cellStyle name="Normal 2 2 8 2" xfId="668"/>
    <cellStyle name="Normal 2 2 8 2 2" xfId="669"/>
    <cellStyle name="Normal 2 2 8 2 3" xfId="670"/>
    <cellStyle name="Normal 2 2 8 2 4" xfId="671"/>
    <cellStyle name="Normal 2 2 8 2 5" xfId="672"/>
    <cellStyle name="Normal 2 2 8 3" xfId="673"/>
    <cellStyle name="Normal 2 2 8 4" xfId="674"/>
    <cellStyle name="Normal 2 2 8 5" xfId="675"/>
    <cellStyle name="Normal 2 2 9" xfId="676"/>
    <cellStyle name="Normal 2 20" xfId="677"/>
    <cellStyle name="Normal 2 21" xfId="678"/>
    <cellStyle name="Normal 2 22" xfId="679"/>
    <cellStyle name="Normal 2 23" xfId="680"/>
    <cellStyle name="Normal 2 24" xfId="681"/>
    <cellStyle name="Normal 2 25" xfId="682"/>
    <cellStyle name="Normal 2 26" xfId="683"/>
    <cellStyle name="Normal 2 27" xfId="684"/>
    <cellStyle name="Normal 2 28" xfId="776"/>
    <cellStyle name="Normal 2 3" xfId="50"/>
    <cellStyle name="Normal 2 3 2" xfId="686"/>
    <cellStyle name="Normal 2 3 2 2" xfId="687"/>
    <cellStyle name="Normal 2 3 2 2 2" xfId="688"/>
    <cellStyle name="Normal 2 3 2 2 2 2" xfId="689"/>
    <cellStyle name="Normal 2 3 2 2 2 3" xfId="690"/>
    <cellStyle name="Normal 2 3 2 2 2 4" xfId="691"/>
    <cellStyle name="Normal 2 3 2 2 3" xfId="692"/>
    <cellStyle name="Normal 2 3 2 2 4" xfId="693"/>
    <cellStyle name="Normal 2 3 2 3" xfId="694"/>
    <cellStyle name="Normal 2 3 2 4" xfId="695"/>
    <cellStyle name="Normal 2 3 2 5" xfId="696"/>
    <cellStyle name="Normal 2 3 2 6" xfId="697"/>
    <cellStyle name="Normal 2 3 2 7" xfId="698"/>
    <cellStyle name="Normal 2 3 3" xfId="699"/>
    <cellStyle name="Normal 2 3 4" xfId="700"/>
    <cellStyle name="Normal 2 3 5" xfId="701"/>
    <cellStyle name="Normal 2 3 6" xfId="702"/>
    <cellStyle name="Normal 2 3 7" xfId="703"/>
    <cellStyle name="Normal 2 3 8" xfId="704"/>
    <cellStyle name="Normal 2 3 9" xfId="685"/>
    <cellStyle name="Normal 2 4" xfId="51"/>
    <cellStyle name="Normal 2 4 2" xfId="705"/>
    <cellStyle name="Normal 2 5" xfId="706"/>
    <cellStyle name="Normal 2 5 2" xfId="707"/>
    <cellStyle name="Normal 2 5 3" xfId="708"/>
    <cellStyle name="Normal 2 5 4" xfId="709"/>
    <cellStyle name="Normal 2 6" xfId="710"/>
    <cellStyle name="Normal 2 7" xfId="711"/>
    <cellStyle name="Normal 2 8" xfId="712"/>
    <cellStyle name="Normal 2 8 2" xfId="713"/>
    <cellStyle name="Normal 2 8 2 2" xfId="714"/>
    <cellStyle name="Normal 2 8 2 3" xfId="715"/>
    <cellStyle name="Normal 2 8 2 4" xfId="716"/>
    <cellStyle name="Normal 2 8 2 5" xfId="717"/>
    <cellStyle name="Normal 2 8 3" xfId="718"/>
    <cellStyle name="Normal 2 8 4" xfId="719"/>
    <cellStyle name="Normal 2 8 5" xfId="720"/>
    <cellStyle name="Normal 2 9" xfId="112"/>
    <cellStyle name="Normal 2 9 2" xfId="721"/>
    <cellStyle name="Normal 22 2" xfId="722"/>
    <cellStyle name="Normal 22 3" xfId="723"/>
    <cellStyle name="Normal 22 4" xfId="724"/>
    <cellStyle name="Normal 22 5" xfId="725"/>
    <cellStyle name="Normal 22 6" xfId="726"/>
    <cellStyle name="Normal 22 7" xfId="727"/>
    <cellStyle name="Normal 3" xfId="52"/>
    <cellStyle name="Normal 3 10" xfId="728"/>
    <cellStyle name="Normal 3 11" xfId="729"/>
    <cellStyle name="Normal 3 12" xfId="730"/>
    <cellStyle name="Normal 3 13" xfId="731"/>
    <cellStyle name="Normal 3 14" xfId="775"/>
    <cellStyle name="Normal 3 15" xfId="777"/>
    <cellStyle name="Normal 3 2" xfId="53"/>
    <cellStyle name="Normal 3 2 2" xfId="733"/>
    <cellStyle name="Normal 3 2 2 2" xfId="734"/>
    <cellStyle name="Normal 3 2 2 3" xfId="735"/>
    <cellStyle name="Normal 3 2 2 4" xfId="736"/>
    <cellStyle name="Normal 3 2 3" xfId="737"/>
    <cellStyle name="Normal 3 2 4" xfId="738"/>
    <cellStyle name="Normal 3 2 5" xfId="732"/>
    <cellStyle name="Normal 3 3" xfId="739"/>
    <cellStyle name="Normal 3 3 2" xfId="740"/>
    <cellStyle name="Normal 3 3 2 2" xfId="741"/>
    <cellStyle name="Normal 3 3 2 3" xfId="742"/>
    <cellStyle name="Normal 3 3 2 4" xfId="743"/>
    <cellStyle name="Normal 3 3 3" xfId="744"/>
    <cellStyle name="Normal 3 3 4" xfId="745"/>
    <cellStyle name="Normal 3 4" xfId="746"/>
    <cellStyle name="Normal 3 4 2" xfId="747"/>
    <cellStyle name="Normal 3 4 2 2" xfId="748"/>
    <cellStyle name="Normal 3 4 2 3" xfId="749"/>
    <cellStyle name="Normal 3 4 2 4" xfId="750"/>
    <cellStyle name="Normal 3 4 3" xfId="751"/>
    <cellStyle name="Normal 3 4 4" xfId="752"/>
    <cellStyle name="Normal 3 5" xfId="753"/>
    <cellStyle name="Normal 3 6" xfId="754"/>
    <cellStyle name="Normal 3 7" xfId="755"/>
    <cellStyle name="Normal 3 8" xfId="756"/>
    <cellStyle name="Normal 3 9" xfId="757"/>
    <cellStyle name="Normal 4" xfId="54"/>
    <cellStyle name="Normal 4 2" xfId="758"/>
    <cellStyle name="Normal 4 3" xfId="759"/>
    <cellStyle name="Normal 4 4" xfId="760"/>
    <cellStyle name="Normal 4 5" xfId="113"/>
    <cellStyle name="Normal 43" xfId="761"/>
    <cellStyle name="Normal 5" xfId="55"/>
    <cellStyle name="Normal 5 2" xfId="762"/>
    <cellStyle name="Normal 5 3" xfId="114"/>
    <cellStyle name="Normal 5 4" xfId="763"/>
    <cellStyle name="Normal 5 5" xfId="764"/>
    <cellStyle name="Normal 5 6" xfId="118"/>
    <cellStyle name="Normal 6" xfId="56"/>
    <cellStyle name="Normal 6 2" xfId="765"/>
    <cellStyle name="Normal 6 3" xfId="766"/>
    <cellStyle name="Normal 6 4" xfId="767"/>
    <cellStyle name="Normal 7" xfId="57"/>
    <cellStyle name="Normal 7 2" xfId="768"/>
    <cellStyle name="Normal 7 3" xfId="769"/>
    <cellStyle name="Normal 8" xfId="58"/>
    <cellStyle name="Normal 9" xfId="59"/>
    <cellStyle name="Notas 2" xfId="115"/>
    <cellStyle name="Notas 3" xfId="773"/>
    <cellStyle name="Note" xfId="60"/>
    <cellStyle name="Output" xfId="61"/>
    <cellStyle name="Porcentaje 2" xfId="62"/>
    <cellStyle name="Porcentaje 3" xfId="770"/>
    <cellStyle name="Porcentaje 4" xfId="772"/>
    <cellStyle name="Porcentual 2" xfId="63"/>
    <cellStyle name="Porcentual 2 2" xfId="116"/>
    <cellStyle name="Salida" xfId="77" builtinId="21" customBuiltin="1"/>
    <cellStyle name="Style 1" xfId="64"/>
    <cellStyle name="Texto de advertencia" xfId="81" builtinId="11" customBuiltin="1"/>
    <cellStyle name="Texto explicativo" xfId="82" builtinId="53" customBuiltin="1"/>
    <cellStyle name="Title" xfId="65"/>
    <cellStyle name="Título" xfId="68" builtinId="15" customBuiltin="1"/>
    <cellStyle name="Título 2" xfId="70" builtinId="17" customBuiltin="1"/>
    <cellStyle name="Título 3" xfId="71" builtinId="18" customBuiltin="1"/>
    <cellStyle name="Título 4" xfId="774"/>
    <cellStyle name="Total" xfId="83" builtinId="25" customBuiltin="1"/>
    <cellStyle name="Total 2" xfId="66"/>
    <cellStyle name="Warning Text" xfId="67"/>
  </cellStyles>
  <dxfs count="0"/>
  <tableStyles count="0" defaultTableStyle="TableStyleMedium9" defaultPivotStyle="PivotStyleLight16"/>
  <colors>
    <mruColors>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333333"/>
                </a:solidFill>
                <a:latin typeface="Calibri"/>
                <a:ea typeface="Calibri"/>
                <a:cs typeface="Calibri"/>
              </a:defRPr>
            </a:pPr>
            <a:r>
              <a:rPr lang="es-EC" b="1"/>
              <a:t>Participación de Mercado</a:t>
            </a:r>
          </a:p>
          <a:p>
            <a:pPr>
              <a:defRPr sz="1600" b="1" i="0" u="none" strike="noStrike" baseline="0">
                <a:solidFill>
                  <a:srgbClr val="333333"/>
                </a:solidFill>
                <a:latin typeface="Calibri"/>
                <a:ea typeface="Calibri"/>
                <a:cs typeface="Calibri"/>
              </a:defRPr>
            </a:pPr>
            <a:r>
              <a:rPr lang="es-EC" b="1"/>
              <a:t>(Dic - 2017)</a:t>
            </a:r>
          </a:p>
        </c:rich>
      </c:tx>
      <c:layout/>
      <c:overlay val="0"/>
      <c:spPr>
        <a:noFill/>
        <a:ln w="25400">
          <a:noFill/>
        </a:ln>
      </c:spPr>
    </c:title>
    <c:autoTitleDeleted val="0"/>
    <c:plotArea>
      <c:layout>
        <c:manualLayout>
          <c:layoutTarget val="inner"/>
          <c:xMode val="edge"/>
          <c:yMode val="edge"/>
          <c:x val="0.34943168310857692"/>
          <c:y val="0.15442088686282635"/>
          <c:w val="0.40575497028388691"/>
          <c:h val="0.7431722613620666"/>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9E5-479C-A0F3-69F41251135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09E5-479C-A0F3-69F41251135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9E5-479C-A0F3-69F41251135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09E5-479C-A0F3-69F41251135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09E5-479C-A0F3-69F41251135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09E5-479C-A0F3-69F41251135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09E5-479C-A0F3-69F412511354}"/>
              </c:ext>
            </c:extLst>
          </c:dPt>
          <c:dLbls>
            <c:dLbl>
              <c:idx val="0"/>
              <c:layout>
                <c:manualLayout>
                  <c:x val="0.11355428847256162"/>
                  <c:y val="-0.19510761154855644"/>
                </c:manualLayout>
              </c:layout>
              <c:spPr>
                <a:noFill/>
                <a:ln w="25400">
                  <a:noFill/>
                </a:ln>
              </c:spPr>
              <c:txPr>
                <a:bodyPr wrap="square" lIns="38100" tIns="19050" rIns="38100" bIns="19050" anchor="ctr">
                  <a:spAutoFit/>
                </a:bodyPr>
                <a:lstStyle/>
                <a:p>
                  <a:pPr>
                    <a:defRPr sz="1600" b="1" i="0" u="none" strike="noStrike" baseline="0">
                      <a:solidFill>
                        <a:schemeClr val="bg1"/>
                      </a:solidFill>
                      <a:latin typeface="Calibri"/>
                      <a:ea typeface="Calibri"/>
                      <a:cs typeface="Calibri"/>
                    </a:defRPr>
                  </a:pPr>
                  <a:endParaRPr lang="es-EC"/>
                </a:p>
              </c:txPr>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9E5-479C-A0F3-69F412511354}"/>
                </c:ext>
                <c:ext xmlns:c15="http://schemas.microsoft.com/office/drawing/2012/chart" uri="{CE6537A1-D6FC-4f65-9D91-7224C49458BB}">
                  <c15:layout/>
                </c:ext>
              </c:extLst>
            </c:dLbl>
            <c:dLbl>
              <c:idx val="1"/>
              <c:layout>
                <c:manualLayout>
                  <c:x val="4.9513138443901407E-2"/>
                  <c:y val="0.13166238430722477"/>
                </c:manualLayout>
              </c:layout>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9E5-479C-A0F3-69F412511354}"/>
                </c:ext>
                <c:ext xmlns:c15="http://schemas.microsoft.com/office/drawing/2012/chart" uri="{CE6537A1-D6FC-4f65-9D91-7224C49458BB}">
                  <c15:layout/>
                </c:ext>
              </c:extLst>
            </c:dLbl>
            <c:dLbl>
              <c:idx val="2"/>
              <c:layout>
                <c:manualLayout>
                  <c:x val="-5.9614203396989279E-2"/>
                  <c:y val="0.11786136206658374"/>
                </c:manualLayout>
              </c:layout>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9E5-479C-A0F3-69F412511354}"/>
                </c:ext>
                <c:ext xmlns:c15="http://schemas.microsoft.com/office/drawing/2012/chart" uri="{CE6537A1-D6FC-4f65-9D91-7224C49458BB}">
                  <c15:layout/>
                </c:ext>
              </c:extLst>
            </c:dLbl>
            <c:dLbl>
              <c:idx val="3"/>
              <c:layout>
                <c:manualLayout>
                  <c:x val="-7.110966301626101E-2"/>
                  <c:y val="7.1944743749136619E-2"/>
                </c:manualLayout>
              </c:layout>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9E5-479C-A0F3-69F412511354}"/>
                </c:ext>
                <c:ext xmlns:c15="http://schemas.microsoft.com/office/drawing/2012/chart" uri="{CE6537A1-D6FC-4f65-9D91-7224C49458BB}">
                  <c15:layout/>
                </c:ext>
              </c:extLst>
            </c:dLbl>
            <c:dLbl>
              <c:idx val="4"/>
              <c:layout>
                <c:manualLayout>
                  <c:x val="1.1530696593960237E-2"/>
                  <c:y val="2.1766763365105728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9E5-479C-A0F3-69F412511354}"/>
                </c:ext>
                <c:ext xmlns:c15="http://schemas.microsoft.com/office/drawing/2012/chart" uri="{CE6537A1-D6FC-4f65-9D91-7224C49458BB}">
                  <c15:layout/>
                </c:ext>
              </c:extLst>
            </c:dLbl>
            <c:dLbl>
              <c:idx val="5"/>
              <c:layout>
                <c:manualLayout>
                  <c:x val="8.5943222614414585E-3"/>
                  <c:y val="4.6924050283188287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9E5-479C-A0F3-69F412511354}"/>
                </c:ext>
                <c:ext xmlns:c15="http://schemas.microsoft.com/office/drawing/2012/chart" uri="{CE6537A1-D6FC-4f65-9D91-7224C49458BB}">
                  <c15:layout/>
                </c:ext>
              </c:extLst>
            </c:dLbl>
            <c:dLbl>
              <c:idx val="6"/>
              <c:layout>
                <c:manualLayout>
                  <c:x val="1.2050743657042869E-2"/>
                  <c:y val="0.12680093935626469"/>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9E5-479C-A0F3-69F412511354}"/>
                </c:ext>
                <c:ext xmlns:c15="http://schemas.microsoft.com/office/drawing/2012/chart" uri="{CE6537A1-D6FC-4f65-9D91-7224C49458BB}">
                  <c15:layout/>
                </c:ext>
              </c:extLst>
            </c:dLbl>
            <c:dLbl>
              <c:idx val="7"/>
              <c:delete val="1"/>
              <c:extLst xmlns:c16r2="http://schemas.microsoft.com/office/drawing/2015/06/chart">
                <c:ext xmlns:c16="http://schemas.microsoft.com/office/drawing/2014/chart" uri="{C3380CC4-5D6E-409C-BE32-E72D297353CC}">
                  <c16:uniqueId val="{00000012-11A8-4BCD-8EED-FBAC282DAABD}"/>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11-11A8-4BCD-8EED-FBAC282DAABD}"/>
                </c:ext>
                <c:ext xmlns:c15="http://schemas.microsoft.com/office/drawing/2012/chart" uri="{CE6537A1-D6FC-4f65-9D91-7224C49458BB}"/>
              </c:extLst>
            </c:dLbl>
            <c:dLbl>
              <c:idx val="9"/>
              <c:delete val="1"/>
              <c:extLst xmlns:c16r2="http://schemas.microsoft.com/office/drawing/2015/06/chart">
                <c:ext xmlns:c16="http://schemas.microsoft.com/office/drawing/2014/chart" uri="{C3380CC4-5D6E-409C-BE32-E72D297353CC}">
                  <c16:uniqueId val="{00000010-11A8-4BCD-8EED-FBAC282DAABD}"/>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0F-11A8-4BCD-8EED-FBAC282DAABD}"/>
                </c:ext>
                <c:ext xmlns:c15="http://schemas.microsoft.com/office/drawing/2012/chart" uri="{CE6537A1-D6FC-4f65-9D91-7224C49458BB}"/>
              </c:extLst>
            </c:dLbl>
            <c:dLbl>
              <c:idx val="11"/>
              <c:delete val="1"/>
              <c:extLst xmlns:c16r2="http://schemas.microsoft.com/office/drawing/2015/06/chart">
                <c:ext xmlns:c16="http://schemas.microsoft.com/office/drawing/2014/chart" uri="{C3380CC4-5D6E-409C-BE32-E72D297353CC}">
                  <c16:uniqueId val="{0000000E-11A8-4BCD-8EED-FBAC282DAABD}"/>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200" b="1" i="0" u="none" strike="noStrike" baseline="0">
                    <a:solidFill>
                      <a:schemeClr val="tx1">
                        <a:lumMod val="75000"/>
                        <a:lumOff val="25000"/>
                      </a:schemeClr>
                    </a:solidFill>
                    <a:latin typeface="Calibri"/>
                    <a:ea typeface="Calibri"/>
                    <a:cs typeface="Calibri"/>
                  </a:defRPr>
                </a:pPr>
                <a:endParaRPr lang="es-EC"/>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'Participación de mercado'!$A$12:$A$23</c:f>
              <c:strCache>
                <c:ptCount val="12"/>
                <c:pt idx="0">
                  <c:v>LEOSATELLITE</c:v>
                </c:pt>
                <c:pt idx="1">
                  <c:v>COMSATEL S.A.</c:v>
                </c:pt>
                <c:pt idx="2">
                  <c:v>CARRO SEGURO CARSEG</c:v>
                </c:pt>
                <c:pt idx="3">
                  <c:v>NETTEL S.A.</c:v>
                </c:pt>
                <c:pt idx="4">
                  <c:v>TUNASAT S.A.</c:v>
                </c:pt>
                <c:pt idx="5">
                  <c:v>LINKSAT SOLUTIONS SA</c:v>
                </c:pt>
                <c:pt idx="6">
                  <c:v>ALMEIDA BRANDS JOSE FRANCISCO</c:v>
                </c:pt>
                <c:pt idx="7">
                  <c:v>ELECTROMARINA CIA. LTDA</c:v>
                </c:pt>
                <c:pt idx="8">
                  <c:v>NAUTICAL S.A.</c:v>
                </c:pt>
                <c:pt idx="9">
                  <c:v>ABINSA </c:v>
                </c:pt>
                <c:pt idx="10">
                  <c:v>BRUCARTE S.A.</c:v>
                </c:pt>
                <c:pt idx="11">
                  <c:v>TURBOTELTIC</c:v>
                </c:pt>
              </c:strCache>
            </c:strRef>
          </c:cat>
          <c:val>
            <c:numRef>
              <c:f>'Participación de mercado'!$C$12:$C$23</c:f>
              <c:numCache>
                <c:formatCode>0.00%</c:formatCode>
                <c:ptCount val="12"/>
                <c:pt idx="0">
                  <c:v>0.63589689035652408</c:v>
                </c:pt>
                <c:pt idx="1">
                  <c:v>0.13019611737636697</c:v>
                </c:pt>
                <c:pt idx="2">
                  <c:v>0.11378928957690609</c:v>
                </c:pt>
                <c:pt idx="3">
                  <c:v>6.8515582998350102E-2</c:v>
                </c:pt>
                <c:pt idx="4">
                  <c:v>3.2019776834431718E-2</c:v>
                </c:pt>
                <c:pt idx="5">
                  <c:v>1.2966686486670695E-2</c:v>
                </c:pt>
                <c:pt idx="6">
                  <c:v>6.6156563707503542E-3</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7-09E5-479C-A0F3-69F412511354}"/>
            </c:ext>
          </c:extLst>
        </c:ser>
        <c:dLbls>
          <c:dLblPos val="bestFit"/>
          <c:showLegendKey val="0"/>
          <c:showVal val="1"/>
          <c:showCatName val="0"/>
          <c:showSerName val="0"/>
          <c:showPercent val="0"/>
          <c:showBubbleSize val="0"/>
          <c:showLeaderLines val="1"/>
        </c:dLbls>
        <c:firstSliceAng val="91"/>
      </c:pieChart>
      <c:spPr>
        <a:noFill/>
        <a:ln w="25400">
          <a:noFill/>
        </a:ln>
      </c:spPr>
    </c:plotArea>
    <c:legend>
      <c:legendPos val="l"/>
      <c:layout/>
      <c:overlay val="0"/>
      <c:spPr>
        <a:noFill/>
        <a:ln w="25400">
          <a:noFill/>
        </a:ln>
      </c:spPr>
      <c:txPr>
        <a:bodyPr/>
        <a:lstStyle/>
        <a:p>
          <a:pPr>
            <a:defRPr sz="1100" b="0" i="0" u="none" strike="noStrike" baseline="0">
              <a:solidFill>
                <a:srgbClr val="333333"/>
              </a:solidFill>
              <a:latin typeface="Calibri"/>
              <a:ea typeface="Calibri"/>
              <a:cs typeface="Calibri"/>
            </a:defRPr>
          </a:pPr>
          <a:endParaRPr lang="es-EC"/>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704850</xdr:colOff>
      <xdr:row>1</xdr:row>
      <xdr:rowOff>38100</xdr:rowOff>
    </xdr:from>
    <xdr:to>
      <xdr:col>12</xdr:col>
      <xdr:colOff>561975</xdr:colOff>
      <xdr:row>3</xdr:row>
      <xdr:rowOff>171450</xdr:rowOff>
    </xdr:to>
    <xdr:pic>
      <xdr:nvPicPr>
        <xdr:cNvPr id="2813047"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8425" y="228600"/>
          <a:ext cx="29051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447675</xdr:colOff>
      <xdr:row>2</xdr:row>
      <xdr:rowOff>19050</xdr:rowOff>
    </xdr:from>
    <xdr:to>
      <xdr:col>16</xdr:col>
      <xdr:colOff>228600</xdr:colOff>
      <xdr:row>4</xdr:row>
      <xdr:rowOff>190500</xdr:rowOff>
    </xdr:to>
    <xdr:pic>
      <xdr:nvPicPr>
        <xdr:cNvPr id="1932816" name="Imagen 4" descr="C:\Users\rarevalo\Pictures\cropped-logo-para-fondo-en-negro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77300" y="514350"/>
          <a:ext cx="28289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838200</xdr:colOff>
      <xdr:row>0</xdr:row>
      <xdr:rowOff>190500</xdr:rowOff>
    </xdr:from>
    <xdr:to>
      <xdr:col>2</xdr:col>
      <xdr:colOff>3667125</xdr:colOff>
      <xdr:row>3</xdr:row>
      <xdr:rowOff>114300</xdr:rowOff>
    </xdr:to>
    <xdr:pic>
      <xdr:nvPicPr>
        <xdr:cNvPr id="2688341" name="Imagen 4" descr="C:\Users\rarevalo\Pictures\cropped-logo-para-fondo-en-negro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90500"/>
          <a:ext cx="28289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26</xdr:row>
      <xdr:rowOff>47625</xdr:rowOff>
    </xdr:from>
    <xdr:to>
      <xdr:col>2</xdr:col>
      <xdr:colOff>3648075</xdr:colOff>
      <xdr:row>44</xdr:row>
      <xdr:rowOff>114300</xdr:rowOff>
    </xdr:to>
    <xdr:graphicFrame macro="">
      <xdr:nvGraphicFramePr>
        <xdr:cNvPr id="268834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topLeftCell="A4" zoomScaleNormal="100" zoomScaleSheetLayoutView="100" workbookViewId="0">
      <selection activeCell="E23" sqref="E23"/>
    </sheetView>
  </sheetViews>
  <sheetFormatPr baseColWidth="10" defaultRowHeight="12.75" x14ac:dyDescent="0.2"/>
  <cols>
    <col min="1" max="1" width="6.140625" customWidth="1"/>
  </cols>
  <sheetData>
    <row r="1" spans="1:13" ht="15" x14ac:dyDescent="0.25">
      <c r="A1" s="42"/>
      <c r="B1" s="43"/>
      <c r="C1" s="43"/>
      <c r="D1" s="43"/>
      <c r="E1" s="43"/>
      <c r="F1" s="43"/>
      <c r="G1" s="43"/>
      <c r="H1" s="43"/>
      <c r="I1" s="43"/>
      <c r="J1" s="43"/>
      <c r="K1" s="43"/>
      <c r="L1" s="43"/>
      <c r="M1" s="44"/>
    </row>
    <row r="2" spans="1:13" ht="18" x14ac:dyDescent="0.25">
      <c r="A2" s="45"/>
      <c r="B2" s="8" t="s">
        <v>19</v>
      </c>
      <c r="C2" s="41"/>
      <c r="D2" s="41"/>
      <c r="E2" s="41"/>
      <c r="F2" s="41"/>
      <c r="G2" s="41"/>
      <c r="H2" s="41"/>
      <c r="I2" s="41"/>
      <c r="J2" s="41"/>
      <c r="K2" s="41"/>
      <c r="L2" s="41"/>
      <c r="M2" s="46"/>
    </row>
    <row r="3" spans="1:13" ht="15" x14ac:dyDescent="0.25">
      <c r="A3" s="45"/>
      <c r="B3" s="40" t="s">
        <v>18</v>
      </c>
      <c r="C3" s="41"/>
      <c r="D3" s="41"/>
      <c r="E3" s="41"/>
      <c r="F3" s="41"/>
      <c r="G3" s="41"/>
      <c r="H3" s="41"/>
      <c r="I3" s="41"/>
      <c r="J3" s="41"/>
      <c r="K3" s="41"/>
      <c r="L3" s="41"/>
      <c r="M3" s="46"/>
    </row>
    <row r="4" spans="1:13" ht="15" x14ac:dyDescent="0.25">
      <c r="A4" s="45"/>
      <c r="B4" s="40" t="s">
        <v>20</v>
      </c>
      <c r="C4" s="41"/>
      <c r="D4" s="41"/>
      <c r="E4" s="41"/>
      <c r="F4" s="41"/>
      <c r="G4" s="41"/>
      <c r="H4" s="41"/>
      <c r="I4" s="41"/>
      <c r="J4" s="41"/>
      <c r="K4" s="41"/>
      <c r="L4" s="41"/>
      <c r="M4" s="46"/>
    </row>
    <row r="5" spans="1:13" ht="15.75" thickBot="1" x14ac:dyDescent="0.3">
      <c r="A5" s="47"/>
      <c r="B5" s="41"/>
      <c r="C5" s="41"/>
      <c r="D5" s="48"/>
      <c r="E5" s="48"/>
      <c r="F5" s="48"/>
      <c r="G5" s="48"/>
      <c r="H5" s="48"/>
      <c r="I5" s="48"/>
      <c r="J5" s="48"/>
      <c r="K5" s="48"/>
      <c r="L5" s="48"/>
      <c r="M5" s="49"/>
    </row>
    <row r="6" spans="1:13" ht="15" x14ac:dyDescent="0.25">
      <c r="A6" s="55"/>
      <c r="B6" s="69" t="s">
        <v>51</v>
      </c>
      <c r="C6" s="56"/>
      <c r="D6" s="57"/>
      <c r="E6" s="57"/>
      <c r="F6" s="57"/>
      <c r="G6" s="57"/>
      <c r="H6" s="57"/>
      <c r="I6" s="57"/>
      <c r="J6" s="57"/>
      <c r="K6" s="57"/>
      <c r="L6" s="57"/>
      <c r="M6" s="58"/>
    </row>
    <row r="7" spans="1:13" ht="15" x14ac:dyDescent="0.25">
      <c r="A7" s="59"/>
      <c r="B7" s="38" t="s">
        <v>52</v>
      </c>
      <c r="C7" s="65"/>
      <c r="D7" s="65"/>
      <c r="E7" s="65"/>
      <c r="F7" s="65"/>
      <c r="G7" s="60"/>
      <c r="H7" s="60"/>
      <c r="I7" s="60"/>
      <c r="J7" s="60"/>
      <c r="K7" s="60"/>
      <c r="L7" s="60"/>
      <c r="M7" s="61"/>
    </row>
    <row r="8" spans="1:13" ht="15.75" thickBot="1" x14ac:dyDescent="0.3">
      <c r="A8" s="62"/>
      <c r="B8" s="70" t="s">
        <v>44</v>
      </c>
      <c r="C8" s="66"/>
      <c r="D8" s="66"/>
      <c r="E8" s="66"/>
      <c r="F8" s="66"/>
      <c r="G8" s="63"/>
      <c r="H8" s="63"/>
      <c r="I8" s="63"/>
      <c r="J8" s="63"/>
      <c r="K8" s="63"/>
      <c r="L8" s="63"/>
      <c r="M8" s="64"/>
    </row>
    <row r="9" spans="1:13" ht="15.75" thickBot="1" x14ac:dyDescent="0.3">
      <c r="A9" s="50"/>
      <c r="B9" s="51"/>
      <c r="C9" s="51"/>
      <c r="D9" s="51"/>
      <c r="E9" s="51"/>
      <c r="F9" s="51"/>
      <c r="G9" s="51"/>
      <c r="H9" s="51"/>
      <c r="I9" s="51"/>
      <c r="J9" s="51"/>
      <c r="K9" s="51"/>
      <c r="L9" s="51"/>
      <c r="M9" s="52"/>
    </row>
    <row r="10" spans="1:13" ht="15.75" thickBot="1" x14ac:dyDescent="0.3">
      <c r="A10" s="86"/>
      <c r="B10" s="87" t="s">
        <v>21</v>
      </c>
      <c r="C10" s="87"/>
      <c r="D10" s="87"/>
      <c r="E10" s="87"/>
      <c r="F10" s="87"/>
      <c r="G10" s="119" t="s">
        <v>22</v>
      </c>
      <c r="H10" s="119"/>
      <c r="I10" s="119"/>
      <c r="J10" s="119"/>
      <c r="K10" s="119"/>
      <c r="L10" s="119"/>
      <c r="M10" s="120"/>
    </row>
    <row r="11" spans="1:13" ht="31.5" customHeight="1" x14ac:dyDescent="0.25">
      <c r="A11" s="83"/>
      <c r="B11" s="88" t="s">
        <v>23</v>
      </c>
      <c r="C11" s="89"/>
      <c r="D11" s="71"/>
      <c r="E11" s="51"/>
      <c r="F11" s="51"/>
      <c r="G11" s="117" t="s">
        <v>26</v>
      </c>
      <c r="H11" s="117"/>
      <c r="I11" s="117"/>
      <c r="J11" s="117"/>
      <c r="K11" s="117"/>
      <c r="L11" s="117"/>
      <c r="M11" s="118"/>
    </row>
    <row r="12" spans="1:13" ht="15" x14ac:dyDescent="0.25">
      <c r="A12" s="83"/>
      <c r="B12" s="90"/>
      <c r="C12" s="91"/>
      <c r="D12" s="71"/>
      <c r="E12" s="51"/>
      <c r="F12" s="51"/>
      <c r="G12" s="67"/>
      <c r="H12" s="51"/>
      <c r="I12" s="51"/>
      <c r="J12" s="51"/>
      <c r="K12" s="51"/>
      <c r="L12" s="51"/>
      <c r="M12" s="52"/>
    </row>
    <row r="13" spans="1:13" ht="15" x14ac:dyDescent="0.25">
      <c r="A13" s="83"/>
      <c r="B13" s="88" t="s">
        <v>24</v>
      </c>
      <c r="C13" s="89"/>
      <c r="D13" s="71"/>
      <c r="E13" s="51"/>
      <c r="F13" s="51"/>
      <c r="G13" s="81" t="s">
        <v>27</v>
      </c>
      <c r="H13" s="51"/>
      <c r="I13" s="51"/>
      <c r="J13" s="51"/>
      <c r="K13" s="51"/>
      <c r="L13" s="51"/>
      <c r="M13" s="52"/>
    </row>
    <row r="14" spans="1:13" ht="15.75" x14ac:dyDescent="0.25">
      <c r="A14" s="83"/>
      <c r="B14" s="90"/>
      <c r="C14" s="91"/>
      <c r="D14" s="71"/>
      <c r="E14" s="68"/>
      <c r="F14" s="68"/>
      <c r="G14" s="68"/>
      <c r="H14" s="51"/>
      <c r="I14" s="51"/>
      <c r="J14" s="51"/>
      <c r="K14" s="51"/>
      <c r="L14" s="51"/>
      <c r="M14" s="52"/>
    </row>
    <row r="15" spans="1:13" ht="15.75" thickBot="1" x14ac:dyDescent="0.3">
      <c r="A15" s="84"/>
      <c r="B15" s="92" t="s">
        <v>25</v>
      </c>
      <c r="C15" s="92"/>
      <c r="D15" s="85"/>
      <c r="E15" s="53"/>
      <c r="F15" s="53"/>
      <c r="G15" s="82" t="s">
        <v>28</v>
      </c>
      <c r="H15" s="53"/>
      <c r="I15" s="53"/>
      <c r="J15" s="53"/>
      <c r="K15" s="53"/>
      <c r="L15" s="53"/>
      <c r="M15" s="54"/>
    </row>
  </sheetData>
  <mergeCells count="2">
    <mergeCell ref="G11:M11"/>
    <mergeCell ref="G10:M10"/>
  </mergeCells>
  <hyperlinks>
    <hyperlink ref="B11" location="'Abonados-terminales'!A1" display="1. Abonados y Terminales"/>
    <hyperlink ref="B13" location="'Participación de mercado'!A1" display="2. Participación de Mercado"/>
    <hyperlink ref="B15" location="Evolución!A1" display="3. Evolu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A58"/>
  <sheetViews>
    <sheetView zoomScaleNormal="100" workbookViewId="0">
      <pane xSplit="1" ySplit="11" topLeftCell="B38" activePane="bottomRight" state="frozen"/>
      <selection pane="topRight" activeCell="B1" sqref="B1"/>
      <selection pane="bottomLeft" activeCell="A12" sqref="A12"/>
      <selection pane="bottomRight" activeCell="AA46" sqref="AA46"/>
    </sheetView>
  </sheetViews>
  <sheetFormatPr baseColWidth="10" defaultRowHeight="16.5" customHeight="1" x14ac:dyDescent="0.2"/>
  <cols>
    <col min="1" max="1" width="7.140625" style="1" customWidth="1"/>
    <col min="2" max="4" width="11.42578125" style="1" customWidth="1"/>
    <col min="5" max="9" width="11.42578125" style="1"/>
    <col min="10" max="12" width="11.42578125" style="1" customWidth="1"/>
    <col min="13" max="13" width="11.42578125" style="1"/>
    <col min="14" max="14" width="11.42578125" style="1" customWidth="1"/>
    <col min="15" max="24" width="11.42578125" style="1"/>
    <col min="25" max="25" width="11.42578125" style="1" customWidth="1"/>
    <col min="26" max="26" width="11.42578125" style="1"/>
    <col min="27" max="27" width="11.42578125" style="1" customWidth="1"/>
    <col min="28" max="16384" width="11.42578125" style="1"/>
  </cols>
  <sheetData>
    <row r="1" spans="1:27" ht="20.100000000000001" customHeight="1" x14ac:dyDescent="0.2">
      <c r="A1" s="6"/>
      <c r="B1" s="6"/>
      <c r="C1" s="6"/>
      <c r="D1" s="6"/>
      <c r="E1" s="6"/>
      <c r="F1" s="6"/>
      <c r="G1" s="6"/>
      <c r="H1" s="6"/>
      <c r="I1" s="9"/>
      <c r="J1" s="9"/>
      <c r="K1" s="6"/>
      <c r="L1" s="6"/>
      <c r="M1" s="6"/>
      <c r="N1" s="6"/>
      <c r="O1" s="6"/>
      <c r="P1" s="6"/>
      <c r="Q1" s="6"/>
      <c r="R1" s="6"/>
      <c r="S1" s="6"/>
      <c r="T1" s="6"/>
      <c r="U1" s="6"/>
      <c r="V1" s="6"/>
      <c r="W1" s="6"/>
      <c r="X1" s="6"/>
      <c r="Y1" s="6"/>
      <c r="Z1" s="6"/>
      <c r="AA1" s="7"/>
    </row>
    <row r="2" spans="1:27" ht="20.100000000000001" customHeight="1" x14ac:dyDescent="0.25">
      <c r="A2" s="8" t="s">
        <v>10</v>
      </c>
      <c r="B2" s="30"/>
      <c r="C2" s="30"/>
      <c r="D2" s="30"/>
      <c r="E2" s="9"/>
      <c r="F2" s="9"/>
      <c r="G2" s="9"/>
      <c r="H2" s="9"/>
      <c r="I2" s="9"/>
      <c r="J2" s="9"/>
      <c r="K2" s="9"/>
      <c r="L2" s="9"/>
      <c r="M2" s="9"/>
      <c r="N2" s="9"/>
      <c r="O2" s="9"/>
      <c r="P2" s="9"/>
      <c r="Q2" s="9"/>
      <c r="R2" s="9"/>
      <c r="S2" s="9"/>
      <c r="T2" s="9"/>
      <c r="U2" s="9"/>
      <c r="V2" s="9"/>
      <c r="W2" s="9"/>
      <c r="X2" s="9"/>
      <c r="Y2" s="9"/>
      <c r="Z2" s="9"/>
      <c r="AA2" s="10"/>
    </row>
    <row r="3" spans="1:27" ht="20.100000000000001" customHeight="1" x14ac:dyDescent="0.2">
      <c r="A3" s="31"/>
      <c r="B3" s="9"/>
      <c r="C3" s="9"/>
      <c r="D3" s="9"/>
      <c r="E3" s="9"/>
      <c r="F3" s="9"/>
      <c r="G3" s="9"/>
      <c r="H3" s="9"/>
      <c r="I3" s="9"/>
      <c r="J3" s="9"/>
      <c r="K3" s="9"/>
      <c r="L3" s="9"/>
      <c r="M3" s="9"/>
      <c r="N3" s="9"/>
      <c r="O3" s="9"/>
      <c r="P3" s="9"/>
      <c r="Q3" s="9"/>
      <c r="R3" s="9"/>
      <c r="S3" s="9"/>
      <c r="T3" s="9"/>
      <c r="U3" s="9"/>
      <c r="V3" s="9"/>
      <c r="W3" s="9"/>
      <c r="X3" s="9"/>
      <c r="Y3" s="9"/>
      <c r="Z3" s="9"/>
      <c r="AA3" s="10"/>
    </row>
    <row r="4" spans="1:27" ht="20.100000000000001" customHeight="1" x14ac:dyDescent="0.25">
      <c r="A4" s="34" t="s">
        <v>17</v>
      </c>
      <c r="B4" s="9"/>
      <c r="C4" s="9"/>
      <c r="D4" s="9"/>
      <c r="E4" s="9"/>
      <c r="F4" s="9"/>
      <c r="G4" s="9"/>
      <c r="H4" s="9"/>
      <c r="I4" s="9"/>
      <c r="J4" s="9"/>
      <c r="K4" s="9"/>
      <c r="L4" s="9"/>
      <c r="M4" s="9"/>
      <c r="N4" s="9"/>
      <c r="O4" s="9"/>
      <c r="P4" s="9"/>
      <c r="Q4" s="9"/>
      <c r="R4" s="9"/>
      <c r="S4" s="9"/>
      <c r="T4" s="9"/>
      <c r="U4" s="9"/>
      <c r="V4" s="9"/>
      <c r="W4" s="9"/>
      <c r="X4" s="9"/>
      <c r="Y4" s="9"/>
      <c r="Z4" s="9"/>
      <c r="AA4" s="10"/>
    </row>
    <row r="5" spans="1:27" ht="20.100000000000001" customHeight="1" x14ac:dyDescent="0.2">
      <c r="A5" s="32"/>
      <c r="B5" s="33"/>
      <c r="C5" s="9"/>
      <c r="D5" s="9"/>
      <c r="E5" s="9"/>
      <c r="F5" s="9"/>
      <c r="G5" s="9"/>
      <c r="H5" s="9"/>
      <c r="I5" s="9"/>
      <c r="J5" s="9"/>
      <c r="K5" s="9"/>
      <c r="L5" s="9"/>
      <c r="M5" s="9"/>
      <c r="N5" s="9"/>
      <c r="O5" s="9"/>
      <c r="P5" s="9"/>
      <c r="Q5" s="9"/>
      <c r="R5" s="9"/>
      <c r="S5" s="9"/>
      <c r="T5" s="9"/>
      <c r="U5" s="9"/>
      <c r="V5" s="9"/>
      <c r="W5" s="9"/>
      <c r="X5" s="9"/>
      <c r="Y5" s="9"/>
      <c r="Z5" s="9"/>
      <c r="AA5" s="10"/>
    </row>
    <row r="6" spans="1:27" ht="20.100000000000001" customHeight="1" x14ac:dyDescent="0.2">
      <c r="A6" s="38" t="s">
        <v>16</v>
      </c>
      <c r="B6" s="37"/>
      <c r="C6" s="35"/>
      <c r="D6" s="35"/>
      <c r="E6" s="35"/>
      <c r="F6" s="35"/>
      <c r="G6" s="35"/>
      <c r="H6" s="35"/>
      <c r="I6" s="35"/>
      <c r="J6" s="35"/>
      <c r="K6" s="35"/>
      <c r="L6" s="35"/>
      <c r="M6" s="35"/>
      <c r="N6" s="35"/>
      <c r="O6" s="35"/>
      <c r="P6" s="35"/>
      <c r="Q6" s="35"/>
      <c r="R6" s="35"/>
      <c r="S6" s="35"/>
      <c r="T6" s="35"/>
      <c r="U6" s="35"/>
      <c r="V6" s="35"/>
      <c r="W6" s="35"/>
      <c r="X6" s="35"/>
      <c r="Y6" s="35"/>
      <c r="Z6" s="35"/>
      <c r="AA6" s="36"/>
    </row>
    <row r="7" spans="1:27" ht="20.100000000000001" customHeight="1" x14ac:dyDescent="0.2">
      <c r="A7" s="38" t="str">
        <f>Índice!B7</f>
        <v>Fecha de Publicación: Febrero de 2018</v>
      </c>
      <c r="B7" s="37"/>
      <c r="C7" s="35"/>
      <c r="D7" s="35"/>
      <c r="E7" s="35"/>
      <c r="F7" s="35"/>
      <c r="G7" s="35"/>
      <c r="H7" s="35"/>
      <c r="I7" s="35"/>
      <c r="J7" s="35"/>
      <c r="K7" s="35"/>
      <c r="L7" s="35"/>
      <c r="M7" s="35"/>
      <c r="N7" s="72" t="s">
        <v>29</v>
      </c>
      <c r="O7" s="35"/>
      <c r="P7" s="35"/>
      <c r="Q7" s="35"/>
      <c r="R7" s="35"/>
      <c r="S7" s="35"/>
      <c r="T7" s="35"/>
      <c r="U7" s="35"/>
      <c r="V7" s="35"/>
      <c r="W7" s="35"/>
      <c r="X7" s="35"/>
      <c r="Y7" s="35"/>
      <c r="Z7" s="35"/>
      <c r="AA7" s="36"/>
    </row>
    <row r="8" spans="1:27" ht="20.100000000000001" customHeight="1" thickBot="1" x14ac:dyDescent="0.25">
      <c r="A8" s="38" t="str">
        <f>Índice!B8</f>
        <v>Fecha de Corte: Diciembre 2017 (Actualización trimestral)</v>
      </c>
      <c r="B8" s="35"/>
      <c r="C8" s="35"/>
      <c r="D8" s="35"/>
      <c r="E8" s="35"/>
      <c r="F8" s="35"/>
      <c r="G8" s="35"/>
      <c r="H8" s="35"/>
      <c r="I8" s="35"/>
      <c r="J8" s="35"/>
      <c r="K8" s="35"/>
      <c r="L8" s="35"/>
      <c r="M8" s="35"/>
      <c r="N8" s="35"/>
      <c r="O8" s="35"/>
      <c r="P8" s="35"/>
      <c r="Q8" s="35"/>
      <c r="R8" s="35"/>
      <c r="S8" s="35"/>
      <c r="T8" s="35"/>
      <c r="U8" s="35"/>
      <c r="V8" s="35"/>
      <c r="W8" s="35"/>
      <c r="X8" s="35"/>
      <c r="Y8" s="35"/>
      <c r="Z8" s="35"/>
      <c r="AA8" s="36"/>
    </row>
    <row r="9" spans="1:27" ht="20.100000000000001" customHeight="1" x14ac:dyDescent="0.25">
      <c r="A9" s="121"/>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3"/>
    </row>
    <row r="10" spans="1:27" s="39" customFormat="1" ht="36.75" customHeight="1" x14ac:dyDescent="0.2">
      <c r="A10" s="112"/>
      <c r="B10" s="124" t="s">
        <v>5</v>
      </c>
      <c r="C10" s="124"/>
      <c r="D10" s="124" t="s">
        <v>6</v>
      </c>
      <c r="E10" s="124"/>
      <c r="F10" s="124" t="s">
        <v>7</v>
      </c>
      <c r="G10" s="124"/>
      <c r="H10" s="124" t="s">
        <v>11</v>
      </c>
      <c r="I10" s="124"/>
      <c r="J10" s="124" t="s">
        <v>13</v>
      </c>
      <c r="K10" s="124"/>
      <c r="L10" s="124" t="s">
        <v>31</v>
      </c>
      <c r="M10" s="124"/>
      <c r="N10" s="124" t="s">
        <v>32</v>
      </c>
      <c r="O10" s="124"/>
      <c r="P10" s="124" t="s">
        <v>47</v>
      </c>
      <c r="Q10" s="124"/>
      <c r="R10" s="124" t="s">
        <v>34</v>
      </c>
      <c r="S10" s="124"/>
      <c r="T10" s="124" t="s">
        <v>33</v>
      </c>
      <c r="U10" s="124"/>
      <c r="V10" s="124" t="s">
        <v>41</v>
      </c>
      <c r="W10" s="124"/>
      <c r="X10" s="124" t="s">
        <v>48</v>
      </c>
      <c r="Y10" s="124"/>
      <c r="Z10" s="124" t="s">
        <v>49</v>
      </c>
      <c r="AA10" s="124"/>
    </row>
    <row r="11" spans="1:27" s="39" customFormat="1" ht="37.5" customHeight="1" x14ac:dyDescent="0.2">
      <c r="A11" s="113" t="s">
        <v>0</v>
      </c>
      <c r="B11" s="111" t="s">
        <v>1</v>
      </c>
      <c r="C11" s="111" t="s">
        <v>2</v>
      </c>
      <c r="D11" s="111" t="s">
        <v>1</v>
      </c>
      <c r="E11" s="111" t="s">
        <v>2</v>
      </c>
      <c r="F11" s="111" t="s">
        <v>1</v>
      </c>
      <c r="G11" s="111" t="s">
        <v>2</v>
      </c>
      <c r="H11" s="111" t="s">
        <v>1</v>
      </c>
      <c r="I11" s="111" t="s">
        <v>2</v>
      </c>
      <c r="J11" s="111" t="s">
        <v>1</v>
      </c>
      <c r="K11" s="111" t="s">
        <v>2</v>
      </c>
      <c r="L11" s="111" t="s">
        <v>1</v>
      </c>
      <c r="M11" s="111" t="s">
        <v>2</v>
      </c>
      <c r="N11" s="111" t="s">
        <v>1</v>
      </c>
      <c r="O11" s="111" t="s">
        <v>2</v>
      </c>
      <c r="P11" s="111" t="s">
        <v>1</v>
      </c>
      <c r="Q11" s="111" t="s">
        <v>2</v>
      </c>
      <c r="R11" s="111" t="s">
        <v>1</v>
      </c>
      <c r="S11" s="111" t="s">
        <v>2</v>
      </c>
      <c r="T11" s="111" t="s">
        <v>1</v>
      </c>
      <c r="U11" s="111" t="s">
        <v>2</v>
      </c>
      <c r="V11" s="111" t="s">
        <v>1</v>
      </c>
      <c r="W11" s="111" t="s">
        <v>2</v>
      </c>
      <c r="X11" s="111" t="s">
        <v>1</v>
      </c>
      <c r="Y11" s="111" t="s">
        <v>2</v>
      </c>
      <c r="Z11" s="114" t="s">
        <v>12</v>
      </c>
      <c r="AA11" s="114" t="s">
        <v>3</v>
      </c>
    </row>
    <row r="12" spans="1:27" ht="17.25" customHeight="1" x14ac:dyDescent="0.2">
      <c r="A12" s="115">
        <v>42036</v>
      </c>
      <c r="B12" s="106">
        <v>0</v>
      </c>
      <c r="C12" s="106">
        <v>0</v>
      </c>
      <c r="D12" s="106">
        <v>369</v>
      </c>
      <c r="E12" s="106">
        <v>369</v>
      </c>
      <c r="F12" s="106">
        <v>227</v>
      </c>
      <c r="G12" s="106">
        <v>346</v>
      </c>
      <c r="H12" s="106">
        <v>0</v>
      </c>
      <c r="I12" s="106">
        <v>0</v>
      </c>
      <c r="J12" s="106">
        <v>0</v>
      </c>
      <c r="K12" s="106">
        <v>0</v>
      </c>
      <c r="L12" s="106">
        <v>0</v>
      </c>
      <c r="M12" s="106">
        <v>0</v>
      </c>
      <c r="N12" s="107"/>
      <c r="O12" s="107"/>
      <c r="P12" s="106">
        <v>1</v>
      </c>
      <c r="Q12" s="106">
        <v>2138</v>
      </c>
      <c r="R12" s="107"/>
      <c r="S12" s="107"/>
      <c r="T12" s="107"/>
      <c r="U12" s="107"/>
      <c r="V12" s="107"/>
      <c r="W12" s="107"/>
      <c r="X12" s="107"/>
      <c r="Y12" s="107"/>
      <c r="Z12" s="106">
        <f>SUM(B12,D12,F12,H12,J12,L12,N12,P12,R12,T12,V12,X12)</f>
        <v>597</v>
      </c>
      <c r="AA12" s="106">
        <f>SUM(C12,E12,G12,I12,K12,M12,O12,Q12,S12,U12,W12,Y12)</f>
        <v>2853</v>
      </c>
    </row>
    <row r="13" spans="1:27" ht="17.25" customHeight="1" x14ac:dyDescent="0.2">
      <c r="A13" s="115">
        <v>42064</v>
      </c>
      <c r="B13" s="106">
        <v>0</v>
      </c>
      <c r="C13" s="106">
        <v>0</v>
      </c>
      <c r="D13" s="106">
        <v>362</v>
      </c>
      <c r="E13" s="106">
        <v>362</v>
      </c>
      <c r="F13" s="106">
        <v>227</v>
      </c>
      <c r="G13" s="106">
        <v>344</v>
      </c>
      <c r="H13" s="106">
        <v>0</v>
      </c>
      <c r="I13" s="106">
        <v>0</v>
      </c>
      <c r="J13" s="106">
        <v>0</v>
      </c>
      <c r="K13" s="106">
        <v>0</v>
      </c>
      <c r="L13" s="106">
        <v>0</v>
      </c>
      <c r="M13" s="106">
        <v>0</v>
      </c>
      <c r="N13" s="107"/>
      <c r="O13" s="107"/>
      <c r="P13" s="106">
        <v>1</v>
      </c>
      <c r="Q13" s="106">
        <v>2156</v>
      </c>
      <c r="R13" s="107"/>
      <c r="S13" s="107"/>
      <c r="T13" s="107"/>
      <c r="U13" s="107"/>
      <c r="V13" s="107"/>
      <c r="W13" s="107"/>
      <c r="X13" s="107"/>
      <c r="Y13" s="107"/>
      <c r="Z13" s="106">
        <f t="shared" ref="Z13:Z46" si="0">SUM(B13,D13,F13,H13,J13,L13,N13,P13,R13,T13,V13,X13)</f>
        <v>590</v>
      </c>
      <c r="AA13" s="106">
        <f t="shared" ref="AA13:AA46" si="1">SUM(C13,E13,G13,I13,K13,M13,O13,Q13,S13,U13,W13,Y13)</f>
        <v>2862</v>
      </c>
    </row>
    <row r="14" spans="1:27" ht="17.25" customHeight="1" x14ac:dyDescent="0.2">
      <c r="A14" s="115">
        <v>42095</v>
      </c>
      <c r="B14" s="106">
        <v>0</v>
      </c>
      <c r="C14" s="106">
        <v>0</v>
      </c>
      <c r="D14" s="106">
        <v>367</v>
      </c>
      <c r="E14" s="106">
        <v>367</v>
      </c>
      <c r="F14" s="106">
        <v>228</v>
      </c>
      <c r="G14" s="106">
        <v>357</v>
      </c>
      <c r="H14" s="106">
        <v>0</v>
      </c>
      <c r="I14" s="106">
        <v>0</v>
      </c>
      <c r="J14" s="106">
        <v>0</v>
      </c>
      <c r="K14" s="106">
        <v>0</v>
      </c>
      <c r="L14" s="106">
        <v>0</v>
      </c>
      <c r="M14" s="106">
        <v>0</v>
      </c>
      <c r="N14" s="107"/>
      <c r="O14" s="107"/>
      <c r="P14" s="106">
        <v>1</v>
      </c>
      <c r="Q14" s="106">
        <v>2174</v>
      </c>
      <c r="R14" s="107"/>
      <c r="S14" s="107"/>
      <c r="T14" s="107"/>
      <c r="U14" s="107"/>
      <c r="V14" s="107"/>
      <c r="W14" s="107"/>
      <c r="X14" s="107"/>
      <c r="Y14" s="107"/>
      <c r="Z14" s="106">
        <f t="shared" si="0"/>
        <v>596</v>
      </c>
      <c r="AA14" s="106">
        <f t="shared" si="1"/>
        <v>2898</v>
      </c>
    </row>
    <row r="15" spans="1:27" ht="17.25" customHeight="1" x14ac:dyDescent="0.2">
      <c r="A15" s="115">
        <v>42125</v>
      </c>
      <c r="B15" s="106">
        <v>89</v>
      </c>
      <c r="C15" s="106">
        <v>89</v>
      </c>
      <c r="D15" s="106">
        <v>369</v>
      </c>
      <c r="E15" s="106">
        <v>369</v>
      </c>
      <c r="F15" s="106">
        <v>234</v>
      </c>
      <c r="G15" s="106">
        <v>369</v>
      </c>
      <c r="H15" s="106">
        <v>0</v>
      </c>
      <c r="I15" s="106">
        <v>0</v>
      </c>
      <c r="J15" s="106">
        <v>0</v>
      </c>
      <c r="K15" s="106">
        <v>0</v>
      </c>
      <c r="L15" s="106">
        <v>0</v>
      </c>
      <c r="M15" s="106">
        <v>0</v>
      </c>
      <c r="N15" s="107"/>
      <c r="O15" s="107"/>
      <c r="P15" s="106">
        <v>1</v>
      </c>
      <c r="Q15" s="106">
        <v>2175</v>
      </c>
      <c r="R15" s="107"/>
      <c r="S15" s="107"/>
      <c r="T15" s="107"/>
      <c r="U15" s="107"/>
      <c r="V15" s="107"/>
      <c r="W15" s="107"/>
      <c r="X15" s="107"/>
      <c r="Y15" s="107"/>
      <c r="Z15" s="106">
        <f t="shared" si="0"/>
        <v>693</v>
      </c>
      <c r="AA15" s="106">
        <f t="shared" si="1"/>
        <v>3002</v>
      </c>
    </row>
    <row r="16" spans="1:27" ht="17.25" customHeight="1" x14ac:dyDescent="0.2">
      <c r="A16" s="115">
        <v>42156</v>
      </c>
      <c r="B16" s="106">
        <v>105</v>
      </c>
      <c r="C16" s="106">
        <v>105</v>
      </c>
      <c r="D16" s="106">
        <v>390</v>
      </c>
      <c r="E16" s="106">
        <v>390</v>
      </c>
      <c r="F16" s="106">
        <v>237</v>
      </c>
      <c r="G16" s="106">
        <v>403</v>
      </c>
      <c r="H16" s="106">
        <v>0</v>
      </c>
      <c r="I16" s="106">
        <v>0</v>
      </c>
      <c r="J16" s="106">
        <v>0</v>
      </c>
      <c r="K16" s="106">
        <v>0</v>
      </c>
      <c r="L16" s="106">
        <v>0</v>
      </c>
      <c r="M16" s="106">
        <v>0</v>
      </c>
      <c r="N16" s="107"/>
      <c r="O16" s="107"/>
      <c r="P16" s="106">
        <v>1</v>
      </c>
      <c r="Q16" s="106">
        <v>2183</v>
      </c>
      <c r="R16" s="107"/>
      <c r="S16" s="107"/>
      <c r="T16" s="107"/>
      <c r="U16" s="107"/>
      <c r="V16" s="107"/>
      <c r="W16" s="107"/>
      <c r="X16" s="107"/>
      <c r="Y16" s="107"/>
      <c r="Z16" s="106">
        <f t="shared" si="0"/>
        <v>733</v>
      </c>
      <c r="AA16" s="106">
        <f t="shared" si="1"/>
        <v>3081</v>
      </c>
    </row>
    <row r="17" spans="1:27" ht="17.25" customHeight="1" x14ac:dyDescent="0.2">
      <c r="A17" s="115">
        <v>42186</v>
      </c>
      <c r="B17" s="106">
        <v>112</v>
      </c>
      <c r="C17" s="106">
        <v>112</v>
      </c>
      <c r="D17" s="106">
        <v>398</v>
      </c>
      <c r="E17" s="106">
        <v>398</v>
      </c>
      <c r="F17" s="106">
        <v>215</v>
      </c>
      <c r="G17" s="106">
        <v>343</v>
      </c>
      <c r="H17" s="106">
        <v>0</v>
      </c>
      <c r="I17" s="106">
        <v>0</v>
      </c>
      <c r="J17" s="106">
        <v>0</v>
      </c>
      <c r="K17" s="106">
        <v>0</v>
      </c>
      <c r="L17" s="106">
        <v>0</v>
      </c>
      <c r="M17" s="106">
        <v>0</v>
      </c>
      <c r="N17" s="107"/>
      <c r="O17" s="107"/>
      <c r="P17" s="106">
        <v>1</v>
      </c>
      <c r="Q17" s="106">
        <v>2188</v>
      </c>
      <c r="R17" s="107"/>
      <c r="S17" s="107"/>
      <c r="T17" s="107"/>
      <c r="U17" s="107"/>
      <c r="V17" s="107"/>
      <c r="W17" s="107"/>
      <c r="X17" s="107"/>
      <c r="Y17" s="107"/>
      <c r="Z17" s="106">
        <f t="shared" si="0"/>
        <v>726</v>
      </c>
      <c r="AA17" s="106">
        <f t="shared" si="1"/>
        <v>3041</v>
      </c>
    </row>
    <row r="18" spans="1:27" ht="17.25" customHeight="1" x14ac:dyDescent="0.2">
      <c r="A18" s="115">
        <v>42217</v>
      </c>
      <c r="B18" s="106">
        <v>120</v>
      </c>
      <c r="C18" s="106">
        <v>120</v>
      </c>
      <c r="D18" s="106">
        <v>408</v>
      </c>
      <c r="E18" s="106">
        <v>408</v>
      </c>
      <c r="F18" s="106">
        <v>247</v>
      </c>
      <c r="G18" s="106">
        <v>421</v>
      </c>
      <c r="H18" s="106">
        <v>0</v>
      </c>
      <c r="I18" s="106">
        <v>0</v>
      </c>
      <c r="J18" s="106">
        <v>0</v>
      </c>
      <c r="K18" s="106">
        <v>0</v>
      </c>
      <c r="L18" s="106">
        <v>0</v>
      </c>
      <c r="M18" s="106">
        <v>0</v>
      </c>
      <c r="N18" s="107"/>
      <c r="O18" s="107"/>
      <c r="P18" s="106">
        <v>1</v>
      </c>
      <c r="Q18" s="106">
        <v>2192</v>
      </c>
      <c r="R18" s="107"/>
      <c r="S18" s="107"/>
      <c r="T18" s="107"/>
      <c r="U18" s="107"/>
      <c r="V18" s="107"/>
      <c r="W18" s="107"/>
      <c r="X18" s="107"/>
      <c r="Y18" s="107"/>
      <c r="Z18" s="106">
        <f t="shared" si="0"/>
        <v>776</v>
      </c>
      <c r="AA18" s="106">
        <f t="shared" si="1"/>
        <v>3141</v>
      </c>
    </row>
    <row r="19" spans="1:27" ht="17.25" customHeight="1" x14ac:dyDescent="0.2">
      <c r="A19" s="115">
        <v>42248</v>
      </c>
      <c r="B19" s="106">
        <v>124</v>
      </c>
      <c r="C19" s="106">
        <v>124</v>
      </c>
      <c r="D19" s="106">
        <v>409</v>
      </c>
      <c r="E19" s="106">
        <v>409</v>
      </c>
      <c r="F19" s="106">
        <v>288</v>
      </c>
      <c r="G19" s="106">
        <v>521</v>
      </c>
      <c r="H19" s="106">
        <v>0</v>
      </c>
      <c r="I19" s="106">
        <v>0</v>
      </c>
      <c r="J19" s="106">
        <v>0</v>
      </c>
      <c r="K19" s="106">
        <v>0</v>
      </c>
      <c r="L19" s="106">
        <v>0</v>
      </c>
      <c r="M19" s="106">
        <v>0</v>
      </c>
      <c r="N19" s="107"/>
      <c r="O19" s="107"/>
      <c r="P19" s="106">
        <v>1</v>
      </c>
      <c r="Q19" s="106">
        <v>2192</v>
      </c>
      <c r="R19" s="107"/>
      <c r="S19" s="107"/>
      <c r="T19" s="107"/>
      <c r="U19" s="107"/>
      <c r="V19" s="107"/>
      <c r="W19" s="107"/>
      <c r="X19" s="107"/>
      <c r="Y19" s="107"/>
      <c r="Z19" s="106">
        <f t="shared" si="0"/>
        <v>822</v>
      </c>
      <c r="AA19" s="106">
        <f t="shared" si="1"/>
        <v>3246</v>
      </c>
    </row>
    <row r="20" spans="1:27" ht="17.25" customHeight="1" x14ac:dyDescent="0.2">
      <c r="A20" s="115">
        <v>42278</v>
      </c>
      <c r="B20" s="106">
        <v>131</v>
      </c>
      <c r="C20" s="106">
        <v>131</v>
      </c>
      <c r="D20" s="106">
        <v>419</v>
      </c>
      <c r="E20" s="106">
        <v>419</v>
      </c>
      <c r="F20" s="106">
        <v>313</v>
      </c>
      <c r="G20" s="106">
        <v>564</v>
      </c>
      <c r="H20" s="106">
        <v>0</v>
      </c>
      <c r="I20" s="106">
        <v>0</v>
      </c>
      <c r="J20" s="106">
        <v>0</v>
      </c>
      <c r="K20" s="106">
        <v>0</v>
      </c>
      <c r="L20" s="106">
        <v>0</v>
      </c>
      <c r="M20" s="106">
        <v>0</v>
      </c>
      <c r="N20" s="107"/>
      <c r="O20" s="107"/>
      <c r="P20" s="106">
        <v>1</v>
      </c>
      <c r="Q20" s="106">
        <v>2221</v>
      </c>
      <c r="R20" s="107"/>
      <c r="S20" s="107"/>
      <c r="T20" s="107"/>
      <c r="U20" s="107"/>
      <c r="V20" s="107"/>
      <c r="W20" s="107"/>
      <c r="X20" s="107"/>
      <c r="Y20" s="107"/>
      <c r="Z20" s="106">
        <f t="shared" si="0"/>
        <v>864</v>
      </c>
      <c r="AA20" s="106">
        <f t="shared" si="1"/>
        <v>3335</v>
      </c>
    </row>
    <row r="21" spans="1:27" ht="17.25" customHeight="1" x14ac:dyDescent="0.2">
      <c r="A21" s="115">
        <v>42309</v>
      </c>
      <c r="B21" s="106">
        <v>146</v>
      </c>
      <c r="C21" s="106">
        <v>146</v>
      </c>
      <c r="D21" s="106">
        <v>428</v>
      </c>
      <c r="E21" s="106">
        <v>428</v>
      </c>
      <c r="F21" s="106">
        <v>331</v>
      </c>
      <c r="G21" s="106">
        <v>575</v>
      </c>
      <c r="H21" s="106">
        <v>0</v>
      </c>
      <c r="I21" s="106">
        <v>0</v>
      </c>
      <c r="J21" s="106">
        <v>0</v>
      </c>
      <c r="K21" s="106">
        <v>0</v>
      </c>
      <c r="L21" s="106">
        <v>0</v>
      </c>
      <c r="M21" s="106">
        <v>0</v>
      </c>
      <c r="N21" s="107"/>
      <c r="O21" s="107"/>
      <c r="P21" s="106">
        <v>1</v>
      </c>
      <c r="Q21" s="106">
        <v>2225</v>
      </c>
      <c r="R21" s="107"/>
      <c r="S21" s="107"/>
      <c r="T21" s="107"/>
      <c r="U21" s="107"/>
      <c r="V21" s="107"/>
      <c r="W21" s="107"/>
      <c r="X21" s="107"/>
      <c r="Y21" s="107"/>
      <c r="Z21" s="106">
        <f t="shared" si="0"/>
        <v>906</v>
      </c>
      <c r="AA21" s="106">
        <f t="shared" si="1"/>
        <v>3374</v>
      </c>
    </row>
    <row r="22" spans="1:27" ht="17.25" customHeight="1" x14ac:dyDescent="0.2">
      <c r="A22" s="115">
        <v>42339</v>
      </c>
      <c r="B22" s="106">
        <v>150</v>
      </c>
      <c r="C22" s="106">
        <v>150</v>
      </c>
      <c r="D22" s="106">
        <v>435</v>
      </c>
      <c r="E22" s="106">
        <v>435</v>
      </c>
      <c r="F22" s="106">
        <v>316</v>
      </c>
      <c r="G22" s="106">
        <v>509</v>
      </c>
      <c r="H22" s="106">
        <v>0</v>
      </c>
      <c r="I22" s="106">
        <v>0</v>
      </c>
      <c r="J22" s="106">
        <v>0</v>
      </c>
      <c r="K22" s="106">
        <v>0</v>
      </c>
      <c r="L22" s="106">
        <v>0</v>
      </c>
      <c r="M22" s="106">
        <v>0</v>
      </c>
      <c r="N22" s="107"/>
      <c r="O22" s="107"/>
      <c r="P22" s="106">
        <v>1</v>
      </c>
      <c r="Q22" s="106">
        <v>2255</v>
      </c>
      <c r="R22" s="107"/>
      <c r="S22" s="107"/>
      <c r="T22" s="107"/>
      <c r="U22" s="107"/>
      <c r="V22" s="107"/>
      <c r="W22" s="107"/>
      <c r="X22" s="107"/>
      <c r="Y22" s="107"/>
      <c r="Z22" s="106">
        <f t="shared" si="0"/>
        <v>902</v>
      </c>
      <c r="AA22" s="106">
        <f t="shared" si="1"/>
        <v>3349</v>
      </c>
    </row>
    <row r="23" spans="1:27" ht="17.25" customHeight="1" x14ac:dyDescent="0.2">
      <c r="A23" s="115">
        <v>42370</v>
      </c>
      <c r="B23" s="106">
        <v>156</v>
      </c>
      <c r="C23" s="106">
        <v>156</v>
      </c>
      <c r="D23" s="106">
        <v>440</v>
      </c>
      <c r="E23" s="106">
        <v>440</v>
      </c>
      <c r="F23" s="106">
        <v>310</v>
      </c>
      <c r="G23" s="106">
        <v>483</v>
      </c>
      <c r="H23" s="106">
        <v>0</v>
      </c>
      <c r="I23" s="106">
        <v>0</v>
      </c>
      <c r="J23" s="106">
        <v>0</v>
      </c>
      <c r="K23" s="106">
        <v>0</v>
      </c>
      <c r="L23" s="106">
        <v>0</v>
      </c>
      <c r="M23" s="106">
        <v>0</v>
      </c>
      <c r="N23" s="107"/>
      <c r="O23" s="107"/>
      <c r="P23" s="106">
        <v>1</v>
      </c>
      <c r="Q23" s="106">
        <v>2273</v>
      </c>
      <c r="R23" s="107"/>
      <c r="S23" s="107"/>
      <c r="T23" s="107"/>
      <c r="U23" s="107"/>
      <c r="V23" s="107"/>
      <c r="W23" s="107"/>
      <c r="X23" s="107"/>
      <c r="Y23" s="107"/>
      <c r="Z23" s="106">
        <f t="shared" si="0"/>
        <v>907</v>
      </c>
      <c r="AA23" s="106">
        <f t="shared" si="1"/>
        <v>3352</v>
      </c>
    </row>
    <row r="24" spans="1:27" ht="17.25" customHeight="1" x14ac:dyDescent="0.2">
      <c r="A24" s="115">
        <v>42401</v>
      </c>
      <c r="B24" s="106">
        <v>189</v>
      </c>
      <c r="C24" s="106">
        <v>189</v>
      </c>
      <c r="D24" s="106">
        <v>443</v>
      </c>
      <c r="E24" s="106">
        <v>443</v>
      </c>
      <c r="F24" s="106">
        <v>316</v>
      </c>
      <c r="G24" s="106">
        <v>514</v>
      </c>
      <c r="H24" s="106">
        <v>0</v>
      </c>
      <c r="I24" s="106">
        <v>0</v>
      </c>
      <c r="J24" s="106">
        <v>0</v>
      </c>
      <c r="K24" s="106">
        <v>0</v>
      </c>
      <c r="L24" s="106">
        <v>0</v>
      </c>
      <c r="M24" s="106">
        <v>0</v>
      </c>
      <c r="N24" s="107"/>
      <c r="O24" s="107"/>
      <c r="P24" s="106">
        <v>1</v>
      </c>
      <c r="Q24" s="106">
        <v>2283</v>
      </c>
      <c r="R24" s="107"/>
      <c r="S24" s="107"/>
      <c r="T24" s="107"/>
      <c r="U24" s="107"/>
      <c r="V24" s="107"/>
      <c r="W24" s="107"/>
      <c r="X24" s="107"/>
      <c r="Y24" s="107"/>
      <c r="Z24" s="106">
        <f t="shared" si="0"/>
        <v>949</v>
      </c>
      <c r="AA24" s="106">
        <f t="shared" si="1"/>
        <v>3429</v>
      </c>
    </row>
    <row r="25" spans="1:27" ht="17.25" customHeight="1" x14ac:dyDescent="0.2">
      <c r="A25" s="115">
        <v>42430</v>
      </c>
      <c r="B25" s="106">
        <v>200</v>
      </c>
      <c r="C25" s="106">
        <v>200</v>
      </c>
      <c r="D25" s="106">
        <v>445</v>
      </c>
      <c r="E25" s="106">
        <v>445</v>
      </c>
      <c r="F25" s="106">
        <v>312</v>
      </c>
      <c r="G25" s="106">
        <v>496</v>
      </c>
      <c r="H25" s="106">
        <v>0</v>
      </c>
      <c r="I25" s="106">
        <v>0</v>
      </c>
      <c r="J25" s="106">
        <v>0</v>
      </c>
      <c r="K25" s="106">
        <v>0</v>
      </c>
      <c r="L25" s="106">
        <v>0</v>
      </c>
      <c r="M25" s="106">
        <v>0</v>
      </c>
      <c r="N25" s="107"/>
      <c r="O25" s="107"/>
      <c r="P25" s="106">
        <v>1</v>
      </c>
      <c r="Q25" s="106">
        <v>2301</v>
      </c>
      <c r="R25" s="107"/>
      <c r="S25" s="107"/>
      <c r="T25" s="107"/>
      <c r="U25" s="107"/>
      <c r="V25" s="107"/>
      <c r="W25" s="107"/>
      <c r="X25" s="107"/>
      <c r="Y25" s="107"/>
      <c r="Z25" s="106">
        <f t="shared" si="0"/>
        <v>958</v>
      </c>
      <c r="AA25" s="106">
        <f t="shared" si="1"/>
        <v>3442</v>
      </c>
    </row>
    <row r="26" spans="1:27" ht="17.25" customHeight="1" x14ac:dyDescent="0.2">
      <c r="A26" s="115">
        <v>42461</v>
      </c>
      <c r="B26" s="106">
        <v>162</v>
      </c>
      <c r="C26" s="106">
        <v>162</v>
      </c>
      <c r="D26" s="106">
        <v>447</v>
      </c>
      <c r="E26" s="106">
        <v>447</v>
      </c>
      <c r="F26" s="106">
        <v>333</v>
      </c>
      <c r="G26" s="106">
        <v>598</v>
      </c>
      <c r="H26" s="106">
        <v>0</v>
      </c>
      <c r="I26" s="106">
        <v>0</v>
      </c>
      <c r="J26" s="106">
        <v>0</v>
      </c>
      <c r="K26" s="106">
        <v>0</v>
      </c>
      <c r="L26" s="106">
        <v>0</v>
      </c>
      <c r="M26" s="106">
        <v>0</v>
      </c>
      <c r="N26" s="107"/>
      <c r="O26" s="107"/>
      <c r="P26" s="106">
        <v>1</v>
      </c>
      <c r="Q26" s="106">
        <v>2273</v>
      </c>
      <c r="R26" s="107"/>
      <c r="S26" s="107"/>
      <c r="T26" s="107"/>
      <c r="U26" s="107"/>
      <c r="V26" s="107"/>
      <c r="W26" s="107"/>
      <c r="X26" s="107"/>
      <c r="Y26" s="107"/>
      <c r="Z26" s="106">
        <f t="shared" si="0"/>
        <v>943</v>
      </c>
      <c r="AA26" s="106">
        <f t="shared" si="1"/>
        <v>3480</v>
      </c>
    </row>
    <row r="27" spans="1:27" ht="17.25" customHeight="1" x14ac:dyDescent="0.2">
      <c r="A27" s="115">
        <v>42491</v>
      </c>
      <c r="B27" s="106">
        <v>201</v>
      </c>
      <c r="C27" s="106">
        <v>201</v>
      </c>
      <c r="D27" s="106">
        <v>446</v>
      </c>
      <c r="E27" s="106">
        <v>446</v>
      </c>
      <c r="F27" s="106">
        <v>322</v>
      </c>
      <c r="G27" s="106">
        <v>538</v>
      </c>
      <c r="H27" s="106">
        <v>0</v>
      </c>
      <c r="I27" s="106">
        <v>0</v>
      </c>
      <c r="J27" s="106">
        <v>0</v>
      </c>
      <c r="K27" s="106">
        <v>0</v>
      </c>
      <c r="L27" s="106">
        <v>0</v>
      </c>
      <c r="M27" s="106">
        <v>0</v>
      </c>
      <c r="N27" s="107"/>
      <c r="O27" s="107"/>
      <c r="P27" s="106">
        <v>1</v>
      </c>
      <c r="Q27" s="106">
        <v>2283</v>
      </c>
      <c r="R27" s="107"/>
      <c r="S27" s="107"/>
      <c r="T27" s="107"/>
      <c r="U27" s="107"/>
      <c r="V27" s="107"/>
      <c r="W27" s="107"/>
      <c r="X27" s="107"/>
      <c r="Y27" s="107"/>
      <c r="Z27" s="106">
        <f t="shared" si="0"/>
        <v>970</v>
      </c>
      <c r="AA27" s="106">
        <f t="shared" si="1"/>
        <v>3468</v>
      </c>
    </row>
    <row r="28" spans="1:27" ht="17.25" customHeight="1" x14ac:dyDescent="0.2">
      <c r="A28" s="115">
        <v>42522</v>
      </c>
      <c r="B28" s="106">
        <v>262</v>
      </c>
      <c r="C28" s="106">
        <v>262</v>
      </c>
      <c r="D28" s="106">
        <v>449</v>
      </c>
      <c r="E28" s="106">
        <v>449</v>
      </c>
      <c r="F28" s="106">
        <v>314</v>
      </c>
      <c r="G28" s="106">
        <v>509</v>
      </c>
      <c r="H28" s="106">
        <v>0</v>
      </c>
      <c r="I28" s="106">
        <v>0</v>
      </c>
      <c r="J28" s="106">
        <v>0</v>
      </c>
      <c r="K28" s="106">
        <v>0</v>
      </c>
      <c r="L28" s="106">
        <v>0</v>
      </c>
      <c r="M28" s="106">
        <v>0</v>
      </c>
      <c r="N28" s="107"/>
      <c r="O28" s="107"/>
      <c r="P28" s="106">
        <v>1</v>
      </c>
      <c r="Q28" s="106">
        <v>2301</v>
      </c>
      <c r="R28" s="107"/>
      <c r="S28" s="107"/>
      <c r="T28" s="107"/>
      <c r="U28" s="107"/>
      <c r="V28" s="107"/>
      <c r="W28" s="107"/>
      <c r="X28" s="107"/>
      <c r="Y28" s="107"/>
      <c r="Z28" s="106">
        <f t="shared" si="0"/>
        <v>1026</v>
      </c>
      <c r="AA28" s="106">
        <f t="shared" si="1"/>
        <v>3521</v>
      </c>
    </row>
    <row r="29" spans="1:27" ht="17.25" customHeight="1" x14ac:dyDescent="0.2">
      <c r="A29" s="115">
        <v>42552</v>
      </c>
      <c r="B29" s="106">
        <v>152</v>
      </c>
      <c r="C29" s="106">
        <v>152</v>
      </c>
      <c r="D29" s="106">
        <v>453</v>
      </c>
      <c r="E29" s="106">
        <v>453</v>
      </c>
      <c r="F29" s="106">
        <v>313</v>
      </c>
      <c r="G29" s="106">
        <v>488</v>
      </c>
      <c r="H29" s="106">
        <v>0</v>
      </c>
      <c r="I29" s="106">
        <v>0</v>
      </c>
      <c r="J29" s="106">
        <v>36</v>
      </c>
      <c r="K29" s="106">
        <v>52</v>
      </c>
      <c r="L29" s="106">
        <v>1</v>
      </c>
      <c r="M29" s="106">
        <v>2</v>
      </c>
      <c r="N29" s="107"/>
      <c r="O29" s="107"/>
      <c r="P29" s="106">
        <v>1</v>
      </c>
      <c r="Q29" s="106">
        <v>2273</v>
      </c>
      <c r="R29" s="107"/>
      <c r="S29" s="107"/>
      <c r="T29" s="107"/>
      <c r="U29" s="107"/>
      <c r="V29" s="107"/>
      <c r="W29" s="107"/>
      <c r="X29" s="107"/>
      <c r="Y29" s="107"/>
      <c r="Z29" s="106">
        <f t="shared" si="0"/>
        <v>956</v>
      </c>
      <c r="AA29" s="106">
        <f t="shared" si="1"/>
        <v>3420</v>
      </c>
    </row>
    <row r="30" spans="1:27" ht="17.25" customHeight="1" x14ac:dyDescent="0.2">
      <c r="A30" s="115">
        <v>42583</v>
      </c>
      <c r="B30" s="106">
        <v>140</v>
      </c>
      <c r="C30" s="106">
        <v>140</v>
      </c>
      <c r="D30" s="106">
        <v>456</v>
      </c>
      <c r="E30" s="106">
        <v>456</v>
      </c>
      <c r="F30" s="106">
        <v>310</v>
      </c>
      <c r="G30" s="106">
        <v>457</v>
      </c>
      <c r="H30" s="106">
        <v>0</v>
      </c>
      <c r="I30" s="106">
        <v>0</v>
      </c>
      <c r="J30" s="106">
        <v>40</v>
      </c>
      <c r="K30" s="106">
        <v>55</v>
      </c>
      <c r="L30" s="106">
        <v>1</v>
      </c>
      <c r="M30" s="106">
        <v>2</v>
      </c>
      <c r="N30" s="107"/>
      <c r="O30" s="107"/>
      <c r="P30" s="106">
        <v>1</v>
      </c>
      <c r="Q30" s="106">
        <v>2283</v>
      </c>
      <c r="R30" s="107"/>
      <c r="S30" s="107"/>
      <c r="T30" s="107"/>
      <c r="U30" s="107"/>
      <c r="V30" s="107"/>
      <c r="W30" s="107"/>
      <c r="X30" s="107"/>
      <c r="Y30" s="107"/>
      <c r="Z30" s="106">
        <f t="shared" si="0"/>
        <v>948</v>
      </c>
      <c r="AA30" s="106">
        <f t="shared" si="1"/>
        <v>3393</v>
      </c>
    </row>
    <row r="31" spans="1:27" ht="17.25" customHeight="1" x14ac:dyDescent="0.2">
      <c r="A31" s="115">
        <v>42614</v>
      </c>
      <c r="B31" s="106">
        <v>166</v>
      </c>
      <c r="C31" s="106">
        <v>166</v>
      </c>
      <c r="D31" s="106">
        <v>458</v>
      </c>
      <c r="E31" s="106">
        <v>458</v>
      </c>
      <c r="F31" s="106">
        <v>309</v>
      </c>
      <c r="G31" s="106">
        <v>421</v>
      </c>
      <c r="H31" s="106">
        <v>0</v>
      </c>
      <c r="I31" s="106">
        <v>0</v>
      </c>
      <c r="J31" s="106">
        <v>40</v>
      </c>
      <c r="K31" s="106">
        <v>55</v>
      </c>
      <c r="L31" s="106">
        <v>1</v>
      </c>
      <c r="M31" s="106">
        <v>2</v>
      </c>
      <c r="N31" s="107"/>
      <c r="O31" s="107"/>
      <c r="P31" s="106">
        <v>1</v>
      </c>
      <c r="Q31" s="106">
        <v>2301</v>
      </c>
      <c r="R31" s="107"/>
      <c r="S31" s="107"/>
      <c r="T31" s="107"/>
      <c r="U31" s="107"/>
      <c r="V31" s="107"/>
      <c r="W31" s="107"/>
      <c r="X31" s="107"/>
      <c r="Y31" s="107"/>
      <c r="Z31" s="106">
        <f t="shared" si="0"/>
        <v>975</v>
      </c>
      <c r="AA31" s="106">
        <f t="shared" si="1"/>
        <v>3403</v>
      </c>
    </row>
    <row r="32" spans="1:27" ht="17.25" customHeight="1" x14ac:dyDescent="0.2">
      <c r="A32" s="115">
        <v>42644</v>
      </c>
      <c r="B32" s="106">
        <v>135</v>
      </c>
      <c r="C32" s="106">
        <v>135</v>
      </c>
      <c r="D32" s="106">
        <v>458</v>
      </c>
      <c r="E32" s="106">
        <v>458</v>
      </c>
      <c r="F32" s="106">
        <v>309</v>
      </c>
      <c r="G32" s="106">
        <v>421</v>
      </c>
      <c r="H32" s="106">
        <v>0</v>
      </c>
      <c r="I32" s="106">
        <v>0</v>
      </c>
      <c r="J32" s="106">
        <v>40</v>
      </c>
      <c r="K32" s="106">
        <v>55</v>
      </c>
      <c r="L32" s="106">
        <v>1</v>
      </c>
      <c r="M32" s="106">
        <v>2</v>
      </c>
      <c r="N32" s="107"/>
      <c r="O32" s="107"/>
      <c r="P32" s="106">
        <v>1</v>
      </c>
      <c r="Q32" s="106">
        <v>2301</v>
      </c>
      <c r="R32" s="107"/>
      <c r="S32" s="107"/>
      <c r="T32" s="107"/>
      <c r="U32" s="107"/>
      <c r="V32" s="107"/>
      <c r="W32" s="107"/>
      <c r="X32" s="107"/>
      <c r="Y32" s="107"/>
      <c r="Z32" s="106">
        <f t="shared" si="0"/>
        <v>944</v>
      </c>
      <c r="AA32" s="106">
        <f t="shared" si="1"/>
        <v>3372</v>
      </c>
    </row>
    <row r="33" spans="1:27" ht="17.25" customHeight="1" x14ac:dyDescent="0.2">
      <c r="A33" s="115">
        <v>42675</v>
      </c>
      <c r="B33" s="106">
        <v>45</v>
      </c>
      <c r="C33" s="106">
        <v>45</v>
      </c>
      <c r="D33" s="106">
        <v>458</v>
      </c>
      <c r="E33" s="106">
        <v>458</v>
      </c>
      <c r="F33" s="106">
        <v>309</v>
      </c>
      <c r="G33" s="106">
        <v>421</v>
      </c>
      <c r="H33" s="106">
        <v>0</v>
      </c>
      <c r="I33" s="106">
        <v>0</v>
      </c>
      <c r="J33" s="106">
        <v>40</v>
      </c>
      <c r="K33" s="106">
        <v>55</v>
      </c>
      <c r="L33" s="106">
        <v>1</v>
      </c>
      <c r="M33" s="106">
        <v>2</v>
      </c>
      <c r="N33" s="107"/>
      <c r="O33" s="107"/>
      <c r="P33" s="106">
        <v>1</v>
      </c>
      <c r="Q33" s="106">
        <v>2301</v>
      </c>
      <c r="R33" s="107"/>
      <c r="S33" s="107"/>
      <c r="T33" s="107"/>
      <c r="U33" s="107"/>
      <c r="V33" s="107"/>
      <c r="W33" s="107"/>
      <c r="X33" s="107"/>
      <c r="Y33" s="107"/>
      <c r="Z33" s="106">
        <f t="shared" si="0"/>
        <v>854</v>
      </c>
      <c r="AA33" s="106">
        <f t="shared" si="1"/>
        <v>3282</v>
      </c>
    </row>
    <row r="34" spans="1:27" ht="17.25" customHeight="1" x14ac:dyDescent="0.2">
      <c r="A34" s="115">
        <v>42705</v>
      </c>
      <c r="B34" s="106">
        <v>14</v>
      </c>
      <c r="C34" s="106">
        <v>14</v>
      </c>
      <c r="D34" s="106">
        <v>458</v>
      </c>
      <c r="E34" s="106">
        <v>458</v>
      </c>
      <c r="F34" s="106">
        <v>309</v>
      </c>
      <c r="G34" s="106">
        <v>421</v>
      </c>
      <c r="H34" s="106">
        <v>0</v>
      </c>
      <c r="I34" s="106">
        <v>0</v>
      </c>
      <c r="J34" s="106">
        <v>40</v>
      </c>
      <c r="K34" s="106">
        <v>55</v>
      </c>
      <c r="L34" s="106">
        <v>1</v>
      </c>
      <c r="M34" s="106">
        <v>2</v>
      </c>
      <c r="N34" s="107"/>
      <c r="O34" s="107"/>
      <c r="P34" s="106">
        <v>1</v>
      </c>
      <c r="Q34" s="106">
        <v>2301</v>
      </c>
      <c r="R34" s="107"/>
      <c r="S34" s="107"/>
      <c r="T34" s="107"/>
      <c r="U34" s="107"/>
      <c r="V34" s="107"/>
      <c r="W34" s="107"/>
      <c r="X34" s="107"/>
      <c r="Y34" s="107"/>
      <c r="Z34" s="106">
        <f t="shared" si="0"/>
        <v>823</v>
      </c>
      <c r="AA34" s="106">
        <f t="shared" si="1"/>
        <v>3251</v>
      </c>
    </row>
    <row r="35" spans="1:27" ht="17.25" customHeight="1" x14ac:dyDescent="0.2">
      <c r="A35" s="115">
        <v>42736</v>
      </c>
      <c r="B35" s="106">
        <v>14</v>
      </c>
      <c r="C35" s="106">
        <v>14</v>
      </c>
      <c r="D35" s="106">
        <v>481</v>
      </c>
      <c r="E35" s="106">
        <v>481</v>
      </c>
      <c r="F35" s="106">
        <v>384</v>
      </c>
      <c r="G35" s="106">
        <v>384</v>
      </c>
      <c r="H35" s="106">
        <v>0</v>
      </c>
      <c r="I35" s="106">
        <v>0</v>
      </c>
      <c r="J35" s="110">
        <v>47</v>
      </c>
      <c r="K35" s="110">
        <v>69</v>
      </c>
      <c r="L35" s="106">
        <v>0</v>
      </c>
      <c r="M35" s="106">
        <v>0</v>
      </c>
      <c r="N35" s="107"/>
      <c r="O35" s="107"/>
      <c r="P35" s="110">
        <v>1</v>
      </c>
      <c r="Q35" s="110">
        <v>2273</v>
      </c>
      <c r="R35" s="107"/>
      <c r="S35" s="107"/>
      <c r="T35" s="107"/>
      <c r="U35" s="107"/>
      <c r="V35" s="107"/>
      <c r="W35" s="107"/>
      <c r="X35" s="107"/>
      <c r="Y35" s="107"/>
      <c r="Z35" s="106">
        <f t="shared" si="0"/>
        <v>927</v>
      </c>
      <c r="AA35" s="106">
        <f t="shared" si="1"/>
        <v>3221</v>
      </c>
    </row>
    <row r="36" spans="1:27" ht="17.25" customHeight="1" x14ac:dyDescent="0.2">
      <c r="A36" s="115">
        <v>42767</v>
      </c>
      <c r="B36" s="106">
        <v>14</v>
      </c>
      <c r="C36" s="106">
        <v>14</v>
      </c>
      <c r="D36" s="106">
        <v>484</v>
      </c>
      <c r="E36" s="106">
        <v>484</v>
      </c>
      <c r="F36" s="106">
        <v>390</v>
      </c>
      <c r="G36" s="106">
        <v>390</v>
      </c>
      <c r="H36" s="106">
        <v>0</v>
      </c>
      <c r="I36" s="106">
        <v>0</v>
      </c>
      <c r="J36" s="110">
        <v>47</v>
      </c>
      <c r="K36" s="110">
        <v>69</v>
      </c>
      <c r="L36" s="106">
        <v>0</v>
      </c>
      <c r="M36" s="106">
        <v>0</v>
      </c>
      <c r="N36" s="107"/>
      <c r="O36" s="107"/>
      <c r="P36" s="110">
        <v>1</v>
      </c>
      <c r="Q36" s="110">
        <v>2283</v>
      </c>
      <c r="R36" s="107"/>
      <c r="S36" s="107"/>
      <c r="T36" s="107"/>
      <c r="U36" s="107"/>
      <c r="V36" s="107"/>
      <c r="W36" s="107"/>
      <c r="X36" s="107"/>
      <c r="Y36" s="107"/>
      <c r="Z36" s="106">
        <f t="shared" si="0"/>
        <v>936</v>
      </c>
      <c r="AA36" s="106">
        <f t="shared" si="1"/>
        <v>3240</v>
      </c>
    </row>
    <row r="37" spans="1:27" ht="17.25" customHeight="1" x14ac:dyDescent="0.2">
      <c r="A37" s="115">
        <v>42795</v>
      </c>
      <c r="B37" s="106">
        <v>14</v>
      </c>
      <c r="C37" s="106">
        <v>14</v>
      </c>
      <c r="D37" s="106">
        <v>490</v>
      </c>
      <c r="E37" s="106">
        <v>490</v>
      </c>
      <c r="F37" s="106">
        <v>409</v>
      </c>
      <c r="G37" s="106">
        <v>409</v>
      </c>
      <c r="H37" s="106">
        <v>0</v>
      </c>
      <c r="I37" s="106">
        <v>0</v>
      </c>
      <c r="J37" s="110">
        <v>47</v>
      </c>
      <c r="K37" s="110">
        <v>69</v>
      </c>
      <c r="L37" s="106">
        <v>0</v>
      </c>
      <c r="M37" s="106">
        <v>0</v>
      </c>
      <c r="N37" s="107"/>
      <c r="O37" s="107"/>
      <c r="P37" s="110">
        <v>1</v>
      </c>
      <c r="Q37" s="110">
        <v>2301</v>
      </c>
      <c r="R37" s="107"/>
      <c r="S37" s="107"/>
      <c r="T37" s="107"/>
      <c r="U37" s="107"/>
      <c r="V37" s="107"/>
      <c r="W37" s="107"/>
      <c r="X37" s="107"/>
      <c r="Y37" s="107"/>
      <c r="Z37" s="106">
        <f t="shared" si="0"/>
        <v>961</v>
      </c>
      <c r="AA37" s="106">
        <f t="shared" si="1"/>
        <v>3283</v>
      </c>
    </row>
    <row r="38" spans="1:27" ht="17.25" customHeight="1" x14ac:dyDescent="0.2">
      <c r="A38" s="115">
        <v>42826</v>
      </c>
      <c r="B38" s="106">
        <v>31</v>
      </c>
      <c r="C38" s="106">
        <v>31</v>
      </c>
      <c r="D38" s="110">
        <v>496</v>
      </c>
      <c r="E38" s="110">
        <v>496</v>
      </c>
      <c r="F38" s="106">
        <v>315</v>
      </c>
      <c r="G38" s="106">
        <v>529</v>
      </c>
      <c r="H38" s="106">
        <v>0</v>
      </c>
      <c r="I38" s="106">
        <v>0</v>
      </c>
      <c r="J38" s="110">
        <v>65</v>
      </c>
      <c r="K38" s="110">
        <v>80</v>
      </c>
      <c r="L38" s="106">
        <v>0</v>
      </c>
      <c r="M38" s="106">
        <v>0</v>
      </c>
      <c r="N38" s="108">
        <v>40</v>
      </c>
      <c r="O38" s="108">
        <v>84</v>
      </c>
      <c r="P38" s="110">
        <v>1</v>
      </c>
      <c r="Q38" s="110">
        <v>2389</v>
      </c>
      <c r="R38" s="107"/>
      <c r="S38" s="107"/>
      <c r="T38" s="107"/>
      <c r="U38" s="107"/>
      <c r="V38" s="107"/>
      <c r="W38" s="107"/>
      <c r="X38" s="107"/>
      <c r="Y38" s="107"/>
      <c r="Z38" s="106">
        <f t="shared" si="0"/>
        <v>948</v>
      </c>
      <c r="AA38" s="106">
        <f t="shared" si="1"/>
        <v>3609</v>
      </c>
    </row>
    <row r="39" spans="1:27" ht="17.25" customHeight="1" x14ac:dyDescent="0.2">
      <c r="A39" s="115">
        <v>42856</v>
      </c>
      <c r="B39" s="106">
        <v>60</v>
      </c>
      <c r="C39" s="106">
        <v>60</v>
      </c>
      <c r="D39" s="110">
        <v>481</v>
      </c>
      <c r="E39" s="110">
        <v>481</v>
      </c>
      <c r="F39" s="106">
        <v>321</v>
      </c>
      <c r="G39" s="106">
        <v>543</v>
      </c>
      <c r="H39" s="106">
        <v>0</v>
      </c>
      <c r="I39" s="106">
        <v>0</v>
      </c>
      <c r="J39" s="110">
        <v>60</v>
      </c>
      <c r="K39" s="110">
        <v>73</v>
      </c>
      <c r="L39" s="106">
        <v>0</v>
      </c>
      <c r="M39" s="106">
        <v>0</v>
      </c>
      <c r="N39" s="108">
        <v>42</v>
      </c>
      <c r="O39" s="108">
        <v>88</v>
      </c>
      <c r="P39" s="110">
        <v>1</v>
      </c>
      <c r="Q39" s="110">
        <v>2390</v>
      </c>
      <c r="R39" s="107"/>
      <c r="S39" s="107"/>
      <c r="T39" s="107"/>
      <c r="U39" s="107"/>
      <c r="V39" s="107"/>
      <c r="W39" s="107"/>
      <c r="X39" s="107"/>
      <c r="Y39" s="107"/>
      <c r="Z39" s="106">
        <f t="shared" si="0"/>
        <v>965</v>
      </c>
      <c r="AA39" s="106">
        <f t="shared" si="1"/>
        <v>3635</v>
      </c>
    </row>
    <row r="40" spans="1:27" ht="17.25" customHeight="1" x14ac:dyDescent="0.2">
      <c r="A40" s="115">
        <v>42887</v>
      </c>
      <c r="B40" s="106">
        <v>67</v>
      </c>
      <c r="C40" s="106">
        <v>67</v>
      </c>
      <c r="D40" s="110">
        <v>486</v>
      </c>
      <c r="E40" s="110">
        <v>486</v>
      </c>
      <c r="F40" s="106">
        <v>323</v>
      </c>
      <c r="G40" s="106">
        <v>550</v>
      </c>
      <c r="H40" s="106">
        <v>0</v>
      </c>
      <c r="I40" s="106">
        <v>0</v>
      </c>
      <c r="J40" s="110">
        <v>55</v>
      </c>
      <c r="K40" s="110">
        <v>69</v>
      </c>
      <c r="L40" s="106">
        <v>0</v>
      </c>
      <c r="M40" s="106">
        <v>0</v>
      </c>
      <c r="N40" s="108">
        <v>43</v>
      </c>
      <c r="O40" s="108">
        <v>89</v>
      </c>
      <c r="P40" s="110">
        <v>1</v>
      </c>
      <c r="Q40" s="110">
        <v>2395</v>
      </c>
      <c r="R40" s="107"/>
      <c r="S40" s="107"/>
      <c r="T40" s="107"/>
      <c r="U40" s="107"/>
      <c r="V40" s="107"/>
      <c r="W40" s="107"/>
      <c r="X40" s="107"/>
      <c r="Y40" s="107"/>
      <c r="Z40" s="106">
        <f t="shared" si="0"/>
        <v>975</v>
      </c>
      <c r="AA40" s="106">
        <f t="shared" si="1"/>
        <v>3656</v>
      </c>
    </row>
    <row r="41" spans="1:27" ht="17.25" customHeight="1" x14ac:dyDescent="0.2">
      <c r="A41" s="115">
        <v>42917</v>
      </c>
      <c r="B41" s="105">
        <v>66</v>
      </c>
      <c r="C41" s="105">
        <v>66</v>
      </c>
      <c r="D41" s="110">
        <v>410</v>
      </c>
      <c r="E41" s="110">
        <v>410</v>
      </c>
      <c r="F41" s="105">
        <v>318</v>
      </c>
      <c r="G41" s="105">
        <v>540</v>
      </c>
      <c r="H41" s="109">
        <v>0</v>
      </c>
      <c r="I41" s="109">
        <v>0</v>
      </c>
      <c r="J41" s="110">
        <v>50</v>
      </c>
      <c r="K41" s="110">
        <v>77</v>
      </c>
      <c r="L41" s="109">
        <v>0</v>
      </c>
      <c r="M41" s="109">
        <v>0</v>
      </c>
      <c r="N41" s="97">
        <v>34</v>
      </c>
      <c r="O41" s="97">
        <v>86</v>
      </c>
      <c r="P41" s="110">
        <f>P40+(P40*(POWER((P40/P38),(1/3))-1))</f>
        <v>1</v>
      </c>
      <c r="Q41" s="110">
        <v>2396</v>
      </c>
      <c r="R41" s="109">
        <v>0</v>
      </c>
      <c r="S41" s="109">
        <v>0</v>
      </c>
      <c r="T41" s="109">
        <v>0</v>
      </c>
      <c r="U41" s="109">
        <v>0</v>
      </c>
      <c r="V41" s="97">
        <v>250</v>
      </c>
      <c r="W41" s="97">
        <v>250</v>
      </c>
      <c r="X41" s="106"/>
      <c r="Y41" s="106"/>
      <c r="Z41" s="106">
        <f t="shared" si="0"/>
        <v>1129</v>
      </c>
      <c r="AA41" s="106">
        <f t="shared" si="1"/>
        <v>3825</v>
      </c>
    </row>
    <row r="42" spans="1:27" ht="17.25" customHeight="1" x14ac:dyDescent="0.2">
      <c r="A42" s="115">
        <v>42948</v>
      </c>
      <c r="B42" s="105">
        <v>54</v>
      </c>
      <c r="C42" s="105">
        <v>54</v>
      </c>
      <c r="D42" s="110">
        <v>409</v>
      </c>
      <c r="E42" s="110">
        <v>409</v>
      </c>
      <c r="F42" s="105">
        <v>315</v>
      </c>
      <c r="G42" s="105">
        <v>539</v>
      </c>
      <c r="H42" s="109">
        <v>0</v>
      </c>
      <c r="I42" s="109">
        <v>0</v>
      </c>
      <c r="J42" s="110">
        <v>36</v>
      </c>
      <c r="K42" s="110">
        <v>59</v>
      </c>
      <c r="L42" s="109">
        <v>0</v>
      </c>
      <c r="M42" s="109">
        <v>0</v>
      </c>
      <c r="N42" s="97">
        <v>39</v>
      </c>
      <c r="O42" s="97">
        <v>91</v>
      </c>
      <c r="P42" s="110">
        <f t="shared" ref="P42:P43" si="2">P41+(P41*(POWER((P41/P39),(1/3))-1))</f>
        <v>1</v>
      </c>
      <c r="Q42" s="110">
        <v>2401</v>
      </c>
      <c r="R42" s="109">
        <v>0</v>
      </c>
      <c r="S42" s="109">
        <v>0</v>
      </c>
      <c r="T42" s="109">
        <v>0</v>
      </c>
      <c r="U42" s="109">
        <v>0</v>
      </c>
      <c r="V42" s="97">
        <v>253</v>
      </c>
      <c r="W42" s="97">
        <v>253</v>
      </c>
      <c r="X42" s="106"/>
      <c r="Y42" s="106"/>
      <c r="Z42" s="106">
        <f t="shared" si="0"/>
        <v>1107</v>
      </c>
      <c r="AA42" s="106">
        <f t="shared" si="1"/>
        <v>3806</v>
      </c>
    </row>
    <row r="43" spans="1:27" ht="17.25" customHeight="1" x14ac:dyDescent="0.2">
      <c r="A43" s="115">
        <v>42979</v>
      </c>
      <c r="B43" s="105">
        <v>15</v>
      </c>
      <c r="C43" s="105">
        <v>15</v>
      </c>
      <c r="D43" s="110">
        <v>414</v>
      </c>
      <c r="E43" s="110">
        <v>414</v>
      </c>
      <c r="F43" s="105">
        <v>315</v>
      </c>
      <c r="G43" s="105">
        <v>580</v>
      </c>
      <c r="H43" s="109">
        <v>0</v>
      </c>
      <c r="I43" s="109">
        <v>0</v>
      </c>
      <c r="J43" s="110">
        <v>31</v>
      </c>
      <c r="K43" s="110">
        <v>53</v>
      </c>
      <c r="L43" s="109">
        <v>0</v>
      </c>
      <c r="M43" s="109">
        <v>0</v>
      </c>
      <c r="N43" s="97">
        <v>37</v>
      </c>
      <c r="O43" s="97">
        <v>94</v>
      </c>
      <c r="P43" s="110">
        <f t="shared" si="2"/>
        <v>1</v>
      </c>
      <c r="Q43" s="110">
        <v>2402</v>
      </c>
      <c r="R43" s="109">
        <v>0</v>
      </c>
      <c r="S43" s="109">
        <v>0</v>
      </c>
      <c r="T43" s="109">
        <v>0</v>
      </c>
      <c r="U43" s="109">
        <v>0</v>
      </c>
      <c r="V43" s="97">
        <v>255</v>
      </c>
      <c r="W43" s="97">
        <v>255</v>
      </c>
      <c r="X43" s="106"/>
      <c r="Y43" s="106"/>
      <c r="Z43" s="106">
        <f t="shared" si="0"/>
        <v>1068</v>
      </c>
      <c r="AA43" s="106">
        <f t="shared" si="1"/>
        <v>3813</v>
      </c>
    </row>
    <row r="44" spans="1:27" ht="17.25" customHeight="1" x14ac:dyDescent="0.2">
      <c r="A44" s="115">
        <v>43009</v>
      </c>
      <c r="B44" s="105">
        <v>60</v>
      </c>
      <c r="C44" s="105">
        <v>60</v>
      </c>
      <c r="D44" s="105">
        <v>420</v>
      </c>
      <c r="E44" s="105">
        <v>420</v>
      </c>
      <c r="F44" s="105">
        <v>315</v>
      </c>
      <c r="G44" s="105">
        <v>502</v>
      </c>
      <c r="H44" s="105">
        <v>0</v>
      </c>
      <c r="I44" s="105">
        <v>0</v>
      </c>
      <c r="J44" s="105">
        <v>50</v>
      </c>
      <c r="K44" s="105">
        <v>66</v>
      </c>
      <c r="L44" s="109">
        <v>0</v>
      </c>
      <c r="M44" s="109">
        <v>0</v>
      </c>
      <c r="N44" s="97">
        <v>37</v>
      </c>
      <c r="O44" s="97">
        <v>119</v>
      </c>
      <c r="P44" s="97">
        <v>1</v>
      </c>
      <c r="Q44" s="97">
        <v>2402</v>
      </c>
      <c r="R44" s="109">
        <v>0</v>
      </c>
      <c r="S44" s="109">
        <v>0</v>
      </c>
      <c r="T44" s="97">
        <v>0</v>
      </c>
      <c r="U44" s="97">
        <v>0</v>
      </c>
      <c r="V44" s="109">
        <f>+V43+(V43*(POWER((V43/V41),(0.333333333333333))-1))</f>
        <v>256.6887909378288</v>
      </c>
      <c r="W44" s="109">
        <f>+W43+(W43*(POWER((W43/W41),(0.333333333333333))-1))</f>
        <v>256.6887909378288</v>
      </c>
      <c r="X44" s="106"/>
      <c r="Y44" s="106"/>
      <c r="Z44" s="106">
        <f t="shared" si="0"/>
        <v>1139.6887909378288</v>
      </c>
      <c r="AA44" s="106">
        <f t="shared" si="1"/>
        <v>3825.6887909378288</v>
      </c>
    </row>
    <row r="45" spans="1:27" ht="17.25" customHeight="1" x14ac:dyDescent="0.2">
      <c r="A45" s="115">
        <v>43040</v>
      </c>
      <c r="B45" s="105">
        <v>44</v>
      </c>
      <c r="C45" s="105">
        <v>44</v>
      </c>
      <c r="D45" s="105">
        <v>426</v>
      </c>
      <c r="E45" s="105">
        <v>426</v>
      </c>
      <c r="F45" s="105">
        <v>311</v>
      </c>
      <c r="G45" s="105">
        <v>443</v>
      </c>
      <c r="H45" s="105">
        <v>0</v>
      </c>
      <c r="I45" s="105">
        <v>0</v>
      </c>
      <c r="J45" s="105">
        <v>39</v>
      </c>
      <c r="K45" s="105">
        <v>58</v>
      </c>
      <c r="L45" s="109">
        <v>0</v>
      </c>
      <c r="M45" s="109">
        <v>0</v>
      </c>
      <c r="N45" s="97">
        <v>36</v>
      </c>
      <c r="O45" s="97">
        <v>116</v>
      </c>
      <c r="P45" s="97">
        <v>1</v>
      </c>
      <c r="Q45" s="97">
        <v>2402</v>
      </c>
      <c r="R45" s="109">
        <v>0</v>
      </c>
      <c r="S45" s="109">
        <v>0</v>
      </c>
      <c r="T45" s="97">
        <v>0</v>
      </c>
      <c r="U45" s="97">
        <v>0</v>
      </c>
      <c r="V45" s="109">
        <f t="shared" ref="V45:W46" si="3">+V44+(V44*(POWER((V44/V42),(0.333333333333333))-1))</f>
        <v>257.93030127370474</v>
      </c>
      <c r="W45" s="109">
        <f t="shared" si="3"/>
        <v>257.93030127370474</v>
      </c>
      <c r="X45" s="106"/>
      <c r="Y45" s="106"/>
      <c r="Z45" s="106">
        <f t="shared" si="0"/>
        <v>1114.9303012737048</v>
      </c>
      <c r="AA45" s="106">
        <f t="shared" si="1"/>
        <v>3746.9303012737046</v>
      </c>
    </row>
    <row r="46" spans="1:27" ht="17.25" customHeight="1" x14ac:dyDescent="0.2">
      <c r="A46" s="115">
        <v>43070</v>
      </c>
      <c r="B46" s="105">
        <v>25</v>
      </c>
      <c r="C46" s="105">
        <v>25</v>
      </c>
      <c r="D46" s="105">
        <v>430</v>
      </c>
      <c r="E46" s="105">
        <v>430</v>
      </c>
      <c r="F46" s="105">
        <v>315</v>
      </c>
      <c r="G46" s="105">
        <v>492</v>
      </c>
      <c r="H46" s="105">
        <v>0</v>
      </c>
      <c r="I46" s="105">
        <v>0</v>
      </c>
      <c r="J46" s="105">
        <v>31</v>
      </c>
      <c r="K46" s="105">
        <v>49</v>
      </c>
      <c r="L46" s="109">
        <v>0</v>
      </c>
      <c r="M46" s="109">
        <v>0</v>
      </c>
      <c r="N46" s="97">
        <v>41</v>
      </c>
      <c r="O46" s="97">
        <v>121</v>
      </c>
      <c r="P46" s="97">
        <v>1</v>
      </c>
      <c r="Q46" s="97">
        <v>2403</v>
      </c>
      <c r="R46" s="109">
        <v>0</v>
      </c>
      <c r="S46" s="109">
        <v>0</v>
      </c>
      <c r="T46" s="97">
        <v>0</v>
      </c>
      <c r="U46" s="97">
        <v>0</v>
      </c>
      <c r="V46" s="109">
        <f t="shared" si="3"/>
        <v>258.9145322801092</v>
      </c>
      <c r="W46" s="109">
        <f t="shared" si="3"/>
        <v>258.9145322801092</v>
      </c>
      <c r="X46" s="106"/>
      <c r="Y46" s="106"/>
      <c r="Z46" s="106">
        <f t="shared" si="0"/>
        <v>1101.9145322801091</v>
      </c>
      <c r="AA46" s="106">
        <f t="shared" si="1"/>
        <v>3778.9145322801091</v>
      </c>
    </row>
    <row r="47" spans="1:27" ht="17.25" customHeight="1" x14ac:dyDescent="0.2">
      <c r="A47" s="93"/>
      <c r="B47" s="93"/>
      <c r="C47" s="93"/>
      <c r="D47" s="94"/>
      <c r="E47" s="94"/>
      <c r="F47" s="94"/>
      <c r="G47" s="94"/>
      <c r="H47" s="94"/>
      <c r="I47" s="94"/>
      <c r="J47" s="94"/>
      <c r="K47" s="94"/>
      <c r="L47" s="94"/>
      <c r="M47" s="94"/>
      <c r="N47" s="94"/>
      <c r="O47" s="94"/>
      <c r="P47" s="94"/>
      <c r="Q47" s="94"/>
      <c r="R47" s="94"/>
      <c r="S47" s="94"/>
      <c r="T47" s="94"/>
      <c r="U47" s="94"/>
      <c r="V47" s="94"/>
      <c r="W47" s="94"/>
      <c r="X47" s="94"/>
      <c r="Y47" s="94"/>
      <c r="Z47" s="94"/>
      <c r="AA47" s="94"/>
    </row>
    <row r="48" spans="1:27" ht="17.25" customHeight="1" x14ac:dyDescent="0.2">
      <c r="A48" s="93"/>
      <c r="B48" s="93"/>
      <c r="C48" s="93"/>
      <c r="D48" s="94"/>
      <c r="E48" s="94"/>
      <c r="F48" s="94"/>
      <c r="G48" s="94"/>
      <c r="H48" s="94"/>
      <c r="I48" s="94"/>
      <c r="J48" s="94"/>
      <c r="K48" s="94"/>
      <c r="L48" s="94"/>
      <c r="M48" s="94"/>
      <c r="N48" s="94"/>
      <c r="O48" s="94"/>
      <c r="P48" s="94"/>
      <c r="Q48" s="94"/>
      <c r="R48" s="94"/>
      <c r="S48" s="94"/>
      <c r="T48" s="94"/>
      <c r="U48" s="94"/>
      <c r="V48" s="94"/>
      <c r="W48" s="94"/>
      <c r="X48" s="94"/>
      <c r="Y48" s="94"/>
      <c r="Z48" s="94"/>
      <c r="AA48" s="94"/>
    </row>
    <row r="49" spans="1:27" ht="36" customHeight="1" x14ac:dyDescent="0.2">
      <c r="A49" s="93"/>
      <c r="B49" s="98" t="s">
        <v>39</v>
      </c>
      <c r="C49" s="126" t="s">
        <v>43</v>
      </c>
      <c r="D49" s="127"/>
      <c r="E49" s="127"/>
      <c r="F49" s="127"/>
      <c r="G49" s="127"/>
      <c r="H49" s="127"/>
      <c r="I49" s="127"/>
      <c r="J49" s="127"/>
      <c r="K49" s="127"/>
      <c r="L49" s="127"/>
      <c r="M49" s="127"/>
      <c r="N49" s="127"/>
      <c r="O49" s="127"/>
      <c r="P49" s="128"/>
      <c r="Q49" s="94"/>
      <c r="R49" s="94"/>
      <c r="S49" s="94"/>
      <c r="T49" s="94"/>
      <c r="U49" s="94"/>
      <c r="V49" s="94"/>
      <c r="W49" s="94"/>
      <c r="X49" s="94"/>
      <c r="Y49" s="94"/>
      <c r="Z49" s="94"/>
      <c r="AA49" s="94"/>
    </row>
    <row r="50" spans="1:27" ht="31.5" customHeight="1" x14ac:dyDescent="0.2">
      <c r="A50" s="93"/>
      <c r="B50" s="96"/>
      <c r="C50" s="116" t="s">
        <v>35</v>
      </c>
      <c r="D50" s="125" t="s">
        <v>36</v>
      </c>
      <c r="E50" s="125"/>
      <c r="F50" s="125"/>
      <c r="G50" s="125"/>
      <c r="H50" s="125"/>
      <c r="I50" s="125"/>
      <c r="J50" s="125"/>
      <c r="K50" s="125"/>
      <c r="L50" s="125"/>
      <c r="M50" s="125"/>
      <c r="N50" s="125"/>
      <c r="O50" s="125"/>
      <c r="P50" s="125"/>
      <c r="Q50" s="94"/>
      <c r="R50" s="94"/>
      <c r="S50" s="94"/>
      <c r="T50" s="94"/>
      <c r="U50" s="94"/>
      <c r="V50" s="94"/>
      <c r="W50" s="94"/>
      <c r="X50" s="94"/>
      <c r="Y50" s="94"/>
      <c r="Z50" s="94"/>
      <c r="AA50" s="94"/>
    </row>
    <row r="51" spans="1:27" ht="17.25" customHeight="1" x14ac:dyDescent="0.2">
      <c r="A51" s="93"/>
      <c r="B51" s="97"/>
      <c r="C51" s="116" t="s">
        <v>37</v>
      </c>
      <c r="D51" s="129" t="s">
        <v>38</v>
      </c>
      <c r="E51" s="129"/>
      <c r="F51" s="129"/>
      <c r="G51" s="129"/>
      <c r="H51" s="129"/>
      <c r="I51" s="129"/>
      <c r="J51" s="129"/>
      <c r="K51" s="129"/>
      <c r="L51" s="129"/>
      <c r="M51" s="129"/>
      <c r="N51" s="129"/>
      <c r="O51" s="129"/>
      <c r="P51" s="129"/>
      <c r="Q51" s="94"/>
      <c r="R51" s="94"/>
      <c r="S51" s="94"/>
      <c r="T51" s="94"/>
      <c r="U51" s="94"/>
      <c r="V51" s="94"/>
      <c r="W51" s="94"/>
      <c r="X51" s="94"/>
      <c r="Y51" s="94"/>
      <c r="Z51" s="94"/>
      <c r="AA51" s="94"/>
    </row>
    <row r="52" spans="1:27" ht="32.25" customHeight="1" x14ac:dyDescent="0.2">
      <c r="A52" s="93"/>
      <c r="B52" s="99"/>
      <c r="C52" s="116" t="s">
        <v>40</v>
      </c>
      <c r="D52" s="125" t="s">
        <v>42</v>
      </c>
      <c r="E52" s="125"/>
      <c r="F52" s="125"/>
      <c r="G52" s="125"/>
      <c r="H52" s="125"/>
      <c r="I52" s="125"/>
      <c r="J52" s="125"/>
      <c r="K52" s="125"/>
      <c r="L52" s="125"/>
      <c r="M52" s="125"/>
      <c r="N52" s="125"/>
      <c r="O52" s="125"/>
      <c r="P52" s="125"/>
      <c r="Q52" s="94"/>
      <c r="R52" s="94"/>
      <c r="S52" s="94"/>
      <c r="T52" s="94"/>
      <c r="U52" s="94"/>
      <c r="V52" s="94"/>
      <c r="W52" s="94"/>
      <c r="X52" s="94"/>
      <c r="Y52" s="94"/>
      <c r="Z52" s="94"/>
      <c r="AA52" s="94"/>
    </row>
    <row r="53" spans="1:27" ht="33" customHeight="1" x14ac:dyDescent="0.2">
      <c r="B53" s="104"/>
      <c r="C53" s="116" t="s">
        <v>45</v>
      </c>
      <c r="D53" s="125" t="s">
        <v>46</v>
      </c>
      <c r="E53" s="125"/>
      <c r="F53" s="125"/>
      <c r="G53" s="125"/>
      <c r="H53" s="125"/>
      <c r="I53" s="125"/>
      <c r="J53" s="125"/>
      <c r="K53" s="125"/>
      <c r="L53" s="125"/>
      <c r="M53" s="125"/>
      <c r="N53" s="125"/>
      <c r="O53" s="125"/>
      <c r="P53" s="125"/>
    </row>
    <row r="54" spans="1:27" ht="20.100000000000001" customHeight="1" x14ac:dyDescent="0.2">
      <c r="B54" s="2"/>
      <c r="C54" s="2"/>
      <c r="D54" s="2"/>
      <c r="E54" s="2"/>
      <c r="F54" s="2"/>
      <c r="G54" s="2"/>
      <c r="H54" s="2"/>
      <c r="I54" s="2"/>
      <c r="J54" s="2"/>
      <c r="K54" s="2"/>
      <c r="L54" s="2"/>
      <c r="M54" s="2"/>
      <c r="N54" s="2"/>
      <c r="O54" s="2"/>
      <c r="P54" s="2"/>
    </row>
    <row r="55" spans="1:27" ht="20.100000000000001" customHeight="1" x14ac:dyDescent="0.2">
      <c r="B55" s="2"/>
      <c r="C55" s="2"/>
      <c r="D55" s="2"/>
      <c r="E55" s="2"/>
      <c r="F55" s="2"/>
      <c r="G55" s="2"/>
      <c r="H55" s="2"/>
      <c r="I55" s="2"/>
      <c r="J55" s="2"/>
      <c r="K55" s="2"/>
      <c r="L55" s="2"/>
      <c r="M55" s="2"/>
      <c r="N55" s="2"/>
      <c r="O55" s="2"/>
      <c r="P55" s="2"/>
    </row>
    <row r="56" spans="1:27" ht="20.100000000000001" customHeight="1" x14ac:dyDescent="0.2">
      <c r="B56" s="2"/>
      <c r="C56" s="2"/>
      <c r="D56" s="2"/>
      <c r="E56" s="2"/>
      <c r="F56" s="2"/>
      <c r="G56" s="2"/>
      <c r="H56" s="2"/>
      <c r="I56" s="2"/>
      <c r="J56" s="2"/>
      <c r="K56" s="2"/>
      <c r="L56" s="2"/>
      <c r="M56" s="2"/>
      <c r="N56" s="2"/>
      <c r="O56" s="2"/>
      <c r="P56" s="2"/>
    </row>
    <row r="57" spans="1:27" ht="16.5" customHeight="1" x14ac:dyDescent="0.2">
      <c r="B57" s="2"/>
      <c r="C57" s="2"/>
      <c r="D57" s="2"/>
      <c r="E57" s="2"/>
      <c r="F57" s="2"/>
      <c r="G57" s="2"/>
      <c r="H57" s="2"/>
      <c r="I57" s="2"/>
      <c r="J57" s="2"/>
      <c r="K57" s="2"/>
      <c r="L57" s="2"/>
      <c r="M57" s="2"/>
      <c r="N57" s="2"/>
      <c r="O57" s="2"/>
      <c r="P57" s="2"/>
    </row>
    <row r="58" spans="1:27" ht="16.5" customHeight="1" x14ac:dyDescent="0.2">
      <c r="B58" s="2"/>
      <c r="C58" s="2"/>
      <c r="D58" s="2"/>
      <c r="E58" s="2"/>
      <c r="F58" s="2"/>
      <c r="G58" s="2"/>
      <c r="H58" s="2"/>
      <c r="I58" s="2"/>
      <c r="J58" s="2"/>
      <c r="K58" s="2"/>
      <c r="L58" s="2"/>
      <c r="M58" s="2"/>
      <c r="N58" s="2"/>
      <c r="O58" s="2"/>
      <c r="P58" s="2"/>
    </row>
  </sheetData>
  <mergeCells count="19">
    <mergeCell ref="D52:P52"/>
    <mergeCell ref="D53:P53"/>
    <mergeCell ref="X10:Y10"/>
    <mergeCell ref="C49:P49"/>
    <mergeCell ref="D50:P50"/>
    <mergeCell ref="D51:P51"/>
    <mergeCell ref="A9:AA9"/>
    <mergeCell ref="B10:C10"/>
    <mergeCell ref="D10:E10"/>
    <mergeCell ref="F10:G10"/>
    <mergeCell ref="H10:I10"/>
    <mergeCell ref="J10:K10"/>
    <mergeCell ref="Z10:AA10"/>
    <mergeCell ref="L10:M10"/>
    <mergeCell ref="N10:O10"/>
    <mergeCell ref="P10:Q10"/>
    <mergeCell ref="R10:S10"/>
    <mergeCell ref="T10:U10"/>
    <mergeCell ref="V10:W10"/>
  </mergeCells>
  <hyperlinks>
    <hyperlink ref="N7" location="Índice!A1" display="Volve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abSelected="1" topLeftCell="A22" workbookViewId="0">
      <selection activeCell="G31" sqref="G31"/>
    </sheetView>
  </sheetViews>
  <sheetFormatPr baseColWidth="10" defaultRowHeight="12.75" x14ac:dyDescent="0.2"/>
  <cols>
    <col min="1" max="1" width="28.140625" style="2" customWidth="1"/>
    <col min="2" max="2" width="42.28515625" style="2" customWidth="1"/>
    <col min="3" max="3" width="56.42578125" style="2" customWidth="1"/>
    <col min="4" max="16384" width="11.42578125" style="2"/>
  </cols>
  <sheetData>
    <row r="1" spans="1:3" ht="20.100000000000001" customHeight="1" x14ac:dyDescent="0.2">
      <c r="A1" s="6"/>
      <c r="B1" s="6"/>
      <c r="C1" s="7"/>
    </row>
    <row r="2" spans="1:3" ht="20.100000000000001" customHeight="1" x14ac:dyDescent="0.25">
      <c r="A2" s="8" t="s">
        <v>10</v>
      </c>
      <c r="B2" s="9"/>
      <c r="C2" s="10"/>
    </row>
    <row r="3" spans="1:3" ht="20.100000000000001" customHeight="1" x14ac:dyDescent="0.25">
      <c r="A3" s="11"/>
      <c r="B3" s="12"/>
      <c r="C3" s="13"/>
    </row>
    <row r="4" spans="1:3" ht="20.100000000000001" customHeight="1" x14ac:dyDescent="0.2">
      <c r="A4" s="14" t="s">
        <v>4</v>
      </c>
      <c r="B4" s="15"/>
      <c r="C4" s="16"/>
    </row>
    <row r="5" spans="1:3" ht="20.100000000000001" customHeight="1" thickBot="1" x14ac:dyDescent="0.25">
      <c r="A5" s="22"/>
      <c r="B5" s="23"/>
      <c r="C5" s="24"/>
    </row>
    <row r="6" spans="1:3" ht="20.100000000000001" customHeight="1" x14ac:dyDescent="0.2">
      <c r="A6" s="4" t="s">
        <v>16</v>
      </c>
      <c r="B6" s="17"/>
      <c r="C6" s="18"/>
    </row>
    <row r="7" spans="1:3" ht="20.100000000000001" customHeight="1" x14ac:dyDescent="0.2">
      <c r="A7" s="4" t="str">
        <f>'Abonados-terminales'!A7</f>
        <v>Fecha de Publicación: Febrero de 2018</v>
      </c>
      <c r="B7" s="19"/>
      <c r="C7" s="73" t="s">
        <v>29</v>
      </c>
    </row>
    <row r="8" spans="1:3" ht="20.100000000000001" customHeight="1" thickBot="1" x14ac:dyDescent="0.25">
      <c r="A8" s="5" t="str">
        <f>'Abonados-terminales'!A8</f>
        <v>Fecha de Corte: Diciembre 2017 (Actualización trimestral)</v>
      </c>
      <c r="B8" s="20"/>
      <c r="C8" s="21"/>
    </row>
    <row r="9" spans="1:3" ht="20.100000000000001" customHeight="1" thickBot="1" x14ac:dyDescent="0.25">
      <c r="A9" s="132"/>
      <c r="B9" s="132"/>
      <c r="C9" s="133"/>
    </row>
    <row r="10" spans="1:3" ht="20.100000000000001" customHeight="1" x14ac:dyDescent="0.2">
      <c r="A10" s="76"/>
      <c r="B10" s="76"/>
      <c r="C10" s="77"/>
    </row>
    <row r="11" spans="1:3" ht="20.100000000000001" customHeight="1" thickBot="1" x14ac:dyDescent="0.25">
      <c r="A11" s="78" t="s">
        <v>30</v>
      </c>
      <c r="B11" s="74" t="s">
        <v>14</v>
      </c>
      <c r="C11" s="75" t="s">
        <v>50</v>
      </c>
    </row>
    <row r="12" spans="1:3" ht="20.100000000000001" customHeight="1" thickBot="1" x14ac:dyDescent="0.25">
      <c r="A12" s="103" t="s">
        <v>9</v>
      </c>
      <c r="B12" s="102">
        <f>'Abonados-terminales'!Q46</f>
        <v>2403</v>
      </c>
      <c r="C12" s="100">
        <f t="shared" ref="C12:C23" si="0">B12/$B$24</f>
        <v>0.63589689035652408</v>
      </c>
    </row>
    <row r="13" spans="1:3" ht="20.100000000000001" customHeight="1" thickBot="1" x14ac:dyDescent="0.25">
      <c r="A13" s="103" t="s">
        <v>7</v>
      </c>
      <c r="B13" s="102">
        <f>'Abonados-terminales'!G46</f>
        <v>492</v>
      </c>
      <c r="C13" s="100">
        <f t="shared" si="0"/>
        <v>0.13019611737636697</v>
      </c>
    </row>
    <row r="14" spans="1:3" ht="20.100000000000001" customHeight="1" thickBot="1" x14ac:dyDescent="0.25">
      <c r="A14" s="103" t="s">
        <v>6</v>
      </c>
      <c r="B14" s="102">
        <f>'Abonados-terminales'!E46</f>
        <v>430</v>
      </c>
      <c r="C14" s="100">
        <f t="shared" si="0"/>
        <v>0.11378928957690609</v>
      </c>
    </row>
    <row r="15" spans="1:3" ht="20.100000000000001" customHeight="1" thickBot="1" x14ac:dyDescent="0.25">
      <c r="A15" s="103" t="s">
        <v>41</v>
      </c>
      <c r="B15" s="102">
        <f>'Abonados-terminales'!W46</f>
        <v>258.9145322801092</v>
      </c>
      <c r="C15" s="100">
        <f t="shared" si="0"/>
        <v>6.8515582998350102E-2</v>
      </c>
    </row>
    <row r="16" spans="1:3" ht="20.100000000000001" customHeight="1" thickBot="1" x14ac:dyDescent="0.25">
      <c r="A16" s="103" t="s">
        <v>32</v>
      </c>
      <c r="B16" s="102">
        <f>'Abonados-terminales'!O46</f>
        <v>121</v>
      </c>
      <c r="C16" s="100">
        <f t="shared" si="0"/>
        <v>3.2019776834431718E-2</v>
      </c>
    </row>
    <row r="17" spans="1:3" ht="20.100000000000001" customHeight="1" thickBot="1" x14ac:dyDescent="0.25">
      <c r="A17" s="103" t="s">
        <v>13</v>
      </c>
      <c r="B17" s="102">
        <f>'Abonados-terminales'!K46</f>
        <v>49</v>
      </c>
      <c r="C17" s="100">
        <f t="shared" si="0"/>
        <v>1.2966686486670695E-2</v>
      </c>
    </row>
    <row r="18" spans="1:3" ht="20.100000000000001" customHeight="1" thickBot="1" x14ac:dyDescent="0.25">
      <c r="A18" s="101" t="s">
        <v>5</v>
      </c>
      <c r="B18" s="102">
        <f>+'Abonados-terminales'!C46</f>
        <v>25</v>
      </c>
      <c r="C18" s="100">
        <f t="shared" si="0"/>
        <v>6.6156563707503542E-3</v>
      </c>
    </row>
    <row r="19" spans="1:3" ht="20.100000000000001" customHeight="1" thickBot="1" x14ac:dyDescent="0.25">
      <c r="A19" s="103" t="s">
        <v>8</v>
      </c>
      <c r="B19" s="102">
        <f>'Abonados-terminales'!I46</f>
        <v>0</v>
      </c>
      <c r="C19" s="100">
        <f t="shared" si="0"/>
        <v>0</v>
      </c>
    </row>
    <row r="20" spans="1:3" ht="20.100000000000001" customHeight="1" thickBot="1" x14ac:dyDescent="0.25">
      <c r="A20" s="103" t="s">
        <v>31</v>
      </c>
      <c r="B20" s="102">
        <f>'Abonados-terminales'!M46</f>
        <v>0</v>
      </c>
      <c r="C20" s="100">
        <f t="shared" si="0"/>
        <v>0</v>
      </c>
    </row>
    <row r="21" spans="1:3" ht="20.100000000000001" customHeight="1" thickBot="1" x14ac:dyDescent="0.25">
      <c r="A21" s="103" t="s">
        <v>34</v>
      </c>
      <c r="B21" s="102">
        <f>'Abonados-terminales'!S46</f>
        <v>0</v>
      </c>
      <c r="C21" s="100">
        <f t="shared" si="0"/>
        <v>0</v>
      </c>
    </row>
    <row r="22" spans="1:3" ht="20.100000000000001" customHeight="1" thickBot="1" x14ac:dyDescent="0.25">
      <c r="A22" s="103" t="s">
        <v>33</v>
      </c>
      <c r="B22" s="102">
        <f>'Abonados-terminales'!U46</f>
        <v>0</v>
      </c>
      <c r="C22" s="100">
        <f t="shared" si="0"/>
        <v>0</v>
      </c>
    </row>
    <row r="23" spans="1:3" ht="20.100000000000001" customHeight="1" thickBot="1" x14ac:dyDescent="0.25">
      <c r="A23" s="103" t="s">
        <v>48</v>
      </c>
      <c r="B23" s="102">
        <f>'Abonados-terminales'!Y46</f>
        <v>0</v>
      </c>
      <c r="C23" s="100">
        <f t="shared" si="0"/>
        <v>0</v>
      </c>
    </row>
    <row r="24" spans="1:3" ht="20.100000000000001" customHeight="1" thickBot="1" x14ac:dyDescent="0.25">
      <c r="A24" s="79" t="s">
        <v>15</v>
      </c>
      <c r="B24" s="80">
        <f>SUM(B12:B23)</f>
        <v>3778.9145322801091</v>
      </c>
      <c r="C24" s="95">
        <f>SUM(C12:C23)</f>
        <v>0.99999999999999989</v>
      </c>
    </row>
    <row r="25" spans="1:3" ht="20.100000000000001" customHeight="1" x14ac:dyDescent="0.2">
      <c r="A25" s="25"/>
      <c r="B25" s="25"/>
      <c r="C25" s="26"/>
    </row>
    <row r="26" spans="1:3" ht="20.100000000000001" customHeight="1" x14ac:dyDescent="0.2">
      <c r="A26" s="130"/>
      <c r="B26" s="130"/>
      <c r="C26" s="131"/>
    </row>
    <row r="27" spans="1:3" ht="20.100000000000001" customHeight="1" x14ac:dyDescent="0.2">
      <c r="A27" s="25"/>
      <c r="B27" s="25"/>
      <c r="C27" s="26"/>
    </row>
    <row r="28" spans="1:3" ht="20.100000000000001" customHeight="1" x14ac:dyDescent="0.2">
      <c r="A28" s="25"/>
      <c r="B28" s="25"/>
      <c r="C28" s="26"/>
    </row>
    <row r="29" spans="1:3" ht="20.100000000000001" customHeight="1" x14ac:dyDescent="0.2">
      <c r="A29" s="25"/>
      <c r="B29" s="25"/>
      <c r="C29" s="26"/>
    </row>
    <row r="30" spans="1:3" ht="20.100000000000001" customHeight="1" x14ac:dyDescent="0.2">
      <c r="A30" s="25"/>
      <c r="B30" s="25"/>
      <c r="C30" s="26"/>
    </row>
    <row r="31" spans="1:3" ht="20.100000000000001" customHeight="1" x14ac:dyDescent="0.2">
      <c r="A31" s="25"/>
      <c r="B31" s="25"/>
      <c r="C31" s="26"/>
    </row>
    <row r="32" spans="1:3" ht="20.100000000000001" customHeight="1" x14ac:dyDescent="0.2">
      <c r="A32" s="25"/>
      <c r="B32" s="25"/>
      <c r="C32" s="26"/>
    </row>
    <row r="33" spans="1:6" ht="20.100000000000001" customHeight="1" x14ac:dyDescent="0.2">
      <c r="A33" s="25"/>
      <c r="B33" s="25"/>
      <c r="C33" s="26"/>
    </row>
    <row r="34" spans="1:6" ht="20.100000000000001" customHeight="1" x14ac:dyDescent="0.2">
      <c r="A34" s="25"/>
      <c r="B34" s="25"/>
      <c r="C34" s="26"/>
    </row>
    <row r="35" spans="1:6" ht="20.100000000000001" customHeight="1" x14ac:dyDescent="0.2">
      <c r="A35" s="25"/>
      <c r="B35" s="25"/>
      <c r="C35" s="26"/>
    </row>
    <row r="36" spans="1:6" ht="20.100000000000001" customHeight="1" x14ac:dyDescent="0.2">
      <c r="A36" s="25"/>
      <c r="B36" s="25"/>
      <c r="C36" s="26"/>
    </row>
    <row r="37" spans="1:6" ht="20.100000000000001" customHeight="1" x14ac:dyDescent="0.2">
      <c r="A37" s="25"/>
      <c r="B37" s="25"/>
      <c r="C37" s="26"/>
    </row>
    <row r="38" spans="1:6" ht="20.100000000000001" customHeight="1" x14ac:dyDescent="0.2">
      <c r="A38" s="25"/>
      <c r="B38" s="25"/>
      <c r="C38" s="26"/>
    </row>
    <row r="39" spans="1:6" ht="20.100000000000001" customHeight="1" x14ac:dyDescent="0.2">
      <c r="A39" s="25"/>
      <c r="B39" s="25"/>
      <c r="C39" s="26"/>
    </row>
    <row r="40" spans="1:6" ht="20.100000000000001" customHeight="1" x14ac:dyDescent="0.2">
      <c r="A40" s="25"/>
      <c r="B40" s="25"/>
      <c r="C40" s="26"/>
    </row>
    <row r="41" spans="1:6" ht="20.100000000000001" customHeight="1" x14ac:dyDescent="0.2">
      <c r="A41" s="25"/>
      <c r="B41" s="25"/>
      <c r="C41" s="26"/>
    </row>
    <row r="42" spans="1:6" ht="20.100000000000001" customHeight="1" x14ac:dyDescent="0.2">
      <c r="A42" s="25"/>
      <c r="B42" s="25"/>
      <c r="C42" s="26"/>
    </row>
    <row r="43" spans="1:6" ht="20.100000000000001" customHeight="1" x14ac:dyDescent="0.2">
      <c r="A43" s="25"/>
      <c r="B43" s="25"/>
      <c r="C43" s="26"/>
    </row>
    <row r="44" spans="1:6" ht="20.100000000000001" customHeight="1" x14ac:dyDescent="0.2">
      <c r="A44" s="25"/>
      <c r="B44" s="25"/>
      <c r="C44" s="26"/>
    </row>
    <row r="45" spans="1:6" ht="20.100000000000001" customHeight="1" thickBot="1" x14ac:dyDescent="0.25">
      <c r="A45" s="27"/>
      <c r="B45" s="28"/>
      <c r="C45" s="29"/>
      <c r="D45" s="3"/>
      <c r="E45" s="3"/>
      <c r="F45" s="3"/>
    </row>
  </sheetData>
  <sortState ref="A12:C23">
    <sortCondition descending="1" ref="C12:C23"/>
  </sortState>
  <mergeCells count="2">
    <mergeCell ref="A26:C26"/>
    <mergeCell ref="A9:C9"/>
  </mergeCells>
  <hyperlinks>
    <hyperlink ref="C7" location="Índice!A1" display="Volve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vt:lpstr>
      <vt:lpstr>Abonados-terminales</vt:lpstr>
      <vt:lpstr>Participación de mercado</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RUIZ RUANO LOURDES CONSUELO</dc:creator>
  <cp:lastModifiedBy>MOREANO VITERI ROBERTO FERNANDO</cp:lastModifiedBy>
  <cp:lastPrinted>2010-01-11T16:17:55Z</cp:lastPrinted>
  <dcterms:created xsi:type="dcterms:W3CDTF">2009-02-16T22:07:06Z</dcterms:created>
  <dcterms:modified xsi:type="dcterms:W3CDTF">2018-03-01T16:00:39Z</dcterms:modified>
</cp:coreProperties>
</file>