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worksheets/sheet11.xml" ContentType="application/vnd.openxmlformats-officedocument.spreadsheetml.worksheet+xml"/>
  <Override PartName="/xl/worksheets/sheet12.xml" ContentType="application/vnd.openxmlformats-officedocument.spreadsheetml.worksheet+xml"/>
  <Override PartName="/xl/worksheets/sheet13.xml" ContentType="application/vnd.openxmlformats-officedocument.spreadsheetml.worksheet+xml"/>
  <Override PartName="/xl/worksheets/sheet14.xml" ContentType="application/vnd.openxmlformats-officedocument.spreadsheetml.worksheet+xml"/>
  <Override PartName="/xl/worksheets/sheet15.xml" ContentType="application/vnd.openxmlformats-officedocument.spreadsheetml.worksheet+xml"/>
  <Override PartName="/xl/worksheets/sheet16.xml" ContentType="application/vnd.openxmlformats-officedocument.spreadsheetml.worksheet+xml"/>
  <Override PartName="/xl/worksheets/sheet17.xml" ContentType="application/vnd.openxmlformats-officedocument.spreadsheetml.worksheet+xml"/>
  <Override PartName="/xl/worksheets/sheet18.xml" ContentType="application/vnd.openxmlformats-officedocument.spreadsheetml.worksheet+xml"/>
  <Override PartName="/xl/worksheets/sheet19.xml" ContentType="application/vnd.openxmlformats-officedocument.spreadsheetml.worksheet+xml"/>
  <Override PartName="/xl/worksheets/sheet20.xml" ContentType="application/vnd.openxmlformats-officedocument.spreadsheetml.worksheet+xml"/>
  <Override PartName="/xl/worksheets/sheet21.xml" ContentType="application/vnd.openxmlformats-officedocument.spreadsheetml.worksheet+xml"/>
  <Override PartName="/xl/worksheets/sheet22.xml" ContentType="application/vnd.openxmlformats-officedocument.spreadsheetml.worksheet+xml"/>
  <Override PartName="/xl/worksheets/sheet23.xml" ContentType="application/vnd.openxmlformats-officedocument.spreadsheetml.worksheet+xml"/>
  <Override PartName="/xl/worksheets/sheet24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drawings/drawing2.xml" ContentType="application/vnd.openxmlformats-officedocument.drawing+xml"/>
  <Override PartName="/xl/charts/chart1.xml" ContentType="application/vnd.openxmlformats-officedocument.drawingml.chart+xml"/>
  <Override PartName="/xl/charts/chart2.xml" ContentType="application/vnd.openxmlformats-officedocument.drawingml.chart+xml"/>
  <Override PartName="/xl/charts/chart3.xml" ContentType="application/vnd.openxmlformats-officedocument.drawingml.chart+xml"/>
  <Override PartName="/xl/charts/chart4.xml" ContentType="application/vnd.openxmlformats-officedocument.drawingml.chart+xml"/>
  <Override PartName="/xl/charts/chart5.xml" ContentType="application/vnd.openxmlformats-officedocument.drawingml.chart+xml"/>
  <Override PartName="/xl/charts/chart6.xml" ContentType="application/vnd.openxmlformats-officedocument.drawingml.chart+xml"/>
  <Override PartName="/xl/charts/chart7.xml" ContentType="application/vnd.openxmlformats-officedocument.drawingml.chart+xml"/>
  <Override PartName="/xl/charts/chart8.xml" ContentType="application/vnd.openxmlformats-officedocument.drawingml.chart+xml"/>
  <Override PartName="/xl/drawings/drawing3.xml" ContentType="application/vnd.openxmlformats-officedocument.drawing+xml"/>
  <Override PartName="/xl/comments1.xml" ContentType="application/vnd.openxmlformats-officedocument.spreadsheetml.comments+xml"/>
  <Override PartName="/xl/drawings/drawing4.xml" ContentType="application/vnd.openxmlformats-officedocument.drawing+xml"/>
  <Override PartName="/xl/comments2.xml" ContentType="application/vnd.openxmlformats-officedocument.spreadsheetml.comments+xml"/>
  <Override PartName="/xl/drawings/drawing5.xml" ContentType="application/vnd.openxmlformats-officedocument.drawing+xml"/>
  <Override PartName="/xl/comments3.xml" ContentType="application/vnd.openxmlformats-officedocument.spreadsheetml.comments+xml"/>
  <Override PartName="/xl/drawings/drawing6.xml" ContentType="application/vnd.openxmlformats-officedocument.drawing+xml"/>
  <Override PartName="/xl/comments4.xml" ContentType="application/vnd.openxmlformats-officedocument.spreadsheetml.comments+xml"/>
  <Override PartName="/xl/drawings/drawing7.xml" ContentType="application/vnd.openxmlformats-officedocument.drawing+xml"/>
  <Override PartName="/xl/comments5.xml" ContentType="application/vnd.openxmlformats-officedocument.spreadsheetml.comments+xml"/>
  <Override PartName="/xl/drawings/drawing8.xml" ContentType="application/vnd.openxmlformats-officedocument.drawing+xml"/>
  <Override PartName="/xl/comments6.xml" ContentType="application/vnd.openxmlformats-officedocument.spreadsheetml.comments+xml"/>
  <Override PartName="/xl/drawings/drawing9.xml" ContentType="application/vnd.openxmlformats-officedocument.drawing+xml"/>
  <Override PartName="/xl/comments7.xml" ContentType="application/vnd.openxmlformats-officedocument.spreadsheetml.comments+xml"/>
  <Override PartName="/xl/drawings/drawing10.xml" ContentType="application/vnd.openxmlformats-officedocument.drawing+xml"/>
  <Override PartName="/xl/comments8.xml" ContentType="application/vnd.openxmlformats-officedocument.spreadsheetml.comment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5" rupBuild="14420"/>
  <workbookPr codeName="ThisWorkbook"/>
  <mc:AlternateContent xmlns:mc="http://schemas.openxmlformats.org/markup-compatibility/2006">
    <mc:Choice Requires="x15">
      <x15ac:absPath xmlns:x15ac="http://schemas.microsoft.com/office/spreadsheetml/2010/11/ac" url="Z:\UFijos\CUMPLIMIENTO\SERVICIO TELEFONIA FIJA\04-PLANES TÉCNICOS FUNDAMENTALES\PUBLICACIONES\2017\"/>
    </mc:Choice>
  </mc:AlternateContent>
  <bookViews>
    <workbookView xWindow="0" yWindow="0" windowWidth="19200" windowHeight="11595" tabRatio="743" firstSheet="13" activeTab="13"/>
  </bookViews>
  <sheets>
    <sheet name="Hoja1" sheetId="1" state="hidden" r:id="rId1"/>
    <sheet name="Hoja2" sheetId="2" state="hidden" r:id="rId2"/>
    <sheet name="Hoja3" sheetId="3" state="hidden" r:id="rId3"/>
    <sheet name="Hoja4" sheetId="4" state="hidden" r:id="rId4"/>
    <sheet name="Hoja5" sheetId="5" state="hidden" r:id="rId5"/>
    <sheet name="ALCATEL" sheetId="6" state="hidden" r:id="rId6"/>
    <sheet name=" ERICSSON D" sheetId="7" state="hidden" r:id="rId7"/>
    <sheet name="ERICSSON A" sheetId="10" state="hidden" r:id="rId8"/>
    <sheet name="NEC" sheetId="8" state="hidden" r:id="rId9"/>
    <sheet name="RURALES D" sheetId="9" state="hidden" r:id="rId10"/>
    <sheet name="RURALES A1" sheetId="11" state="hidden" r:id="rId11"/>
    <sheet name="RURALES A2 " sheetId="12" state="hidden" r:id="rId12"/>
    <sheet name="PABX Y CELULAR" sheetId="13" state="hidden" r:id="rId13"/>
    <sheet name="RESUMEN" sheetId="34" r:id="rId14"/>
    <sheet name="Gráficos" sheetId="39" r:id="rId15"/>
    <sheet name="ANEXO 2" sheetId="18" r:id="rId16"/>
    <sheet name="ANEXO 3" sheetId="19" r:id="rId17"/>
    <sheet name="ANEXO 4" sheetId="21" r:id="rId18"/>
    <sheet name="ANEXO 5" sheetId="22" r:id="rId19"/>
    <sheet name="ANEXO 6" sheetId="16" r:id="rId20"/>
    <sheet name="ANEXO 7" sheetId="26" r:id="rId21"/>
    <sheet name="ANEXO 8" sheetId="36" r:id="rId22"/>
    <sheet name="ANEXO 9" sheetId="29" r:id="rId23"/>
    <sheet name="SEÑALIZACION" sheetId="33" state="hidden" r:id="rId24"/>
  </sheets>
  <definedNames>
    <definedName name="_xlnm._FilterDatabase" localSheetId="15" hidden="1">'ANEXO 2'!$B$13:$J$685</definedName>
    <definedName name="_xlnm._FilterDatabase" localSheetId="16" hidden="1">'ANEXO 3'!$B$13:$J$343</definedName>
    <definedName name="_xlnm._FilterDatabase" localSheetId="17" hidden="1">'ANEXO 4'!$B$13:$J$524</definedName>
    <definedName name="_xlnm._FilterDatabase" localSheetId="18" hidden="1">'ANEXO 5'!$A$13:$J$236</definedName>
    <definedName name="_xlnm._FilterDatabase" localSheetId="19" hidden="1">'ANEXO 6'!$B$13:$J$13</definedName>
    <definedName name="_xlnm._FilterDatabase" localSheetId="20" hidden="1">'ANEXO 7'!$B$13:$K$431</definedName>
    <definedName name="_xlnm.Print_Area" localSheetId="15">'ANEXO 2'!$B$10:$I$619</definedName>
    <definedName name="_xlnm.Print_Area" localSheetId="16">'ANEXO 3'!$B$11:$I$333</definedName>
    <definedName name="_xlnm.Print_Area" localSheetId="17">'ANEXO 4'!$B$11:$I$465</definedName>
    <definedName name="_xlnm.Print_Area" localSheetId="18">'ANEXO 5'!$B$11:$I$221</definedName>
    <definedName name="_xlnm.Print_Area" localSheetId="19">'ANEXO 6'!$B$11:$I$330</definedName>
    <definedName name="_xlnm.Print_Area" localSheetId="20">'ANEXO 7'!$B$11:$I$389</definedName>
    <definedName name="_xlnm.Print_Area" localSheetId="21">'ANEXO 8'!$B$11:$H$67</definedName>
    <definedName name="_xlnm.Print_Area" localSheetId="22">'ANEXO 9'!$B$12:$H$57</definedName>
    <definedName name="_xlnm.Print_Area" localSheetId="1">Hoja2!$A$61:$L$71</definedName>
    <definedName name="_xlnm.Print_Area" localSheetId="2">Hoja3!$A$35:$H$68</definedName>
    <definedName name="_xlnm.Print_Area" localSheetId="13">RESUMEN!$A$1:$L$26</definedName>
    <definedName name="_xlnm.Print_Area" localSheetId="23">SEÑALIZACION!$A$1:$J$32</definedName>
    <definedName name="_xlnm.Print_Titles" localSheetId="15">'ANEXO 2'!$10:$13</definedName>
    <definedName name="_xlnm.Print_Titles" localSheetId="16">'ANEXO 3'!$12:$13</definedName>
    <definedName name="_xlnm.Print_Titles" localSheetId="17">'ANEXO 4'!$11:$13</definedName>
    <definedName name="_xlnm.Print_Titles" localSheetId="18">'ANEXO 5'!$11:$13</definedName>
    <definedName name="_xlnm.Print_Titles" localSheetId="19">'ANEXO 6'!$11:$13</definedName>
    <definedName name="_xlnm.Print_Titles" localSheetId="20">'ANEXO 7'!$11:$13</definedName>
    <definedName name="_xlnm.Print_Titles" localSheetId="21">'ANEXO 8'!$11:$13</definedName>
    <definedName name="_xlnm.Print_Titles" localSheetId="22">'ANEXO 9'!$12:$13</definedName>
    <definedName name="_xlnm.Print_Titles" localSheetId="0">Hoja1!$1:$4</definedName>
    <definedName name="_xlnm.Print_Titles" localSheetId="1">Hoja2!$1:$7</definedName>
    <definedName name="_xlnm.Print_Titles" localSheetId="2">Hoja3!$1:$6</definedName>
    <definedName name="_xlnm.Print_Titles" localSheetId="23">SEÑALIZACION!$1:$4</definedName>
  </definedNames>
  <calcPr calcId="152511"/>
</workbook>
</file>

<file path=xl/calcChain.xml><?xml version="1.0" encoding="utf-8"?>
<calcChain xmlns="http://schemas.openxmlformats.org/spreadsheetml/2006/main">
  <c r="F246" i="26" l="1"/>
  <c r="B246" i="26"/>
  <c r="B247" i="26" s="1"/>
  <c r="B248" i="26" s="1"/>
  <c r="B249" i="26" s="1"/>
  <c r="B250" i="26" s="1"/>
  <c r="F466" i="18"/>
  <c r="B466" i="18"/>
  <c r="B467" i="18" s="1"/>
  <c r="B468" i="18" s="1"/>
  <c r="F62" i="18"/>
  <c r="F276" i="26" l="1"/>
  <c r="F277" i="26"/>
  <c r="F253" i="26"/>
  <c r="F254" i="26"/>
  <c r="F255" i="26"/>
  <c r="F249" i="26"/>
  <c r="F158" i="16"/>
  <c r="F159" i="16"/>
  <c r="F160" i="16"/>
  <c r="F161" i="16"/>
  <c r="B162" i="16"/>
  <c r="B158" i="16"/>
  <c r="B159" i="16"/>
  <c r="B160" i="16"/>
  <c r="B161" i="16"/>
  <c r="F140" i="16"/>
  <c r="F136" i="16"/>
  <c r="F44" i="16"/>
  <c r="F166" i="22"/>
  <c r="F82" i="22"/>
  <c r="F81" i="22"/>
  <c r="F44" i="22"/>
  <c r="F489" i="21"/>
  <c r="F453" i="21"/>
  <c r="F454" i="21"/>
  <c r="F455" i="21"/>
  <c r="F456" i="21"/>
  <c r="F457" i="21"/>
  <c r="F458" i="21"/>
  <c r="F459" i="21"/>
  <c r="F410" i="21"/>
  <c r="F411" i="21"/>
  <c r="F412" i="21"/>
  <c r="F413" i="21"/>
  <c r="F397" i="21"/>
  <c r="F396" i="21"/>
  <c r="F232" i="19"/>
  <c r="F219" i="19"/>
  <c r="B15" i="19"/>
  <c r="B16" i="19" s="1"/>
  <c r="B17" i="19" s="1"/>
  <c r="B18" i="19" s="1"/>
  <c r="B19" i="19" s="1"/>
  <c r="B20" i="19" s="1"/>
  <c r="B21" i="19" s="1"/>
  <c r="B22" i="19" s="1"/>
  <c r="B23" i="19" s="1"/>
  <c r="B24" i="19" s="1"/>
  <c r="B25" i="19" s="1"/>
  <c r="B26" i="19" s="1"/>
  <c r="B27" i="19" s="1"/>
  <c r="B28" i="19" s="1"/>
  <c r="B29" i="19" s="1"/>
  <c r="B30" i="19" s="1"/>
  <c r="B31" i="19" s="1"/>
  <c r="B32" i="19" s="1"/>
  <c r="B33" i="19" s="1"/>
  <c r="B34" i="19" s="1"/>
  <c r="B35" i="19" s="1"/>
  <c r="B36" i="19" s="1"/>
  <c r="B37" i="19" s="1"/>
  <c r="B38" i="19" s="1"/>
  <c r="B39" i="19" s="1"/>
  <c r="B40" i="19" s="1"/>
  <c r="B41" i="19" s="1"/>
  <c r="B42" i="19" s="1"/>
  <c r="B43" i="19" s="1"/>
  <c r="B44" i="19" s="1"/>
  <c r="B45" i="19" s="1"/>
  <c r="B46" i="19" s="1"/>
  <c r="B47" i="19" s="1"/>
  <c r="B48" i="19" s="1"/>
  <c r="B49" i="19" s="1"/>
  <c r="B50" i="19" s="1"/>
  <c r="B51" i="19" s="1"/>
  <c r="B52" i="19" s="1"/>
  <c r="B53" i="19" s="1"/>
  <c r="B54" i="19" s="1"/>
  <c r="B55" i="19" s="1"/>
  <c r="B56" i="19" s="1"/>
  <c r="B57" i="19" s="1"/>
  <c r="B58" i="19" s="1"/>
  <c r="B59" i="19" s="1"/>
  <c r="B60" i="19" s="1"/>
  <c r="B61" i="19" s="1"/>
  <c r="B62" i="19" s="1"/>
  <c r="B63" i="19" s="1"/>
  <c r="B64" i="19" s="1"/>
  <c r="B65" i="19" s="1"/>
  <c r="B66" i="19" s="1"/>
  <c r="B67" i="19" s="1"/>
  <c r="B68" i="19" s="1"/>
  <c r="B69" i="19" s="1"/>
  <c r="B70" i="19" s="1"/>
  <c r="B71" i="19" s="1"/>
  <c r="B72" i="19" s="1"/>
  <c r="B73" i="19" s="1"/>
  <c r="B74" i="19" s="1"/>
  <c r="B75" i="19" s="1"/>
  <c r="B76" i="19" s="1"/>
  <c r="B77" i="19" s="1"/>
  <c r="B78" i="19" s="1"/>
  <c r="B79" i="19" s="1"/>
  <c r="B80" i="19" s="1"/>
  <c r="B81" i="19" s="1"/>
  <c r="B82" i="19" s="1"/>
  <c r="B83" i="19" s="1"/>
  <c r="B84" i="19" s="1"/>
  <c r="B85" i="19" s="1"/>
  <c r="B86" i="19" s="1"/>
  <c r="B87" i="19" s="1"/>
  <c r="B88" i="19" s="1"/>
  <c r="B89" i="19" s="1"/>
  <c r="B90" i="19" s="1"/>
  <c r="B91" i="19" s="1"/>
  <c r="B92" i="19" s="1"/>
  <c r="B93" i="19" s="1"/>
  <c r="B94" i="19" s="1"/>
  <c r="B95" i="19" s="1"/>
  <c r="B96" i="19" s="1"/>
  <c r="B97" i="19" s="1"/>
  <c r="B98" i="19" s="1"/>
  <c r="B99" i="19" s="1"/>
  <c r="B100" i="19" s="1"/>
  <c r="B101" i="19" s="1"/>
  <c r="B102" i="19" s="1"/>
  <c r="B103" i="19" s="1"/>
  <c r="B104" i="19" s="1"/>
  <c r="B105" i="19" s="1"/>
  <c r="B106" i="19" s="1"/>
  <c r="B107" i="19" s="1"/>
  <c r="B108" i="19" s="1"/>
  <c r="B109" i="19" s="1"/>
  <c r="B110" i="19" s="1"/>
  <c r="B111" i="19" s="1"/>
  <c r="B112" i="19" s="1"/>
  <c r="B113" i="19" s="1"/>
  <c r="B114" i="19" s="1"/>
  <c r="B115" i="19" s="1"/>
  <c r="B116" i="19" s="1"/>
  <c r="B117" i="19" s="1"/>
  <c r="B118" i="19" s="1"/>
  <c r="B119" i="19" s="1"/>
  <c r="B120" i="19" s="1"/>
  <c r="B121" i="19" s="1"/>
  <c r="B122" i="19" s="1"/>
  <c r="B123" i="19" s="1"/>
  <c r="B124" i="19" s="1"/>
  <c r="B125" i="19" s="1"/>
  <c r="B126" i="19" s="1"/>
  <c r="B127" i="19" s="1"/>
  <c r="B128" i="19" s="1"/>
  <c r="B129" i="19" s="1"/>
  <c r="B130" i="19" s="1"/>
  <c r="B131" i="19" s="1"/>
  <c r="B132" i="19" s="1"/>
  <c r="B133" i="19" s="1"/>
  <c r="B134" i="19" s="1"/>
  <c r="B135" i="19" s="1"/>
  <c r="B136" i="19" s="1"/>
  <c r="B137" i="19" s="1"/>
  <c r="B138" i="19" s="1"/>
  <c r="B139" i="19" s="1"/>
  <c r="B140" i="19" s="1"/>
  <c r="B141" i="19" s="1"/>
  <c r="B142" i="19" s="1"/>
  <c r="B143" i="19" s="1"/>
  <c r="B144" i="19" s="1"/>
  <c r="B145" i="19" s="1"/>
  <c r="B146" i="19" s="1"/>
  <c r="B147" i="19" s="1"/>
  <c r="B148" i="19" s="1"/>
  <c r="B149" i="19" s="1"/>
  <c r="B150" i="19" s="1"/>
  <c r="B151" i="19" s="1"/>
  <c r="B152" i="19" s="1"/>
  <c r="B153" i="19" s="1"/>
  <c r="B154" i="19" s="1"/>
  <c r="B155" i="19" s="1"/>
  <c r="B156" i="19" s="1"/>
  <c r="B157" i="19" s="1"/>
  <c r="B158" i="19" s="1"/>
  <c r="B159" i="19" s="1"/>
  <c r="B160" i="19" s="1"/>
  <c r="B161" i="19" s="1"/>
  <c r="B162" i="19" s="1"/>
  <c r="B163" i="19" s="1"/>
  <c r="B164" i="19" s="1"/>
  <c r="B165" i="19" s="1"/>
  <c r="B166" i="19" s="1"/>
  <c r="B167" i="19" s="1"/>
  <c r="B168" i="19" s="1"/>
  <c r="B169" i="19" s="1"/>
  <c r="B170" i="19" s="1"/>
  <c r="B171" i="19" s="1"/>
  <c r="B172" i="19" s="1"/>
  <c r="B173" i="19" s="1"/>
  <c r="B174" i="19" s="1"/>
  <c r="B175" i="19" s="1"/>
  <c r="B176" i="19" s="1"/>
  <c r="B177" i="19" s="1"/>
  <c r="B178" i="19" s="1"/>
  <c r="B179" i="19" s="1"/>
  <c r="B180" i="19" s="1"/>
  <c r="B181" i="19" s="1"/>
  <c r="B182" i="19" s="1"/>
  <c r="B183" i="19" s="1"/>
  <c r="B184" i="19" s="1"/>
  <c r="B185" i="19" s="1"/>
  <c r="B186" i="19" s="1"/>
  <c r="B187" i="19" s="1"/>
  <c r="B188" i="19" s="1"/>
  <c r="B189" i="19" s="1"/>
  <c r="B190" i="19" s="1"/>
  <c r="B191" i="19" s="1"/>
  <c r="B192" i="19" s="1"/>
  <c r="B193" i="19" s="1"/>
  <c r="B194" i="19" s="1"/>
  <c r="B195" i="19" s="1"/>
  <c r="B196" i="19" s="1"/>
  <c r="B197" i="19" s="1"/>
  <c r="B198" i="19" s="1"/>
  <c r="B199" i="19" s="1"/>
  <c r="B200" i="19" s="1"/>
  <c r="B201" i="19" s="1"/>
  <c r="B202" i="19" s="1"/>
  <c r="B203" i="19" s="1"/>
  <c r="B204" i="19" s="1"/>
  <c r="B205" i="19" s="1"/>
  <c r="B206" i="19" s="1"/>
  <c r="B207" i="19" s="1"/>
  <c r="B208" i="19" s="1"/>
  <c r="B209" i="19" s="1"/>
  <c r="B210" i="19" s="1"/>
  <c r="B211" i="19" s="1"/>
  <c r="B212" i="19" s="1"/>
  <c r="B213" i="19" s="1"/>
  <c r="B214" i="19" s="1"/>
  <c r="B215" i="19" s="1"/>
  <c r="B216" i="19" s="1"/>
  <c r="B217" i="19" s="1"/>
  <c r="B218" i="19" s="1"/>
  <c r="B219" i="19" s="1"/>
  <c r="B220" i="19" s="1"/>
  <c r="B221" i="19" s="1"/>
  <c r="B222" i="19" s="1"/>
  <c r="B223" i="19" s="1"/>
  <c r="B224" i="19" s="1"/>
  <c r="B225" i="19" s="1"/>
  <c r="B226" i="19" s="1"/>
  <c r="B227" i="19" s="1"/>
  <c r="B228" i="19" s="1"/>
  <c r="B229" i="19" s="1"/>
  <c r="B230" i="19" s="1"/>
  <c r="B231" i="19" s="1"/>
  <c r="B232" i="19" s="1"/>
  <c r="B233" i="19" s="1"/>
  <c r="F673" i="18"/>
  <c r="F554" i="18"/>
  <c r="F555" i="18"/>
  <c r="F280" i="18"/>
  <c r="B15" i="18"/>
  <c r="B16" i="18" s="1"/>
  <c r="B17" i="18" s="1"/>
  <c r="B18" i="18" s="1"/>
  <c r="B19" i="18" s="1"/>
  <c r="B20" i="18" s="1"/>
  <c r="B21" i="18" s="1"/>
  <c r="B22" i="18" s="1"/>
  <c r="B23" i="18" s="1"/>
  <c r="B24" i="18" s="1"/>
  <c r="B25" i="18" s="1"/>
  <c r="B26" i="18" s="1"/>
  <c r="B27" i="18" s="1"/>
  <c r="B28" i="18" s="1"/>
  <c r="B29" i="18" s="1"/>
  <c r="B30" i="18" s="1"/>
  <c r="B31" i="18" s="1"/>
  <c r="B32" i="18" s="1"/>
  <c r="B33" i="18" s="1"/>
  <c r="B34" i="18" s="1"/>
  <c r="B35" i="18" s="1"/>
  <c r="B36" i="18" s="1"/>
  <c r="B37" i="18" s="1"/>
  <c r="B38" i="18" s="1"/>
  <c r="B39" i="18" s="1"/>
  <c r="B40" i="18" s="1"/>
  <c r="B41" i="18" s="1"/>
  <c r="B42" i="18" s="1"/>
  <c r="B43" i="18" s="1"/>
  <c r="B44" i="18" s="1"/>
  <c r="B45" i="18" s="1"/>
  <c r="B46" i="18" s="1"/>
  <c r="B47" i="18" s="1"/>
  <c r="B48" i="18" s="1"/>
  <c r="B49" i="18" s="1"/>
  <c r="B50" i="18" s="1"/>
  <c r="B51" i="18" s="1"/>
  <c r="B52" i="18" s="1"/>
  <c r="B53" i="18" s="1"/>
  <c r="B54" i="18" s="1"/>
  <c r="B55" i="18" s="1"/>
  <c r="B56" i="18" s="1"/>
  <c r="B57" i="18" s="1"/>
  <c r="B58" i="18" s="1"/>
  <c r="B59" i="18" s="1"/>
  <c r="B60" i="18" s="1"/>
  <c r="B61" i="18" s="1"/>
  <c r="B62" i="18" l="1"/>
  <c r="B63" i="18" s="1"/>
  <c r="B64" i="18" s="1"/>
  <c r="B65" i="18" s="1"/>
  <c r="B66" i="18" s="1"/>
  <c r="B67" i="18" s="1"/>
  <c r="B68" i="18" s="1"/>
  <c r="B69" i="18" s="1"/>
  <c r="B70" i="18" s="1"/>
  <c r="B71" i="18" s="1"/>
  <c r="B72" i="18" s="1"/>
  <c r="B73" i="18" s="1"/>
  <c r="B74" i="18" s="1"/>
  <c r="B75" i="18" s="1"/>
  <c r="B76" i="18" s="1"/>
  <c r="B77" i="18" s="1"/>
  <c r="B78" i="18" s="1"/>
  <c r="B79" i="18" s="1"/>
  <c r="B80" i="18" s="1"/>
  <c r="B81" i="18" s="1"/>
  <c r="B82" i="18" s="1"/>
  <c r="B83" i="18" s="1"/>
  <c r="B84" i="18" s="1"/>
  <c r="B85" i="18" s="1"/>
  <c r="B86" i="18" s="1"/>
  <c r="B87" i="18" s="1"/>
  <c r="B88" i="18" s="1"/>
  <c r="B89" i="18" s="1"/>
  <c r="B90" i="18" s="1"/>
  <c r="B91" i="18" s="1"/>
  <c r="B92" i="18" s="1"/>
  <c r="B93" i="18" s="1"/>
  <c r="B94" i="18" s="1"/>
  <c r="B95" i="18" s="1"/>
  <c r="B96" i="18" s="1"/>
  <c r="B97" i="18" s="1"/>
  <c r="B98" i="18" s="1"/>
  <c r="B99" i="18" s="1"/>
  <c r="B100" i="18" s="1"/>
  <c r="B101" i="18" s="1"/>
  <c r="B102" i="18" s="1"/>
  <c r="B103" i="18" s="1"/>
  <c r="B104" i="18" s="1"/>
  <c r="B105" i="18" s="1"/>
  <c r="B106" i="18" s="1"/>
  <c r="B107" i="18" s="1"/>
  <c r="B108" i="18" s="1"/>
  <c r="B109" i="18" s="1"/>
  <c r="B110" i="18" s="1"/>
  <c r="B111" i="18" s="1"/>
  <c r="B112" i="18" s="1"/>
  <c r="B113" i="18" s="1"/>
  <c r="B114" i="18" s="1"/>
  <c r="B115" i="18" s="1"/>
  <c r="B116" i="18" s="1"/>
  <c r="B117" i="18" s="1"/>
  <c r="B118" i="18" s="1"/>
  <c r="B119" i="18" s="1"/>
  <c r="B120" i="18" s="1"/>
  <c r="B121" i="18" s="1"/>
  <c r="B122" i="18" s="1"/>
  <c r="B123" i="18" s="1"/>
  <c r="B124" i="18" s="1"/>
  <c r="B125" i="18" s="1"/>
  <c r="B126" i="18" s="1"/>
  <c r="B127" i="18" s="1"/>
  <c r="B128" i="18" s="1"/>
  <c r="B129" i="18" s="1"/>
  <c r="B130" i="18" s="1"/>
  <c r="B131" i="18" s="1"/>
  <c r="B132" i="18" s="1"/>
  <c r="B133" i="18" s="1"/>
  <c r="B134" i="18" s="1"/>
  <c r="B135" i="18" s="1"/>
  <c r="B136" i="18" s="1"/>
  <c r="B137" i="18" s="1"/>
  <c r="B138" i="18" s="1"/>
  <c r="B139" i="18" s="1"/>
  <c r="B140" i="18" s="1"/>
  <c r="B141" i="18" s="1"/>
  <c r="B142" i="18" s="1"/>
  <c r="B143" i="18" s="1"/>
  <c r="B144" i="18" s="1"/>
  <c r="B145" i="18" s="1"/>
  <c r="B146" i="18" s="1"/>
  <c r="B147" i="18" s="1"/>
  <c r="B148" i="18" s="1"/>
  <c r="B149" i="18" s="1"/>
  <c r="B150" i="18" s="1"/>
  <c r="B151" i="18" s="1"/>
  <c r="B152" i="18" s="1"/>
  <c r="B153" i="18" s="1"/>
  <c r="B154" i="18" s="1"/>
  <c r="B155" i="18" s="1"/>
  <c r="B156" i="18" s="1"/>
  <c r="B157" i="18" s="1"/>
  <c r="B158" i="18" s="1"/>
  <c r="B159" i="18" s="1"/>
  <c r="B160" i="18" s="1"/>
  <c r="B161" i="18" s="1"/>
  <c r="B162" i="18" s="1"/>
  <c r="B163" i="18" s="1"/>
  <c r="B164" i="18" s="1"/>
  <c r="B165" i="18" s="1"/>
  <c r="B166" i="18" s="1"/>
  <c r="B167" i="18" s="1"/>
  <c r="B168" i="18" s="1"/>
  <c r="B169" i="18" s="1"/>
  <c r="B170" i="18" s="1"/>
  <c r="B171" i="18" s="1"/>
  <c r="B172" i="18" s="1"/>
  <c r="B173" i="18" s="1"/>
  <c r="B174" i="18" s="1"/>
  <c r="B175" i="18" s="1"/>
  <c r="B176" i="18" s="1"/>
  <c r="B177" i="18" s="1"/>
  <c r="B178" i="18" s="1"/>
  <c r="B179" i="18" s="1"/>
  <c r="B180" i="18" s="1"/>
  <c r="B181" i="18" s="1"/>
  <c r="B182" i="18" s="1"/>
  <c r="B183" i="18" s="1"/>
  <c r="B184" i="18" s="1"/>
  <c r="B185" i="18" s="1"/>
  <c r="B186" i="18" s="1"/>
  <c r="B187" i="18" s="1"/>
  <c r="B188" i="18" s="1"/>
  <c r="B189" i="18" s="1"/>
  <c r="B190" i="18" s="1"/>
  <c r="B191" i="18" s="1"/>
  <c r="B192" i="18" s="1"/>
  <c r="B193" i="18" s="1"/>
  <c r="B194" i="18" s="1"/>
  <c r="B195" i="18" s="1"/>
  <c r="B196" i="18" s="1"/>
  <c r="B197" i="18" s="1"/>
  <c r="B198" i="18" s="1"/>
  <c r="B199" i="18" s="1"/>
  <c r="B200" i="18" s="1"/>
  <c r="B201" i="18" s="1"/>
  <c r="B202" i="18" s="1"/>
  <c r="B203" i="18" s="1"/>
  <c r="B204" i="18" s="1"/>
  <c r="B205" i="18" s="1"/>
  <c r="B206" i="18" s="1"/>
  <c r="B207" i="18" s="1"/>
  <c r="B208" i="18" s="1"/>
  <c r="B209" i="18" s="1"/>
  <c r="B210" i="18" s="1"/>
  <c r="B211" i="18" s="1"/>
  <c r="B212" i="18" s="1"/>
  <c r="B213" i="18" s="1"/>
  <c r="B214" i="18" s="1"/>
  <c r="B215" i="18" s="1"/>
  <c r="B216" i="18" s="1"/>
  <c r="B217" i="18" s="1"/>
  <c r="B218" i="18" s="1"/>
  <c r="B219" i="18" s="1"/>
  <c r="B220" i="18" s="1"/>
  <c r="B221" i="18" s="1"/>
  <c r="B222" i="18" s="1"/>
  <c r="B223" i="18" s="1"/>
  <c r="B224" i="18" s="1"/>
  <c r="B225" i="18" s="1"/>
  <c r="B226" i="18" s="1"/>
  <c r="B227" i="18" s="1"/>
  <c r="B228" i="18" s="1"/>
  <c r="B229" i="18" s="1"/>
  <c r="B230" i="18" s="1"/>
  <c r="B231" i="18" s="1"/>
  <c r="B232" i="18" s="1"/>
  <c r="B233" i="18" s="1"/>
  <c r="B234" i="18" s="1"/>
  <c r="B235" i="18" s="1"/>
  <c r="B236" i="18" s="1"/>
  <c r="B237" i="18" s="1"/>
  <c r="B238" i="18" s="1"/>
  <c r="B239" i="18" s="1"/>
  <c r="B240" i="18" s="1"/>
  <c r="B241" i="18" s="1"/>
  <c r="B242" i="18" s="1"/>
  <c r="B243" i="18" s="1"/>
  <c r="B244" i="18" s="1"/>
  <c r="B245" i="18" s="1"/>
  <c r="B246" i="18" s="1"/>
  <c r="B247" i="18" s="1"/>
  <c r="B248" i="18" s="1"/>
  <c r="B249" i="18" s="1"/>
  <c r="B250" i="18" s="1"/>
  <c r="B251" i="18" s="1"/>
  <c r="B252" i="18" s="1"/>
  <c r="B253" i="18" s="1"/>
  <c r="B254" i="18" s="1"/>
  <c r="B255" i="18" s="1"/>
  <c r="B256" i="18" s="1"/>
  <c r="B257" i="18" s="1"/>
  <c r="B258" i="18" s="1"/>
  <c r="B259" i="18" s="1"/>
  <c r="B260" i="18" s="1"/>
  <c r="B261" i="18" s="1"/>
  <c r="B262" i="18" s="1"/>
  <c r="B263" i="18" s="1"/>
  <c r="B264" i="18" s="1"/>
  <c r="B265" i="18" s="1"/>
  <c r="B266" i="18" s="1"/>
  <c r="B267" i="18" s="1"/>
  <c r="B268" i="18" s="1"/>
  <c r="B269" i="18" s="1"/>
  <c r="B270" i="18" s="1"/>
  <c r="B271" i="18" s="1"/>
  <c r="B272" i="18" s="1"/>
  <c r="B273" i="18" s="1"/>
  <c r="B274" i="18" s="1"/>
  <c r="B275" i="18" s="1"/>
  <c r="B276" i="18" s="1"/>
  <c r="B277" i="18" s="1"/>
  <c r="B278" i="18" s="1"/>
  <c r="B279" i="18" s="1"/>
  <c r="B280" i="18" s="1"/>
  <c r="B281" i="18" s="1"/>
  <c r="B282" i="18" s="1"/>
  <c r="B283" i="18" s="1"/>
  <c r="B284" i="18" s="1"/>
  <c r="B285" i="18" s="1"/>
  <c r="B286" i="18" s="1"/>
  <c r="B287" i="18" s="1"/>
  <c r="B288" i="18" s="1"/>
  <c r="B289" i="18" s="1"/>
  <c r="B290" i="18" s="1"/>
  <c r="B291" i="18" s="1"/>
  <c r="B292" i="18" s="1"/>
  <c r="B293" i="18" s="1"/>
  <c r="B294" i="18" s="1"/>
  <c r="B295" i="18" s="1"/>
  <c r="B296" i="18" s="1"/>
  <c r="B297" i="18" s="1"/>
  <c r="B298" i="18" s="1"/>
  <c r="B299" i="18" s="1"/>
  <c r="B300" i="18" s="1"/>
  <c r="B301" i="18" s="1"/>
  <c r="B302" i="18" s="1"/>
  <c r="B303" i="18" s="1"/>
  <c r="B304" i="18" s="1"/>
  <c r="B305" i="18" s="1"/>
  <c r="B306" i="18" s="1"/>
  <c r="B307" i="18" s="1"/>
  <c r="B308" i="18" s="1"/>
  <c r="B309" i="18" s="1"/>
  <c r="B310" i="18" s="1"/>
  <c r="B311" i="18" s="1"/>
  <c r="B312" i="18" s="1"/>
  <c r="B313" i="18" s="1"/>
  <c r="B314" i="18" s="1"/>
  <c r="B315" i="18" s="1"/>
  <c r="B316" i="18" s="1"/>
  <c r="B317" i="18" s="1"/>
  <c r="B318" i="18" s="1"/>
  <c r="B319" i="18" s="1"/>
  <c r="B320" i="18" s="1"/>
  <c r="B321" i="18" s="1"/>
  <c r="B322" i="18" s="1"/>
  <c r="B323" i="18" s="1"/>
  <c r="B324" i="18" s="1"/>
  <c r="B325" i="18" s="1"/>
  <c r="B326" i="18" s="1"/>
  <c r="B327" i="18" s="1"/>
  <c r="B328" i="18" s="1"/>
  <c r="B329" i="18" s="1"/>
  <c r="B330" i="18" s="1"/>
  <c r="B331" i="18" s="1"/>
  <c r="B332" i="18" s="1"/>
  <c r="B333" i="18" s="1"/>
  <c r="B334" i="18" s="1"/>
  <c r="B335" i="18" s="1"/>
  <c r="B336" i="18" s="1"/>
  <c r="B337" i="18" s="1"/>
  <c r="B338" i="18" s="1"/>
  <c r="B339" i="18" s="1"/>
  <c r="B340" i="18" s="1"/>
  <c r="B341" i="18" s="1"/>
  <c r="B342" i="18" s="1"/>
  <c r="B343" i="18" s="1"/>
  <c r="B344" i="18" s="1"/>
  <c r="B345" i="18" s="1"/>
  <c r="B346" i="18" s="1"/>
  <c r="B347" i="18" s="1"/>
  <c r="B348" i="18" s="1"/>
  <c r="B349" i="18" s="1"/>
  <c r="B350" i="18" s="1"/>
  <c r="B351" i="18" s="1"/>
  <c r="B352" i="18" s="1"/>
  <c r="B353" i="18" s="1"/>
  <c r="B354" i="18" s="1"/>
  <c r="B355" i="18" s="1"/>
  <c r="B356" i="18" s="1"/>
  <c r="B357" i="18" s="1"/>
  <c r="B358" i="18" s="1"/>
  <c r="B359" i="18" s="1"/>
  <c r="B360" i="18" s="1"/>
  <c r="B361" i="18" s="1"/>
  <c r="B362" i="18" s="1"/>
  <c r="B363" i="18" s="1"/>
  <c r="B364" i="18" s="1"/>
  <c r="B365" i="18" s="1"/>
  <c r="B366" i="18" s="1"/>
  <c r="B367" i="18" s="1"/>
  <c r="B368" i="18" s="1"/>
  <c r="B369" i="18" s="1"/>
  <c r="B370" i="18" s="1"/>
  <c r="B371" i="18" s="1"/>
  <c r="B372" i="18" s="1"/>
  <c r="B373" i="18" s="1"/>
  <c r="B374" i="18" s="1"/>
  <c r="B375" i="18" s="1"/>
  <c r="B376" i="18" s="1"/>
  <c r="B377" i="18" s="1"/>
  <c r="B378" i="18" s="1"/>
  <c r="B379" i="18" s="1"/>
  <c r="B380" i="18" s="1"/>
  <c r="B381" i="18" s="1"/>
  <c r="B382" i="18" s="1"/>
  <c r="B383" i="18" s="1"/>
  <c r="B384" i="18" s="1"/>
  <c r="B385" i="18" s="1"/>
  <c r="B386" i="18" s="1"/>
  <c r="B387" i="18" s="1"/>
  <c r="B388" i="18" s="1"/>
  <c r="B389" i="18" s="1"/>
  <c r="B390" i="18" s="1"/>
  <c r="B391" i="18" s="1"/>
  <c r="B392" i="18" s="1"/>
  <c r="B393" i="18" s="1"/>
  <c r="B394" i="18" s="1"/>
  <c r="B395" i="18" s="1"/>
  <c r="B396" i="18" s="1"/>
  <c r="B397" i="18" s="1"/>
  <c r="B398" i="18" s="1"/>
  <c r="B399" i="18" s="1"/>
  <c r="B400" i="18" s="1"/>
  <c r="B401" i="18" s="1"/>
  <c r="B402" i="18" s="1"/>
  <c r="B403" i="18" s="1"/>
  <c r="B404" i="18" s="1"/>
  <c r="B405" i="18" s="1"/>
  <c r="B406" i="18" s="1"/>
  <c r="B407" i="18" s="1"/>
  <c r="B408" i="18" s="1"/>
  <c r="B409" i="18" s="1"/>
  <c r="B410" i="18" s="1"/>
  <c r="B411" i="18" s="1"/>
  <c r="B412" i="18" s="1"/>
  <c r="B413" i="18" s="1"/>
  <c r="B414" i="18" s="1"/>
  <c r="B415" i="18" s="1"/>
  <c r="B416" i="18" s="1"/>
  <c r="B417" i="18" s="1"/>
  <c r="B418" i="18" s="1"/>
  <c r="B419" i="18" s="1"/>
  <c r="B420" i="18" s="1"/>
  <c r="B421" i="18" s="1"/>
  <c r="B422" i="18" s="1"/>
  <c r="B423" i="18" s="1"/>
  <c r="B424" i="18" s="1"/>
  <c r="B425" i="18" s="1"/>
  <c r="B426" i="18" s="1"/>
  <c r="B427" i="18" s="1"/>
  <c r="B428" i="18" s="1"/>
  <c r="B429" i="18" s="1"/>
  <c r="B430" i="18" s="1"/>
  <c r="B431" i="18" s="1"/>
  <c r="B432" i="18" s="1"/>
  <c r="B433" i="18" s="1"/>
  <c r="B434" i="18" s="1"/>
  <c r="B435" i="18" s="1"/>
  <c r="B436" i="18" s="1"/>
  <c r="B437" i="18" s="1"/>
  <c r="B438" i="18" s="1"/>
  <c r="B439" i="18" s="1"/>
  <c r="B440" i="18" s="1"/>
  <c r="B441" i="18" s="1"/>
  <c r="B442" i="18" s="1"/>
  <c r="B443" i="18" s="1"/>
  <c r="B444" i="18" s="1"/>
  <c r="B445" i="18" s="1"/>
  <c r="B446" i="18" s="1"/>
  <c r="B447" i="18" s="1"/>
  <c r="B448" i="18" s="1"/>
  <c r="B449" i="18" s="1"/>
  <c r="B450" i="18" s="1"/>
  <c r="B451" i="18" s="1"/>
  <c r="B452" i="18" s="1"/>
  <c r="B453" i="18" s="1"/>
  <c r="B454" i="18" s="1"/>
  <c r="B455" i="18" s="1"/>
  <c r="B456" i="18" s="1"/>
  <c r="B457" i="18" s="1"/>
  <c r="B458" i="18" s="1"/>
  <c r="B459" i="18" s="1"/>
  <c r="B460" i="18" s="1"/>
  <c r="B461" i="18" s="1"/>
  <c r="B462" i="18" s="1"/>
  <c r="B463" i="18" s="1"/>
  <c r="B464" i="18" s="1"/>
  <c r="B465" i="18" s="1"/>
  <c r="B469" i="18" s="1"/>
  <c r="B470" i="18" s="1"/>
  <c r="B471" i="18" s="1"/>
  <c r="B472" i="18" s="1"/>
  <c r="B473" i="18" s="1"/>
  <c r="B474" i="18" s="1"/>
  <c r="B475" i="18" s="1"/>
  <c r="B476" i="18" s="1"/>
  <c r="B477" i="18" s="1"/>
  <c r="B478" i="18" s="1"/>
  <c r="B479" i="18" s="1"/>
  <c r="B480" i="18" s="1"/>
  <c r="B481" i="18" s="1"/>
  <c r="B482" i="18" s="1"/>
  <c r="B483" i="18" s="1"/>
  <c r="B484" i="18" s="1"/>
  <c r="B485" i="18" s="1"/>
  <c r="B486" i="18" s="1"/>
  <c r="B487" i="18" s="1"/>
  <c r="B488" i="18" s="1"/>
  <c r="B489" i="18" s="1"/>
  <c r="B490" i="18" s="1"/>
  <c r="B491" i="18" s="1"/>
  <c r="B492" i="18" s="1"/>
  <c r="B493" i="18" s="1"/>
  <c r="B494" i="18" s="1"/>
  <c r="B495" i="18" s="1"/>
  <c r="B496" i="18" s="1"/>
  <c r="B497" i="18" s="1"/>
  <c r="B498" i="18" s="1"/>
  <c r="B499" i="18" s="1"/>
  <c r="B500" i="18" s="1"/>
  <c r="B501" i="18" s="1"/>
  <c r="B502" i="18" s="1"/>
  <c r="B503" i="18" s="1"/>
  <c r="B504" i="18" s="1"/>
  <c r="B505" i="18" s="1"/>
  <c r="B506" i="18" s="1"/>
  <c r="B507" i="18" s="1"/>
  <c r="B508" i="18" s="1"/>
  <c r="B509" i="18" s="1"/>
  <c r="B510" i="18" s="1"/>
  <c r="B511" i="18" s="1"/>
  <c r="B512" i="18" s="1"/>
  <c r="B513" i="18" s="1"/>
  <c r="B514" i="18" s="1"/>
  <c r="B515" i="18" s="1"/>
  <c r="B516" i="18" s="1"/>
  <c r="B517" i="18" s="1"/>
  <c r="B518" i="18" s="1"/>
  <c r="B519" i="18" s="1"/>
  <c r="B520" i="18" s="1"/>
  <c r="B521" i="18" s="1"/>
  <c r="B522" i="18" s="1"/>
  <c r="B523" i="18" s="1"/>
  <c r="B524" i="18" s="1"/>
  <c r="B525" i="18" s="1"/>
  <c r="B526" i="18" s="1"/>
  <c r="B527" i="18" s="1"/>
  <c r="B528" i="18" s="1"/>
  <c r="B529" i="18" s="1"/>
  <c r="B530" i="18" s="1"/>
  <c r="B531" i="18" s="1"/>
  <c r="B532" i="18" s="1"/>
  <c r="B533" i="18" s="1"/>
  <c r="B534" i="18" s="1"/>
  <c r="B535" i="18" s="1"/>
  <c r="B536" i="18" s="1"/>
  <c r="B537" i="18" s="1"/>
  <c r="B538" i="18" s="1"/>
  <c r="B539" i="18" s="1"/>
  <c r="B540" i="18" s="1"/>
  <c r="B541" i="18" s="1"/>
  <c r="B542" i="18" s="1"/>
  <c r="B543" i="18" s="1"/>
  <c r="B544" i="18" s="1"/>
  <c r="B545" i="18" s="1"/>
  <c r="B546" i="18" s="1"/>
  <c r="B547" i="18" s="1"/>
  <c r="B548" i="18" s="1"/>
  <c r="B549" i="18" s="1"/>
  <c r="B550" i="18" s="1"/>
  <c r="B551" i="18" s="1"/>
  <c r="B552" i="18" s="1"/>
  <c r="B553" i="18" s="1"/>
  <c r="B554" i="18" s="1"/>
  <c r="B555" i="18" s="1"/>
  <c r="B556" i="18" s="1"/>
  <c r="B557" i="18" s="1"/>
  <c r="B558" i="18" s="1"/>
  <c r="B559" i="18" s="1"/>
  <c r="B560" i="18" s="1"/>
  <c r="B561" i="18" s="1"/>
  <c r="B562" i="18" s="1"/>
  <c r="B563" i="18" s="1"/>
  <c r="B564" i="18" s="1"/>
  <c r="B565" i="18" s="1"/>
  <c r="B566" i="18" s="1"/>
  <c r="B567" i="18" s="1"/>
  <c r="B568" i="18" s="1"/>
  <c r="B569" i="18" s="1"/>
  <c r="B570" i="18" s="1"/>
  <c r="B571" i="18" s="1"/>
  <c r="B572" i="18" s="1"/>
  <c r="B573" i="18" s="1"/>
  <c r="B574" i="18" s="1"/>
  <c r="B575" i="18" s="1"/>
  <c r="B576" i="18" s="1"/>
  <c r="B577" i="18" s="1"/>
  <c r="B578" i="18" s="1"/>
  <c r="B579" i="18" s="1"/>
  <c r="B580" i="18" s="1"/>
  <c r="B581" i="18" s="1"/>
  <c r="B582" i="18" s="1"/>
  <c r="B583" i="18" s="1"/>
  <c r="B584" i="18" s="1"/>
  <c r="B585" i="18" s="1"/>
  <c r="B586" i="18" s="1"/>
  <c r="B587" i="18" s="1"/>
  <c r="B588" i="18" s="1"/>
  <c r="B589" i="18" s="1"/>
  <c r="B590" i="18" s="1"/>
  <c r="B591" i="18" s="1"/>
  <c r="B592" i="18" s="1"/>
  <c r="B593" i="18" s="1"/>
  <c r="B594" i="18" s="1"/>
  <c r="B595" i="18" s="1"/>
  <c r="B596" i="18" s="1"/>
  <c r="B597" i="18" s="1"/>
  <c r="B598" i="18" s="1"/>
  <c r="B599" i="18" s="1"/>
  <c r="B600" i="18" s="1"/>
  <c r="B601" i="18" s="1"/>
  <c r="B602" i="18" s="1"/>
  <c r="B603" i="18" s="1"/>
  <c r="B604" i="18" s="1"/>
  <c r="B605" i="18" s="1"/>
  <c r="B606" i="18" s="1"/>
  <c r="B607" i="18" s="1"/>
  <c r="B608" i="18" s="1"/>
  <c r="B609" i="18" s="1"/>
  <c r="B610" i="18" s="1"/>
  <c r="B611" i="18" s="1"/>
  <c r="B612" i="18" s="1"/>
  <c r="B613" i="18" s="1"/>
  <c r="B614" i="18" s="1"/>
  <c r="B615" i="18" s="1"/>
  <c r="B616" i="18" s="1"/>
  <c r="B617" i="18" s="1"/>
  <c r="B618" i="18" s="1"/>
  <c r="B619" i="18" s="1"/>
  <c r="B620" i="18" s="1"/>
  <c r="B621" i="18" s="1"/>
  <c r="B622" i="18" s="1"/>
  <c r="B623" i="18" s="1"/>
  <c r="B624" i="18" s="1"/>
  <c r="B625" i="18" s="1"/>
  <c r="B626" i="18" s="1"/>
  <c r="B627" i="18" s="1"/>
  <c r="B628" i="18" s="1"/>
  <c r="B629" i="18" s="1"/>
  <c r="B630" i="18" s="1"/>
  <c r="B631" i="18" s="1"/>
  <c r="B632" i="18" s="1"/>
  <c r="B633" i="18" s="1"/>
  <c r="B634" i="18" s="1"/>
  <c r="B635" i="18" s="1"/>
  <c r="B636" i="18" s="1"/>
  <c r="B637" i="18" s="1"/>
  <c r="B638" i="18" s="1"/>
  <c r="B639" i="18" s="1"/>
  <c r="B640" i="18" s="1"/>
  <c r="B641" i="18" s="1"/>
  <c r="B642" i="18" s="1"/>
  <c r="B643" i="18" s="1"/>
  <c r="B644" i="18" s="1"/>
  <c r="B645" i="18" s="1"/>
  <c r="B646" i="18" s="1"/>
  <c r="B647" i="18" s="1"/>
  <c r="B648" i="18" s="1"/>
  <c r="B649" i="18" s="1"/>
  <c r="B650" i="18" s="1"/>
  <c r="B651" i="18" s="1"/>
  <c r="B652" i="18" s="1"/>
  <c r="B653" i="18" s="1"/>
  <c r="B654" i="18" s="1"/>
  <c r="B655" i="18" s="1"/>
  <c r="B656" i="18" s="1"/>
  <c r="B657" i="18" s="1"/>
  <c r="B658" i="18" s="1"/>
  <c r="B659" i="18" s="1"/>
  <c r="B660" i="18" s="1"/>
  <c r="B661" i="18" s="1"/>
  <c r="B662" i="18" s="1"/>
  <c r="B663" i="18" s="1"/>
  <c r="B664" i="18" s="1"/>
  <c r="B665" i="18" s="1"/>
  <c r="B666" i="18" s="1"/>
  <c r="B667" i="18" s="1"/>
  <c r="B668" i="18" s="1"/>
  <c r="B669" i="18" s="1"/>
  <c r="B670" i="18" s="1"/>
  <c r="B671" i="18" s="1"/>
  <c r="B672" i="18" s="1"/>
  <c r="B234" i="19"/>
  <c r="B235" i="19" s="1"/>
  <c r="B236" i="19" s="1"/>
  <c r="B237" i="19" s="1"/>
  <c r="B238" i="19" s="1"/>
  <c r="B239" i="19" s="1"/>
  <c r="B240" i="19" s="1"/>
  <c r="B241" i="19" s="1"/>
  <c r="B242" i="19" s="1"/>
  <c r="B243" i="19" s="1"/>
  <c r="B244" i="19" s="1"/>
  <c r="B245" i="19" s="1"/>
  <c r="B246" i="19" s="1"/>
  <c r="B247" i="19" s="1"/>
  <c r="B248" i="19" s="1"/>
  <c r="B249" i="19" s="1"/>
  <c r="B250" i="19" s="1"/>
  <c r="B251" i="19" s="1"/>
  <c r="B252" i="19" s="1"/>
  <c r="B253" i="19" s="1"/>
  <c r="B254" i="19" s="1"/>
  <c r="B255" i="19" s="1"/>
  <c r="B256" i="19" s="1"/>
  <c r="B257" i="19" s="1"/>
  <c r="B258" i="19" s="1"/>
  <c r="B259" i="19" s="1"/>
  <c r="B260" i="19" s="1"/>
  <c r="B261" i="19" s="1"/>
  <c r="B262" i="19" s="1"/>
  <c r="B263" i="19" s="1"/>
  <c r="B264" i="19" s="1"/>
  <c r="B265" i="19" s="1"/>
  <c r="B266" i="19" s="1"/>
  <c r="B267" i="19" s="1"/>
  <c r="B268" i="19" s="1"/>
  <c r="B269" i="19" s="1"/>
  <c r="B270" i="19" s="1"/>
  <c r="B271" i="19" s="1"/>
  <c r="B272" i="19" s="1"/>
  <c r="B273" i="19" s="1"/>
  <c r="B274" i="19" s="1"/>
  <c r="B275" i="19" s="1"/>
  <c r="B276" i="19" s="1"/>
  <c r="B277" i="19" s="1"/>
  <c r="B278" i="19" s="1"/>
  <c r="B279" i="19" s="1"/>
  <c r="B280" i="19" s="1"/>
  <c r="B281" i="19" s="1"/>
  <c r="B282" i="19" s="1"/>
  <c r="B283" i="19" s="1"/>
  <c r="B284" i="19" s="1"/>
  <c r="B285" i="19" s="1"/>
  <c r="B286" i="19" s="1"/>
  <c r="B287" i="19" s="1"/>
  <c r="B288" i="19" s="1"/>
  <c r="B289" i="19" s="1"/>
  <c r="B290" i="19" s="1"/>
  <c r="B291" i="19" s="1"/>
  <c r="B292" i="19" s="1"/>
  <c r="B293" i="19" s="1"/>
  <c r="B294" i="19" s="1"/>
  <c r="B295" i="19" s="1"/>
  <c r="B296" i="19" s="1"/>
  <c r="B297" i="19" s="1"/>
  <c r="B298" i="19" s="1"/>
  <c r="B299" i="19" s="1"/>
  <c r="B300" i="19" s="1"/>
  <c r="B301" i="19" s="1"/>
  <c r="B302" i="19" s="1"/>
  <c r="B303" i="19" s="1"/>
  <c r="B304" i="19" s="1"/>
  <c r="B305" i="19" s="1"/>
  <c r="B306" i="19" s="1"/>
  <c r="B307" i="19" s="1"/>
  <c r="B308" i="19" s="1"/>
  <c r="B309" i="19" s="1"/>
  <c r="B310" i="19" s="1"/>
  <c r="B311" i="19" s="1"/>
  <c r="B312" i="19" s="1"/>
  <c r="B313" i="19" s="1"/>
  <c r="B314" i="19" s="1"/>
  <c r="B315" i="19" s="1"/>
  <c r="B316" i="19" s="1"/>
  <c r="B317" i="19" s="1"/>
  <c r="B318" i="19" s="1"/>
  <c r="B319" i="19" s="1"/>
  <c r="B320" i="19" s="1"/>
  <c r="B321" i="19" s="1"/>
  <c r="B322" i="19" s="1"/>
  <c r="B323" i="19" s="1"/>
  <c r="B324" i="19" s="1"/>
  <c r="B325" i="19" s="1"/>
  <c r="B326" i="19" s="1"/>
  <c r="B327" i="19" s="1"/>
  <c r="B328" i="19" s="1"/>
  <c r="B329" i="19" s="1"/>
  <c r="B330" i="19" s="1"/>
  <c r="B331" i="19" s="1"/>
  <c r="B332" i="19" s="1"/>
  <c r="B333" i="19" s="1"/>
  <c r="B334" i="19" s="1"/>
  <c r="B335" i="19" s="1"/>
  <c r="B336" i="19" s="1"/>
  <c r="B337" i="19" s="1"/>
  <c r="B338" i="19" s="1"/>
  <c r="B339" i="19" s="1"/>
  <c r="B340" i="19" s="1"/>
  <c r="B341" i="19" s="1"/>
  <c r="B342" i="19" s="1"/>
  <c r="B343" i="19" s="1"/>
  <c r="F45" i="22"/>
  <c r="B15" i="21"/>
  <c r="B16" i="21" s="1"/>
  <c r="B17" i="21" s="1"/>
  <c r="B18" i="21" s="1"/>
  <c r="B19" i="21" s="1"/>
  <c r="B20" i="21" s="1"/>
  <c r="B21" i="21" s="1"/>
  <c r="B22" i="21" s="1"/>
  <c r="B23" i="21" s="1"/>
  <c r="B24" i="21" s="1"/>
  <c r="B25" i="21" s="1"/>
  <c r="B26" i="21" s="1"/>
  <c r="B27" i="21" s="1"/>
  <c r="B28" i="21" s="1"/>
  <c r="B29" i="21" s="1"/>
  <c r="B30" i="21" s="1"/>
  <c r="B31" i="21" s="1"/>
  <c r="B32" i="21" s="1"/>
  <c r="B33" i="21" s="1"/>
  <c r="B34" i="21" s="1"/>
  <c r="B35" i="21" s="1"/>
  <c r="B36" i="21" s="1"/>
  <c r="B37" i="21" s="1"/>
  <c r="B38" i="21" s="1"/>
  <c r="B39" i="21" s="1"/>
  <c r="B40" i="21" s="1"/>
  <c r="B41" i="21" s="1"/>
  <c r="B42" i="21" s="1"/>
  <c r="B43" i="21" s="1"/>
  <c r="B44" i="21" s="1"/>
  <c r="B45" i="21" s="1"/>
  <c r="B46" i="21" s="1"/>
  <c r="B47" i="21" s="1"/>
  <c r="B48" i="21" s="1"/>
  <c r="B49" i="21" s="1"/>
  <c r="B50" i="21" s="1"/>
  <c r="B51" i="21" s="1"/>
  <c r="B52" i="21" s="1"/>
  <c r="B53" i="21" s="1"/>
  <c r="B54" i="21" s="1"/>
  <c r="B55" i="21" s="1"/>
  <c r="B56" i="21" s="1"/>
  <c r="B57" i="21" s="1"/>
  <c r="B58" i="21" s="1"/>
  <c r="B59" i="21" s="1"/>
  <c r="B60" i="21" s="1"/>
  <c r="B61" i="21" s="1"/>
  <c r="B62" i="21" s="1"/>
  <c r="B63" i="21" s="1"/>
  <c r="B64" i="21" s="1"/>
  <c r="B65" i="21" s="1"/>
  <c r="B66" i="21" s="1"/>
  <c r="B67" i="21" s="1"/>
  <c r="B68" i="21" s="1"/>
  <c r="B69" i="21" s="1"/>
  <c r="B70" i="21" s="1"/>
  <c r="B71" i="21" s="1"/>
  <c r="B72" i="21" s="1"/>
  <c r="B73" i="21" s="1"/>
  <c r="B74" i="21" s="1"/>
  <c r="B75" i="21" s="1"/>
  <c r="B76" i="21" s="1"/>
  <c r="B77" i="21" s="1"/>
  <c r="B78" i="21" s="1"/>
  <c r="B79" i="21" s="1"/>
  <c r="B80" i="21" s="1"/>
  <c r="B81" i="21" s="1"/>
  <c r="B82" i="21" s="1"/>
  <c r="B83" i="21" s="1"/>
  <c r="B84" i="21" s="1"/>
  <c r="B85" i="21" s="1"/>
  <c r="B86" i="21" s="1"/>
  <c r="B87" i="21" s="1"/>
  <c r="B88" i="21" s="1"/>
  <c r="B89" i="21" s="1"/>
  <c r="B90" i="21" s="1"/>
  <c r="B91" i="21" s="1"/>
  <c r="B92" i="21" s="1"/>
  <c r="B93" i="21" s="1"/>
  <c r="B94" i="21" s="1"/>
  <c r="B95" i="21" s="1"/>
  <c r="B96" i="21" s="1"/>
  <c r="B97" i="21" s="1"/>
  <c r="B98" i="21" s="1"/>
  <c r="B99" i="21" s="1"/>
  <c r="B100" i="21" s="1"/>
  <c r="B101" i="21" s="1"/>
  <c r="B102" i="21" s="1"/>
  <c r="B103" i="21" s="1"/>
  <c r="B104" i="21" s="1"/>
  <c r="B105" i="21" s="1"/>
  <c r="B106" i="21" s="1"/>
  <c r="B107" i="21" s="1"/>
  <c r="B108" i="21" s="1"/>
  <c r="B109" i="21" s="1"/>
  <c r="B110" i="21" s="1"/>
  <c r="B111" i="21" s="1"/>
  <c r="B112" i="21" s="1"/>
  <c r="B113" i="21" s="1"/>
  <c r="B114" i="21" s="1"/>
  <c r="B115" i="21" s="1"/>
  <c r="B116" i="21" s="1"/>
  <c r="B117" i="21" s="1"/>
  <c r="B118" i="21" s="1"/>
  <c r="B119" i="21" s="1"/>
  <c r="B120" i="21" s="1"/>
  <c r="B121" i="21" s="1"/>
  <c r="B122" i="21" s="1"/>
  <c r="B123" i="21" s="1"/>
  <c r="B124" i="21" s="1"/>
  <c r="B125" i="21" s="1"/>
  <c r="B126" i="21" s="1"/>
  <c r="B127" i="21" s="1"/>
  <c r="B128" i="21" s="1"/>
  <c r="B129" i="21" s="1"/>
  <c r="B130" i="21" s="1"/>
  <c r="B131" i="21" s="1"/>
  <c r="B132" i="21" s="1"/>
  <c r="B133" i="21" s="1"/>
  <c r="B134" i="21" s="1"/>
  <c r="B135" i="21" s="1"/>
  <c r="B136" i="21" s="1"/>
  <c r="B137" i="21" s="1"/>
  <c r="B138" i="21" s="1"/>
  <c r="B139" i="21" s="1"/>
  <c r="B140" i="21" s="1"/>
  <c r="B141" i="21" s="1"/>
  <c r="B142" i="21" s="1"/>
  <c r="B143" i="21" s="1"/>
  <c r="B144" i="21" s="1"/>
  <c r="B145" i="21" s="1"/>
  <c r="B146" i="21" s="1"/>
  <c r="B147" i="21" s="1"/>
  <c r="B148" i="21" s="1"/>
  <c r="B149" i="21" s="1"/>
  <c r="B150" i="21" s="1"/>
  <c r="B151" i="21" s="1"/>
  <c r="B152" i="21" s="1"/>
  <c r="B153" i="21" s="1"/>
  <c r="B154" i="21" s="1"/>
  <c r="B155" i="21" s="1"/>
  <c r="B156" i="21" s="1"/>
  <c r="B157" i="21" s="1"/>
  <c r="B158" i="21" s="1"/>
  <c r="B159" i="21" s="1"/>
  <c r="B160" i="21" s="1"/>
  <c r="B161" i="21" s="1"/>
  <c r="B162" i="21" s="1"/>
  <c r="B163" i="21" s="1"/>
  <c r="B164" i="21" s="1"/>
  <c r="B165" i="21" s="1"/>
  <c r="B166" i="21" s="1"/>
  <c r="B167" i="21" s="1"/>
  <c r="B168" i="21" s="1"/>
  <c r="B169" i="21" s="1"/>
  <c r="B170" i="21" s="1"/>
  <c r="B171" i="21" s="1"/>
  <c r="B172" i="21" s="1"/>
  <c r="B173" i="21" s="1"/>
  <c r="B174" i="21" s="1"/>
  <c r="B175" i="21" s="1"/>
  <c r="B176" i="21" s="1"/>
  <c r="B177" i="21" s="1"/>
  <c r="B178" i="21" s="1"/>
  <c r="B179" i="21" s="1"/>
  <c r="B180" i="21" s="1"/>
  <c r="B181" i="21" s="1"/>
  <c r="B182" i="21" s="1"/>
  <c r="B183" i="21" s="1"/>
  <c r="B184" i="21" s="1"/>
  <c r="B185" i="21" s="1"/>
  <c r="B186" i="21" s="1"/>
  <c r="B187" i="21" s="1"/>
  <c r="B188" i="21" s="1"/>
  <c r="B189" i="21" s="1"/>
  <c r="B190" i="21" s="1"/>
  <c r="B191" i="21" s="1"/>
  <c r="B192" i="21" s="1"/>
  <c r="B193" i="21" s="1"/>
  <c r="B194" i="21" s="1"/>
  <c r="B195" i="21" s="1"/>
  <c r="B196" i="21" s="1"/>
  <c r="B197" i="21" s="1"/>
  <c r="B198" i="21" s="1"/>
  <c r="B199" i="21" s="1"/>
  <c r="B200" i="21" s="1"/>
  <c r="B201" i="21" s="1"/>
  <c r="B202" i="21" s="1"/>
  <c r="B203" i="21" s="1"/>
  <c r="B204" i="21" s="1"/>
  <c r="B205" i="21" s="1"/>
  <c r="B206" i="21" s="1"/>
  <c r="B207" i="21" s="1"/>
  <c r="B208" i="21" s="1"/>
  <c r="B209" i="21" s="1"/>
  <c r="B210" i="21" s="1"/>
  <c r="B211" i="21" s="1"/>
  <c r="B212" i="21" s="1"/>
  <c r="B213" i="21" s="1"/>
  <c r="B214" i="21" s="1"/>
  <c r="B215" i="21" s="1"/>
  <c r="B216" i="21" s="1"/>
  <c r="B217" i="21" s="1"/>
  <c r="B218" i="21" s="1"/>
  <c r="B219" i="21" s="1"/>
  <c r="B220" i="21" s="1"/>
  <c r="B221" i="21" s="1"/>
  <c r="B222" i="21" s="1"/>
  <c r="B223" i="21" s="1"/>
  <c r="B224" i="21" s="1"/>
  <c r="B225" i="21" s="1"/>
  <c r="B226" i="21" s="1"/>
  <c r="B227" i="21" s="1"/>
  <c r="B228" i="21" s="1"/>
  <c r="B229" i="21" s="1"/>
  <c r="B230" i="21" s="1"/>
  <c r="B231" i="21" s="1"/>
  <c r="B232" i="21" s="1"/>
  <c r="B233" i="21" s="1"/>
  <c r="B234" i="21" s="1"/>
  <c r="B235" i="21" s="1"/>
  <c r="B236" i="21" s="1"/>
  <c r="B237" i="21" s="1"/>
  <c r="B238" i="21" s="1"/>
  <c r="B239" i="21" s="1"/>
  <c r="B240" i="21" s="1"/>
  <c r="B241" i="21" s="1"/>
  <c r="B242" i="21" s="1"/>
  <c r="B243" i="21" s="1"/>
  <c r="B244" i="21" s="1"/>
  <c r="B245" i="21" s="1"/>
  <c r="B246" i="21" s="1"/>
  <c r="B247" i="21" s="1"/>
  <c r="B248" i="21" s="1"/>
  <c r="B249" i="21" s="1"/>
  <c r="B250" i="21" s="1"/>
  <c r="B251" i="21" s="1"/>
  <c r="B252" i="21" s="1"/>
  <c r="B253" i="21" s="1"/>
  <c r="B254" i="21" s="1"/>
  <c r="B255" i="21" s="1"/>
  <c r="B256" i="21" s="1"/>
  <c r="B257" i="21" s="1"/>
  <c r="B258" i="21" s="1"/>
  <c r="B259" i="21" s="1"/>
  <c r="B260" i="21" s="1"/>
  <c r="B261" i="21" s="1"/>
  <c r="B262" i="21" s="1"/>
  <c r="B263" i="21" s="1"/>
  <c r="B264" i="21" s="1"/>
  <c r="B265" i="21" s="1"/>
  <c r="B266" i="21" s="1"/>
  <c r="B267" i="21" s="1"/>
  <c r="B268" i="21" s="1"/>
  <c r="B269" i="21" s="1"/>
  <c r="B270" i="21" s="1"/>
  <c r="B271" i="21" s="1"/>
  <c r="B272" i="21" s="1"/>
  <c r="B273" i="21" s="1"/>
  <c r="B274" i="21" s="1"/>
  <c r="B275" i="21" s="1"/>
  <c r="B276" i="21" s="1"/>
  <c r="B277" i="21" s="1"/>
  <c r="B278" i="21" s="1"/>
  <c r="B279" i="21" s="1"/>
  <c r="B280" i="21" s="1"/>
  <c r="B281" i="21" s="1"/>
  <c r="B282" i="21" s="1"/>
  <c r="B283" i="21" s="1"/>
  <c r="B284" i="21" s="1"/>
  <c r="B285" i="21" s="1"/>
  <c r="B286" i="21" s="1"/>
  <c r="B287" i="21" s="1"/>
  <c r="B288" i="21" s="1"/>
  <c r="B289" i="21" s="1"/>
  <c r="B290" i="21" s="1"/>
  <c r="B291" i="21" s="1"/>
  <c r="B292" i="21" s="1"/>
  <c r="B293" i="21" s="1"/>
  <c r="B294" i="21" s="1"/>
  <c r="B295" i="21" s="1"/>
  <c r="B296" i="21" s="1"/>
  <c r="B297" i="21" s="1"/>
  <c r="B298" i="21" s="1"/>
  <c r="B299" i="21" s="1"/>
  <c r="B300" i="21" s="1"/>
  <c r="B301" i="21" s="1"/>
  <c r="B302" i="21" s="1"/>
  <c r="B303" i="21" s="1"/>
  <c r="B304" i="21" s="1"/>
  <c r="B305" i="21" s="1"/>
  <c r="B306" i="21" s="1"/>
  <c r="B307" i="21" s="1"/>
  <c r="B308" i="21" s="1"/>
  <c r="B309" i="21" s="1"/>
  <c r="B310" i="21" s="1"/>
  <c r="B311" i="21" s="1"/>
  <c r="B312" i="21" s="1"/>
  <c r="B313" i="21" s="1"/>
  <c r="B314" i="21" s="1"/>
  <c r="B315" i="21" s="1"/>
  <c r="B316" i="21" s="1"/>
  <c r="B317" i="21" s="1"/>
  <c r="B318" i="21" s="1"/>
  <c r="B319" i="21" s="1"/>
  <c r="B320" i="21" s="1"/>
  <c r="B321" i="21" s="1"/>
  <c r="B322" i="21" s="1"/>
  <c r="B323" i="21" s="1"/>
  <c r="B324" i="21" s="1"/>
  <c r="B325" i="21" s="1"/>
  <c r="B326" i="21" s="1"/>
  <c r="B327" i="21" s="1"/>
  <c r="B328" i="21" s="1"/>
  <c r="B329" i="21" s="1"/>
  <c r="B330" i="21" s="1"/>
  <c r="B331" i="21" s="1"/>
  <c r="B332" i="21" s="1"/>
  <c r="B333" i="21" s="1"/>
  <c r="B334" i="21" s="1"/>
  <c r="B335" i="21" s="1"/>
  <c r="B336" i="21" s="1"/>
  <c r="B337" i="21" s="1"/>
  <c r="B338" i="21" s="1"/>
  <c r="B339" i="21" s="1"/>
  <c r="B340" i="21" s="1"/>
  <c r="B341" i="21" s="1"/>
  <c r="B342" i="21" s="1"/>
  <c r="B343" i="21" s="1"/>
  <c r="B344" i="21" s="1"/>
  <c r="B345" i="21" s="1"/>
  <c r="B346" i="21" s="1"/>
  <c r="B347" i="21" s="1"/>
  <c r="B348" i="21" s="1"/>
  <c r="B349" i="21" s="1"/>
  <c r="B350" i="21" s="1"/>
  <c r="B351" i="21" s="1"/>
  <c r="B352" i="21" s="1"/>
  <c r="B353" i="21" s="1"/>
  <c r="B354" i="21" s="1"/>
  <c r="B355" i="21" s="1"/>
  <c r="B356" i="21" s="1"/>
  <c r="B357" i="21" s="1"/>
  <c r="B358" i="21" s="1"/>
  <c r="B359" i="21" s="1"/>
  <c r="B360" i="21" s="1"/>
  <c r="B361" i="21" s="1"/>
  <c r="B362" i="21" s="1"/>
  <c r="B363" i="21" s="1"/>
  <c r="B364" i="21" s="1"/>
  <c r="B365" i="21" s="1"/>
  <c r="B366" i="21" s="1"/>
  <c r="B367" i="21" s="1"/>
  <c r="B368" i="21" s="1"/>
  <c r="B369" i="21" s="1"/>
  <c r="B370" i="21" s="1"/>
  <c r="B371" i="21" s="1"/>
  <c r="B372" i="21" s="1"/>
  <c r="B373" i="21" s="1"/>
  <c r="B374" i="21" s="1"/>
  <c r="B375" i="21" s="1"/>
  <c r="B376" i="21" s="1"/>
  <c r="B377" i="21" s="1"/>
  <c r="B378" i="21" s="1"/>
  <c r="B379" i="21" s="1"/>
  <c r="B380" i="21" s="1"/>
  <c r="B381" i="21" s="1"/>
  <c r="B382" i="21" s="1"/>
  <c r="B383" i="21" s="1"/>
  <c r="B384" i="21" s="1"/>
  <c r="B385" i="21" s="1"/>
  <c r="B386" i="21" s="1"/>
  <c r="B387" i="21" s="1"/>
  <c r="B388" i="21" s="1"/>
  <c r="B389" i="21" s="1"/>
  <c r="B390" i="21" s="1"/>
  <c r="B391" i="21" s="1"/>
  <c r="B392" i="21" s="1"/>
  <c r="B393" i="21" s="1"/>
  <c r="B394" i="21" s="1"/>
  <c r="B395" i="21" s="1"/>
  <c r="F490" i="21"/>
  <c r="F491" i="21"/>
  <c r="F492" i="21"/>
  <c r="F493" i="21"/>
  <c r="B673" i="18" l="1"/>
  <c r="B674" i="18" s="1"/>
  <c r="B675" i="18" s="1"/>
  <c r="B676" i="18" s="1"/>
  <c r="B677" i="18" s="1"/>
  <c r="B678" i="18" s="1"/>
  <c r="B679" i="18" s="1"/>
  <c r="B680" i="18" s="1"/>
  <c r="B681" i="18" s="1"/>
  <c r="B682" i="18" s="1"/>
  <c r="B683" i="18" s="1"/>
  <c r="B684" i="18" s="1"/>
  <c r="B685" i="18" s="1"/>
  <c r="B396" i="21"/>
  <c r="B397" i="21" s="1"/>
  <c r="B398" i="21" s="1"/>
  <c r="B399" i="21" s="1"/>
  <c r="B400" i="21" s="1"/>
  <c r="B401" i="21" s="1"/>
  <c r="B402" i="21" s="1"/>
  <c r="B403" i="21" s="1"/>
  <c r="B404" i="21" s="1"/>
  <c r="B405" i="21" s="1"/>
  <c r="B406" i="21" s="1"/>
  <c r="B407" i="21" s="1"/>
  <c r="B408" i="21" s="1"/>
  <c r="B409" i="21" s="1"/>
  <c r="F80" i="22"/>
  <c r="B410" i="21" l="1"/>
  <c r="B411" i="21" s="1"/>
  <c r="B412" i="21" s="1"/>
  <c r="B413" i="21" s="1"/>
  <c r="B414" i="21" s="1"/>
  <c r="B415" i="21" s="1"/>
  <c r="B416" i="21" s="1"/>
  <c r="B417" i="21" s="1"/>
  <c r="B418" i="21" s="1"/>
  <c r="B419" i="21" s="1"/>
  <c r="B420" i="21" s="1"/>
  <c r="B421" i="21" s="1"/>
  <c r="B422" i="21" s="1"/>
  <c r="B423" i="21" s="1"/>
  <c r="B424" i="21" s="1"/>
  <c r="B425" i="21" s="1"/>
  <c r="B426" i="21" s="1"/>
  <c r="B427" i="21" s="1"/>
  <c r="B428" i="21" s="1"/>
  <c r="B429" i="21" s="1"/>
  <c r="B430" i="21" s="1"/>
  <c r="B431" i="21" s="1"/>
  <c r="B432" i="21" s="1"/>
  <c r="B433" i="21" s="1"/>
  <c r="B434" i="21" s="1"/>
  <c r="B435" i="21" s="1"/>
  <c r="B436" i="21" s="1"/>
  <c r="B437" i="21" s="1"/>
  <c r="B438" i="21" s="1"/>
  <c r="B439" i="21" s="1"/>
  <c r="B440" i="21" s="1"/>
  <c r="B441" i="21" s="1"/>
  <c r="B442" i="21" s="1"/>
  <c r="B443" i="21" s="1"/>
  <c r="B444" i="21" s="1"/>
  <c r="B445" i="21" s="1"/>
  <c r="B446" i="21" s="1"/>
  <c r="B447" i="21" s="1"/>
  <c r="B448" i="21" s="1"/>
  <c r="B449" i="21" s="1"/>
  <c r="B450" i="21" s="1"/>
  <c r="B451" i="21" s="1"/>
  <c r="B452" i="21" s="1"/>
  <c r="F322" i="16"/>
  <c r="F419" i="26"/>
  <c r="F418" i="26"/>
  <c r="F420" i="26"/>
  <c r="B453" i="21" l="1"/>
  <c r="B454" i="21" s="1"/>
  <c r="B455" i="21" s="1"/>
  <c r="B456" i="21" s="1"/>
  <c r="B457" i="21" s="1"/>
  <c r="B458" i="21" s="1"/>
  <c r="B459" i="21" s="1"/>
  <c r="B460" i="21" s="1"/>
  <c r="B461" i="21" s="1"/>
  <c r="B462" i="21" s="1"/>
  <c r="B463" i="21" s="1"/>
  <c r="B464" i="21" s="1"/>
  <c r="B465" i="21" s="1"/>
  <c r="B466" i="21" s="1"/>
  <c r="B467" i="21" s="1"/>
  <c r="B468" i="21" s="1"/>
  <c r="B469" i="21" s="1"/>
  <c r="B470" i="21" s="1"/>
  <c r="B471" i="21" s="1"/>
  <c r="B472" i="21" s="1"/>
  <c r="B473" i="21" s="1"/>
  <c r="B474" i="21" s="1"/>
  <c r="B475" i="21" s="1"/>
  <c r="B476" i="21" s="1"/>
  <c r="B477" i="21" s="1"/>
  <c r="B478" i="21" s="1"/>
  <c r="B479" i="21" s="1"/>
  <c r="B480" i="21" s="1"/>
  <c r="B481" i="21" s="1"/>
  <c r="B482" i="21" s="1"/>
  <c r="B483" i="21" s="1"/>
  <c r="B484" i="21" s="1"/>
  <c r="B485" i="21" s="1"/>
  <c r="B486" i="21" s="1"/>
  <c r="B487" i="21" s="1"/>
  <c r="B488" i="21" s="1"/>
  <c r="J91" i="39"/>
  <c r="B91" i="39"/>
  <c r="J63" i="39"/>
  <c r="B63" i="39"/>
  <c r="J35" i="39"/>
  <c r="B35" i="39"/>
  <c r="J7" i="39"/>
  <c r="B7" i="39"/>
  <c r="B7" i="29"/>
  <c r="B7" i="36"/>
  <c r="B7" i="26"/>
  <c r="B7" i="16"/>
  <c r="B7" i="22"/>
  <c r="B7" i="21"/>
  <c r="B7" i="19"/>
  <c r="B7" i="18"/>
  <c r="B489" i="21" l="1"/>
  <c r="B490" i="21" s="1"/>
  <c r="B491" i="21" s="1"/>
  <c r="B492" i="21" s="1"/>
  <c r="B493" i="21" s="1"/>
  <c r="B494" i="21" s="1"/>
  <c r="B495" i="21" s="1"/>
  <c r="B496" i="21" s="1"/>
  <c r="B497" i="21" s="1"/>
  <c r="B498" i="21" s="1"/>
  <c r="B499" i="21" s="1"/>
  <c r="B500" i="21" s="1"/>
  <c r="B501" i="21" s="1"/>
  <c r="B502" i="21" s="1"/>
  <c r="B503" i="21" s="1"/>
  <c r="B504" i="21" s="1"/>
  <c r="B505" i="21" s="1"/>
  <c r="B506" i="21" s="1"/>
  <c r="B507" i="21" s="1"/>
  <c r="B508" i="21" s="1"/>
  <c r="B509" i="21" s="1"/>
  <c r="B510" i="21" s="1"/>
  <c r="B511" i="21" s="1"/>
  <c r="B512" i="21" s="1"/>
  <c r="B513" i="21" s="1"/>
  <c r="B514" i="21" s="1"/>
  <c r="B515" i="21" s="1"/>
  <c r="B516" i="21" s="1"/>
  <c r="B517" i="21" s="1"/>
  <c r="B518" i="21" s="1"/>
  <c r="B519" i="21" s="1"/>
  <c r="B520" i="21" s="1"/>
  <c r="B521" i="21" s="1"/>
  <c r="B522" i="21" s="1"/>
  <c r="B523" i="21" s="1"/>
  <c r="B524" i="21" s="1"/>
  <c r="F459" i="18"/>
  <c r="F458" i="18"/>
  <c r="F642" i="18"/>
  <c r="F460" i="18"/>
  <c r="F463" i="18"/>
  <c r="F233" i="16"/>
  <c r="F96" i="26"/>
  <c r="F97" i="26"/>
  <c r="B15" i="26" l="1"/>
  <c r="B16" i="26" s="1"/>
  <c r="B17" i="26" s="1"/>
  <c r="B18" i="26" s="1"/>
  <c r="B19" i="26" s="1"/>
  <c r="B20" i="26" s="1"/>
  <c r="B21" i="26" s="1"/>
  <c r="B22" i="26" s="1"/>
  <c r="B23" i="26" s="1"/>
  <c r="B24" i="26" s="1"/>
  <c r="B25" i="26" s="1"/>
  <c r="B26" i="26" s="1"/>
  <c r="B27" i="26" s="1"/>
  <c r="B28" i="26" s="1"/>
  <c r="B29" i="26" s="1"/>
  <c r="B30" i="26" s="1"/>
  <c r="B31" i="26" s="1"/>
  <c r="B32" i="26" s="1"/>
  <c r="B33" i="26" s="1"/>
  <c r="B34" i="26" s="1"/>
  <c r="B35" i="26" s="1"/>
  <c r="B36" i="26" s="1"/>
  <c r="B37" i="26" s="1"/>
  <c r="B38" i="26" s="1"/>
  <c r="B39" i="26" s="1"/>
  <c r="B40" i="26" s="1"/>
  <c r="B41" i="26" s="1"/>
  <c r="B42" i="26" s="1"/>
  <c r="B43" i="26" s="1"/>
  <c r="B44" i="26" s="1"/>
  <c r="B45" i="26" s="1"/>
  <c r="B46" i="26" s="1"/>
  <c r="B47" i="26" s="1"/>
  <c r="B48" i="26" s="1"/>
  <c r="B49" i="26" s="1"/>
  <c r="B50" i="26" s="1"/>
  <c r="B51" i="26" s="1"/>
  <c r="B52" i="26" s="1"/>
  <c r="B53" i="26" s="1"/>
  <c r="B54" i="26" s="1"/>
  <c r="B55" i="26" s="1"/>
  <c r="B56" i="26" s="1"/>
  <c r="B57" i="26" s="1"/>
  <c r="B58" i="26" s="1"/>
  <c r="B59" i="26" s="1"/>
  <c r="B60" i="26" s="1"/>
  <c r="B61" i="26" s="1"/>
  <c r="B62" i="26" s="1"/>
  <c r="B63" i="26" s="1"/>
  <c r="B64" i="26" s="1"/>
  <c r="B65" i="26" s="1"/>
  <c r="B66" i="26" s="1"/>
  <c r="B67" i="26" s="1"/>
  <c r="B68" i="26" s="1"/>
  <c r="B69" i="26" s="1"/>
  <c r="B70" i="26" s="1"/>
  <c r="B71" i="26" s="1"/>
  <c r="B72" i="26" s="1"/>
  <c r="B73" i="26" s="1"/>
  <c r="B74" i="26" s="1"/>
  <c r="B75" i="26" s="1"/>
  <c r="B76" i="26" s="1"/>
  <c r="B77" i="26" s="1"/>
  <c r="B78" i="26" s="1"/>
  <c r="B79" i="26" s="1"/>
  <c r="B80" i="26" s="1"/>
  <c r="B81" i="26" s="1"/>
  <c r="B82" i="26" s="1"/>
  <c r="B83" i="26" s="1"/>
  <c r="B84" i="26" s="1"/>
  <c r="B85" i="26" s="1"/>
  <c r="B86" i="26" s="1"/>
  <c r="B87" i="26" s="1"/>
  <c r="B88" i="26" s="1"/>
  <c r="B89" i="26" s="1"/>
  <c r="B90" i="26" s="1"/>
  <c r="B91" i="26" s="1"/>
  <c r="B92" i="26" s="1"/>
  <c r="B93" i="26" s="1"/>
  <c r="B94" i="26" s="1"/>
  <c r="B95" i="26" s="1"/>
  <c r="B99" i="26" s="1"/>
  <c r="B100" i="26" s="1"/>
  <c r="B101" i="26" s="1"/>
  <c r="B102" i="26" s="1"/>
  <c r="B103" i="26" s="1"/>
  <c r="B104" i="26" s="1"/>
  <c r="B105" i="26" s="1"/>
  <c r="B106" i="26" s="1"/>
  <c r="B107" i="26" s="1"/>
  <c r="B108" i="26" s="1"/>
  <c r="B109" i="26" s="1"/>
  <c r="B110" i="26" s="1"/>
  <c r="B111" i="26" s="1"/>
  <c r="B112" i="26" s="1"/>
  <c r="B113" i="26" s="1"/>
  <c r="B114" i="26" s="1"/>
  <c r="B115" i="26" s="1"/>
  <c r="B116" i="26" s="1"/>
  <c r="B117" i="26" s="1"/>
  <c r="B118" i="26" s="1"/>
  <c r="B119" i="26" s="1"/>
  <c r="B120" i="26" s="1"/>
  <c r="B121" i="26" s="1"/>
  <c r="B122" i="26" s="1"/>
  <c r="B123" i="26" s="1"/>
  <c r="B124" i="26" s="1"/>
  <c r="B125" i="26" s="1"/>
  <c r="B126" i="26" s="1"/>
  <c r="B127" i="26" s="1"/>
  <c r="B128" i="26" s="1"/>
  <c r="B129" i="26" s="1"/>
  <c r="B130" i="26" s="1"/>
  <c r="B131" i="26" s="1"/>
  <c r="B132" i="26" s="1"/>
  <c r="B133" i="26" s="1"/>
  <c r="B134" i="26" s="1"/>
  <c r="B135" i="26" s="1"/>
  <c r="B136" i="26" s="1"/>
  <c r="B137" i="26" s="1"/>
  <c r="B138" i="26" s="1"/>
  <c r="B139" i="26" s="1"/>
  <c r="B140" i="26" s="1"/>
  <c r="B141" i="26" s="1"/>
  <c r="B142" i="26" s="1"/>
  <c r="B143" i="26" s="1"/>
  <c r="B144" i="26" s="1"/>
  <c r="B145" i="26" s="1"/>
  <c r="B146" i="26" s="1"/>
  <c r="B147" i="26" s="1"/>
  <c r="B148" i="26" s="1"/>
  <c r="B149" i="26" s="1"/>
  <c r="B150" i="26" s="1"/>
  <c r="B151" i="26" s="1"/>
  <c r="B152" i="26" s="1"/>
  <c r="B153" i="26" s="1"/>
  <c r="B154" i="26" s="1"/>
  <c r="B155" i="26" s="1"/>
  <c r="B156" i="26" s="1"/>
  <c r="B157" i="26" s="1"/>
  <c r="B158" i="26" s="1"/>
  <c r="B159" i="26" s="1"/>
  <c r="B160" i="26" s="1"/>
  <c r="B161" i="26" s="1"/>
  <c r="B162" i="26" s="1"/>
  <c r="B163" i="26" s="1"/>
  <c r="B164" i="26" s="1"/>
  <c r="B165" i="26" s="1"/>
  <c r="B166" i="26" s="1"/>
  <c r="B167" i="26" s="1"/>
  <c r="B168" i="26" s="1"/>
  <c r="B169" i="26" s="1"/>
  <c r="B170" i="26" s="1"/>
  <c r="B171" i="26" s="1"/>
  <c r="B172" i="26" s="1"/>
  <c r="B173" i="26" s="1"/>
  <c r="B174" i="26" s="1"/>
  <c r="B175" i="26" s="1"/>
  <c r="B176" i="26" s="1"/>
  <c r="B177" i="26" s="1"/>
  <c r="B178" i="26" s="1"/>
  <c r="B179" i="26" s="1"/>
  <c r="B180" i="26" s="1"/>
  <c r="B181" i="26" s="1"/>
  <c r="B182" i="26" s="1"/>
  <c r="B183" i="26" s="1"/>
  <c r="B184" i="26" s="1"/>
  <c r="B185" i="26" s="1"/>
  <c r="B186" i="26" s="1"/>
  <c r="B187" i="26" s="1"/>
  <c r="B188" i="26" s="1"/>
  <c r="B189" i="26" s="1"/>
  <c r="B190" i="26" s="1"/>
  <c r="B191" i="26" s="1"/>
  <c r="B192" i="26" s="1"/>
  <c r="B193" i="26" s="1"/>
  <c r="B194" i="26" s="1"/>
  <c r="B195" i="26" s="1"/>
  <c r="B196" i="26" s="1"/>
  <c r="B197" i="26" s="1"/>
  <c r="B198" i="26" s="1"/>
  <c r="B199" i="26" s="1"/>
  <c r="B200" i="26" s="1"/>
  <c r="B201" i="26" s="1"/>
  <c r="B202" i="26" s="1"/>
  <c r="B203" i="26" s="1"/>
  <c r="B204" i="26" s="1"/>
  <c r="B205" i="26" s="1"/>
  <c r="B206" i="26" s="1"/>
  <c r="B207" i="26" s="1"/>
  <c r="B208" i="26" s="1"/>
  <c r="B209" i="26" s="1"/>
  <c r="B210" i="26" s="1"/>
  <c r="B211" i="26" s="1"/>
  <c r="B212" i="26" s="1"/>
  <c r="B213" i="26" s="1"/>
  <c r="B214" i="26" s="1"/>
  <c r="B215" i="26" s="1"/>
  <c r="B216" i="26" s="1"/>
  <c r="B217" i="26" s="1"/>
  <c r="B218" i="26" s="1"/>
  <c r="B219" i="26" s="1"/>
  <c r="B220" i="26" s="1"/>
  <c r="B221" i="26" s="1"/>
  <c r="B222" i="26" s="1"/>
  <c r="B223" i="26" s="1"/>
  <c r="B224" i="26" s="1"/>
  <c r="B225" i="26" s="1"/>
  <c r="B226" i="26" s="1"/>
  <c r="B227" i="26" s="1"/>
  <c r="B228" i="26" s="1"/>
  <c r="B229" i="26" s="1"/>
  <c r="B230" i="26" s="1"/>
  <c r="B231" i="26" s="1"/>
  <c r="B232" i="26" s="1"/>
  <c r="B233" i="26" s="1"/>
  <c r="B234" i="26" s="1"/>
  <c r="B235" i="26" s="1"/>
  <c r="B236" i="26" s="1"/>
  <c r="B237" i="26" s="1"/>
  <c r="B238" i="26" s="1"/>
  <c r="B239" i="26" s="1"/>
  <c r="B240" i="26" s="1"/>
  <c r="B241" i="26" s="1"/>
  <c r="B242" i="26" s="1"/>
  <c r="B243" i="26" s="1"/>
  <c r="B244" i="26" s="1"/>
  <c r="B245" i="26" s="1"/>
  <c r="F65" i="22"/>
  <c r="B14" i="26"/>
  <c r="F251" i="26"/>
  <c r="F252" i="26"/>
  <c r="F250" i="26"/>
  <c r="F184" i="26"/>
  <c r="F23" i="19"/>
  <c r="F25" i="19"/>
  <c r="F26" i="19"/>
  <c r="F27" i="19"/>
  <c r="F22" i="19"/>
  <c r="F262" i="19"/>
  <c r="F153" i="19"/>
  <c r="F257" i="19"/>
  <c r="B251" i="26" l="1"/>
  <c r="B252" i="26" s="1"/>
  <c r="F290" i="19"/>
  <c r="F267" i="19"/>
  <c r="B253" i="26" l="1"/>
  <c r="B254" i="26" s="1"/>
  <c r="B255" i="26" s="1"/>
  <c r="B256" i="26" s="1"/>
  <c r="B257" i="26" s="1"/>
  <c r="B258" i="26" s="1"/>
  <c r="B259" i="26" s="1"/>
  <c r="B260" i="26" s="1"/>
  <c r="B261" i="26" s="1"/>
  <c r="B262" i="26" s="1"/>
  <c r="B263" i="26" s="1"/>
  <c r="B264" i="26" s="1"/>
  <c r="B265" i="26" s="1"/>
  <c r="B266" i="26" s="1"/>
  <c r="B267" i="26" s="1"/>
  <c r="B268" i="26" s="1"/>
  <c r="B269" i="26" s="1"/>
  <c r="B270" i="26" s="1"/>
  <c r="B271" i="26" s="1"/>
  <c r="B272" i="26" s="1"/>
  <c r="B273" i="26" s="1"/>
  <c r="B274" i="26" s="1"/>
  <c r="B275" i="26" s="1"/>
  <c r="F115" i="16"/>
  <c r="B276" i="26" l="1"/>
  <c r="B277" i="26" s="1"/>
  <c r="B278" i="26" s="1"/>
  <c r="B279" i="26" s="1"/>
  <c r="B280" i="26" s="1"/>
  <c r="B281" i="26" s="1"/>
  <c r="B282" i="26" s="1"/>
  <c r="B283" i="26" s="1"/>
  <c r="B284" i="26" s="1"/>
  <c r="B285" i="26" s="1"/>
  <c r="B286" i="26" s="1"/>
  <c r="B287" i="26" s="1"/>
  <c r="B288" i="26" s="1"/>
  <c r="B289" i="26" s="1"/>
  <c r="B290" i="26" s="1"/>
  <c r="B291" i="26" s="1"/>
  <c r="B292" i="26" s="1"/>
  <c r="B293" i="26" s="1"/>
  <c r="B294" i="26" s="1"/>
  <c r="B295" i="26" s="1"/>
  <c r="B296" i="26" s="1"/>
  <c r="B297" i="26" s="1"/>
  <c r="B298" i="26" s="1"/>
  <c r="B299" i="26" s="1"/>
  <c r="B300" i="26" s="1"/>
  <c r="B301" i="26" s="1"/>
  <c r="B302" i="26" s="1"/>
  <c r="B303" i="26" s="1"/>
  <c r="B304" i="26" s="1"/>
  <c r="B305" i="26" s="1"/>
  <c r="B306" i="26" s="1"/>
  <c r="B307" i="26" s="1"/>
  <c r="B308" i="26" s="1"/>
  <c r="B309" i="26" s="1"/>
  <c r="B310" i="26" s="1"/>
  <c r="B311" i="26" s="1"/>
  <c r="B312" i="26" s="1"/>
  <c r="B313" i="26" s="1"/>
  <c r="B314" i="26" s="1"/>
  <c r="B315" i="26" s="1"/>
  <c r="B316" i="26" s="1"/>
  <c r="B317" i="26" s="1"/>
  <c r="B318" i="26" s="1"/>
  <c r="B319" i="26" s="1"/>
  <c r="B320" i="26" s="1"/>
  <c r="B321" i="26" s="1"/>
  <c r="B322" i="26" s="1"/>
  <c r="B323" i="26" s="1"/>
  <c r="B324" i="26" s="1"/>
  <c r="B325" i="26" s="1"/>
  <c r="B326" i="26" s="1"/>
  <c r="B327" i="26" s="1"/>
  <c r="B328" i="26" s="1"/>
  <c r="B329" i="26" s="1"/>
  <c r="B330" i="26" s="1"/>
  <c r="B331" i="26" s="1"/>
  <c r="B332" i="26" s="1"/>
  <c r="B333" i="26" s="1"/>
  <c r="B334" i="26" s="1"/>
  <c r="B335" i="26" s="1"/>
  <c r="B336" i="26" s="1"/>
  <c r="B337" i="26" s="1"/>
  <c r="B338" i="26" s="1"/>
  <c r="B339" i="26" s="1"/>
  <c r="B340" i="26" s="1"/>
  <c r="B341" i="26" s="1"/>
  <c r="B342" i="26" s="1"/>
  <c r="B343" i="26" s="1"/>
  <c r="B344" i="26" s="1"/>
  <c r="B345" i="26" s="1"/>
  <c r="B346" i="26" s="1"/>
  <c r="B347" i="26" s="1"/>
  <c r="B348" i="26" s="1"/>
  <c r="B349" i="26" s="1"/>
  <c r="B350" i="26" s="1"/>
  <c r="B351" i="26" s="1"/>
  <c r="B352" i="26" s="1"/>
  <c r="B353" i="26" s="1"/>
  <c r="B354" i="26" s="1"/>
  <c r="B355" i="26" s="1"/>
  <c r="B356" i="26" s="1"/>
  <c r="B357" i="26" s="1"/>
  <c r="B358" i="26" s="1"/>
  <c r="B359" i="26" s="1"/>
  <c r="B360" i="26" s="1"/>
  <c r="B361" i="26" s="1"/>
  <c r="B362" i="26" s="1"/>
  <c r="B363" i="26" s="1"/>
  <c r="B364" i="26" s="1"/>
  <c r="B365" i="26" s="1"/>
  <c r="B366" i="26" s="1"/>
  <c r="B367" i="26" s="1"/>
  <c r="B368" i="26" s="1"/>
  <c r="B369" i="26" s="1"/>
  <c r="B370" i="26" s="1"/>
  <c r="B371" i="26" s="1"/>
  <c r="B372" i="26" s="1"/>
  <c r="B373" i="26" s="1"/>
  <c r="B374" i="26" s="1"/>
  <c r="B375" i="26" s="1"/>
  <c r="B376" i="26" s="1"/>
  <c r="B377" i="26" s="1"/>
  <c r="B378" i="26" s="1"/>
  <c r="B379" i="26" s="1"/>
  <c r="B380" i="26" s="1"/>
  <c r="B381" i="26" s="1"/>
  <c r="B382" i="26" s="1"/>
  <c r="B383" i="26" s="1"/>
  <c r="B384" i="26" s="1"/>
  <c r="B385" i="26" s="1"/>
  <c r="B386" i="26" s="1"/>
  <c r="B387" i="26" s="1"/>
  <c r="B388" i="26" s="1"/>
  <c r="B389" i="26" s="1"/>
  <c r="B390" i="26" s="1"/>
  <c r="B391" i="26" s="1"/>
  <c r="B392" i="26" s="1"/>
  <c r="B393" i="26" s="1"/>
  <c r="B394" i="26" s="1"/>
  <c r="B395" i="26" s="1"/>
  <c r="B396" i="26" s="1"/>
  <c r="B397" i="26" s="1"/>
  <c r="B398" i="26" s="1"/>
  <c r="B399" i="26" s="1"/>
  <c r="B400" i="26" s="1"/>
  <c r="B401" i="26" s="1"/>
  <c r="B402" i="26" s="1"/>
  <c r="B403" i="26" s="1"/>
  <c r="B404" i="26" s="1"/>
  <c r="B405" i="26" s="1"/>
  <c r="B406" i="26" s="1"/>
  <c r="B407" i="26" s="1"/>
  <c r="B408" i="26" s="1"/>
  <c r="B409" i="26" s="1"/>
  <c r="B410" i="26" s="1"/>
  <c r="B411" i="26" s="1"/>
  <c r="B412" i="26" s="1"/>
  <c r="B413" i="26" s="1"/>
  <c r="B414" i="26" s="1"/>
  <c r="B415" i="26" s="1"/>
  <c r="B416" i="26" s="1"/>
  <c r="B417" i="26" s="1"/>
  <c r="B418" i="26" s="1"/>
  <c r="B419" i="26" s="1"/>
  <c r="B420" i="26" s="1"/>
  <c r="B421" i="26" s="1"/>
  <c r="B422" i="26" s="1"/>
  <c r="B423" i="26" s="1"/>
  <c r="B424" i="26" s="1"/>
  <c r="B425" i="26" s="1"/>
  <c r="B426" i="26" s="1"/>
  <c r="B427" i="26" s="1"/>
  <c r="B428" i="26" s="1"/>
  <c r="B429" i="26" s="1"/>
  <c r="B430" i="26" s="1"/>
  <c r="B431" i="26" s="1"/>
  <c r="F90" i="16"/>
  <c r="F442" i="18"/>
  <c r="F557" i="18" l="1"/>
  <c r="F20" i="19"/>
  <c r="F108" i="16"/>
  <c r="F107" i="16"/>
  <c r="F15" i="16"/>
  <c r="F185" i="19"/>
  <c r="F24" i="19"/>
  <c r="F176" i="19"/>
  <c r="F38" i="16"/>
  <c r="F232" i="16"/>
  <c r="F21" i="19"/>
  <c r="F134" i="18" l="1"/>
  <c r="F590" i="18" l="1"/>
  <c r="F56" i="22"/>
  <c r="F55" i="22"/>
  <c r="F54" i="22"/>
  <c r="F302" i="21"/>
  <c r="F169" i="26" l="1"/>
  <c r="F79" i="22"/>
  <c r="F16" i="18" l="1"/>
  <c r="F105" i="18" l="1"/>
  <c r="F63" i="18"/>
  <c r="F64" i="18"/>
  <c r="F52" i="18" l="1"/>
  <c r="F382" i="18"/>
  <c r="F364" i="18"/>
  <c r="F14" i="18"/>
  <c r="F430" i="21" l="1"/>
  <c r="F425" i="21"/>
  <c r="F426" i="21"/>
  <c r="F427" i="21"/>
  <c r="F428" i="21"/>
  <c r="F429" i="21"/>
  <c r="F201" i="26" l="1"/>
  <c r="F200" i="26"/>
  <c r="F443" i="18" l="1"/>
  <c r="F444" i="18"/>
  <c r="F445" i="18"/>
  <c r="F446" i="18"/>
  <c r="F447" i="18"/>
  <c r="F448" i="18"/>
  <c r="F449" i="18"/>
  <c r="F89" i="19"/>
  <c r="F153" i="16"/>
  <c r="F154" i="16"/>
  <c r="F155" i="16"/>
  <c r="F156" i="16"/>
  <c r="F157" i="16"/>
  <c r="F82" i="19"/>
  <c r="F168" i="26"/>
  <c r="F167" i="26"/>
  <c r="F166" i="26" l="1"/>
  <c r="F51" i="22" l="1"/>
  <c r="F52" i="22"/>
  <c r="F53" i="22"/>
  <c r="F487" i="21"/>
  <c r="F57" i="16"/>
  <c r="F55" i="16" l="1"/>
  <c r="F678" i="18" l="1"/>
  <c r="F56" i="16" l="1"/>
  <c r="F53" i="16"/>
  <c r="F199" i="26" l="1"/>
  <c r="F535" i="18" l="1"/>
  <c r="F536" i="18"/>
  <c r="F537" i="18"/>
  <c r="F556" i="18"/>
  <c r="F465" i="18" l="1"/>
  <c r="F281" i="18" l="1"/>
  <c r="F140" i="18"/>
  <c r="F198" i="26"/>
  <c r="F197" i="26"/>
  <c r="F125" i="18" l="1"/>
  <c r="F434" i="18"/>
  <c r="F433" i="18"/>
  <c r="F432" i="18"/>
  <c r="F431" i="18"/>
  <c r="F430" i="18"/>
  <c r="F429" i="18"/>
  <c r="F428" i="18"/>
  <c r="F193" i="26"/>
  <c r="F194" i="26"/>
  <c r="F195" i="26"/>
  <c r="F196" i="26"/>
  <c r="F97" i="18"/>
  <c r="F122" i="18" l="1"/>
  <c r="F120" i="18" l="1"/>
  <c r="F17" i="18"/>
  <c r="F15" i="18"/>
  <c r="F416" i="21" l="1"/>
  <c r="F420" i="21"/>
  <c r="F418" i="21"/>
  <c r="F419" i="21"/>
  <c r="F417" i="21"/>
  <c r="F288" i="26" l="1"/>
  <c r="F486" i="21"/>
  <c r="F353" i="26"/>
  <c r="F352" i="26"/>
  <c r="F285" i="26" l="1"/>
  <c r="F247" i="26"/>
  <c r="F424" i="21" l="1"/>
  <c r="F423" i="21" l="1"/>
  <c r="F422" i="21"/>
  <c r="F421" i="21"/>
  <c r="F122" i="16" l="1"/>
  <c r="F150" i="16" l="1"/>
  <c r="F149" i="16"/>
  <c r="F148" i="16"/>
  <c r="F198" i="19"/>
  <c r="F312" i="19"/>
  <c r="F93" i="19"/>
  <c r="F379" i="18" l="1"/>
  <c r="F113" i="18"/>
  <c r="F196" i="22" l="1"/>
  <c r="F95" i="18" l="1"/>
  <c r="F668" i="18"/>
  <c r="F669" i="18"/>
  <c r="F663" i="18"/>
  <c r="F664" i="18"/>
  <c r="F665" i="18"/>
  <c r="F666" i="18"/>
  <c r="F652" i="18" l="1"/>
  <c r="F653" i="18"/>
  <c r="F654" i="18"/>
  <c r="F655" i="18"/>
  <c r="F656" i="18"/>
  <c r="F657" i="18"/>
  <c r="F658" i="18"/>
  <c r="F659" i="18"/>
  <c r="F660" i="18"/>
  <c r="F661" i="18"/>
  <c r="F570" i="18"/>
  <c r="F23" i="22"/>
  <c r="F630" i="18" l="1"/>
  <c r="F32" i="19"/>
  <c r="F490" i="18" l="1"/>
  <c r="D21" i="34" l="1"/>
  <c r="D22" i="34" s="1"/>
  <c r="F292" i="16" l="1"/>
  <c r="F87" i="19" l="1"/>
  <c r="F415" i="21"/>
  <c r="F414" i="21"/>
  <c r="F161" i="19"/>
  <c r="F498" i="18" l="1"/>
  <c r="F649" i="18"/>
  <c r="F147" i="16"/>
  <c r="F509" i="18" l="1"/>
  <c r="F261" i="16"/>
  <c r="F511" i="18" l="1"/>
  <c r="F510" i="18"/>
  <c r="F372" i="26"/>
  <c r="F373" i="26"/>
  <c r="F363" i="26" l="1"/>
  <c r="F488" i="21"/>
  <c r="F484" i="21"/>
  <c r="F485" i="21"/>
  <c r="F20" i="22"/>
  <c r="F19" i="22"/>
  <c r="F21" i="22"/>
  <c r="F22" i="22"/>
  <c r="F479" i="21"/>
  <c r="F477" i="21"/>
  <c r="F356" i="26"/>
  <c r="F357" i="26"/>
  <c r="F358" i="26"/>
  <c r="F359" i="26"/>
  <c r="F360" i="26"/>
  <c r="F361" i="26"/>
  <c r="F362" i="26"/>
  <c r="F512" i="18" l="1"/>
  <c r="F71" i="22"/>
  <c r="F291" i="21"/>
  <c r="F163" i="26"/>
  <c r="F43" i="16" l="1"/>
  <c r="F672" i="18"/>
  <c r="F632" i="18"/>
  <c r="F84" i="16"/>
  <c r="F229" i="16" l="1"/>
  <c r="F173" i="19"/>
  <c r="F19" i="19"/>
  <c r="F184" i="19"/>
  <c r="F302" i="19"/>
  <c r="F175" i="19"/>
  <c r="F241" i="16"/>
  <c r="F513" i="18" l="1"/>
  <c r="F514" i="18"/>
  <c r="F126" i="18"/>
  <c r="F369" i="21" l="1"/>
  <c r="F256" i="21"/>
  <c r="F77" i="22"/>
  <c r="F240" i="26"/>
  <c r="F242" i="26"/>
  <c r="F243" i="26"/>
  <c r="F128" i="18"/>
  <c r="F101" i="22" l="1"/>
  <c r="F257" i="26" l="1"/>
  <c r="F390" i="21"/>
  <c r="F391" i="21"/>
  <c r="F392" i="21"/>
  <c r="F393" i="21"/>
  <c r="F49" i="16"/>
  <c r="F50" i="16"/>
  <c r="F281" i="19"/>
  <c r="F95" i="22"/>
  <c r="F96" i="22"/>
  <c r="F97" i="22"/>
  <c r="F98" i="22"/>
  <c r="F99" i="22"/>
  <c r="F100" i="22"/>
  <c r="F102" i="22"/>
  <c r="F103" i="22"/>
  <c r="F137" i="16" l="1"/>
  <c r="F271" i="16"/>
  <c r="F403" i="21"/>
  <c r="F18" i="19"/>
  <c r="F17" i="19"/>
  <c r="F16" i="19"/>
  <c r="F15" i="19"/>
  <c r="F14" i="19"/>
  <c r="F114" i="26"/>
  <c r="F480" i="21"/>
  <c r="F478" i="21"/>
  <c r="F25" i="16"/>
  <c r="F71" i="18" l="1"/>
  <c r="F138" i="19" l="1"/>
  <c r="F139" i="19"/>
  <c r="F141" i="19"/>
  <c r="F142" i="19"/>
  <c r="F144" i="19"/>
  <c r="F145" i="19"/>
  <c r="F147" i="19"/>
  <c r="F148" i="19"/>
  <c r="F150" i="19"/>
  <c r="F151" i="19"/>
  <c r="F156" i="19"/>
  <c r="F157" i="19"/>
  <c r="F159" i="19"/>
  <c r="F189" i="16"/>
  <c r="F190" i="16"/>
  <c r="F192" i="16"/>
  <c r="F193" i="16"/>
  <c r="F194" i="16"/>
  <c r="F196" i="16"/>
  <c r="F131" i="19"/>
  <c r="F132" i="19"/>
  <c r="E21" i="34" l="1"/>
  <c r="F215" i="16" l="1"/>
  <c r="F217" i="16"/>
  <c r="F220" i="16"/>
  <c r="F221" i="16"/>
  <c r="F222" i="16"/>
  <c r="F224" i="16"/>
  <c r="F225" i="16"/>
  <c r="F66" i="16" l="1"/>
  <c r="F127" i="26"/>
  <c r="F128" i="26"/>
  <c r="F129" i="26"/>
  <c r="F207" i="19"/>
  <c r="F208" i="19"/>
  <c r="F209" i="19"/>
  <c r="F210" i="19"/>
  <c r="F211" i="19"/>
  <c r="F206" i="19"/>
  <c r="F402" i="21"/>
  <c r="F15" i="21"/>
  <c r="F216" i="16"/>
  <c r="F521" i="18"/>
  <c r="F519" i="18" l="1"/>
  <c r="F205" i="19"/>
  <c r="F203" i="22"/>
  <c r="F46" i="22"/>
  <c r="F127" i="18"/>
  <c r="F20" i="18"/>
  <c r="F409" i="21"/>
  <c r="F408" i="21"/>
  <c r="F407" i="21"/>
  <c r="F406" i="21"/>
  <c r="F405" i="21"/>
  <c r="F404" i="21"/>
  <c r="F173" i="16" l="1"/>
  <c r="F648" i="18"/>
  <c r="F500" i="18"/>
  <c r="F538" i="18"/>
  <c r="F561" i="18"/>
  <c r="F507" i="18"/>
  <c r="F65" i="18"/>
  <c r="F66" i="18"/>
  <c r="F67" i="18"/>
  <c r="F68" i="18"/>
  <c r="F69" i="18"/>
  <c r="F70" i="18"/>
  <c r="F515" i="18"/>
  <c r="F650" i="18"/>
  <c r="F94" i="18"/>
  <c r="F116" i="19"/>
  <c r="F117" i="19"/>
  <c r="F98" i="19"/>
  <c r="F279" i="26"/>
  <c r="F280" i="26"/>
  <c r="F281" i="26"/>
  <c r="F282" i="26"/>
  <c r="F283" i="26"/>
  <c r="F284" i="26"/>
  <c r="F63" i="22"/>
  <c r="F64" i="22"/>
  <c r="F107" i="22"/>
  <c r="F74" i="22"/>
  <c r="F389" i="21"/>
  <c r="F277" i="19"/>
  <c r="F275" i="19"/>
  <c r="F109" i="26"/>
  <c r="F400" i="21"/>
  <c r="F401" i="21"/>
  <c r="F194" i="22"/>
  <c r="F614" i="18"/>
  <c r="F631" i="18"/>
  <c r="F279" i="18"/>
  <c r="F372" i="21" l="1"/>
  <c r="F371" i="21"/>
  <c r="F378" i="21"/>
  <c r="F377" i="21"/>
  <c r="F399" i="21"/>
  <c r="F146" i="22" l="1"/>
  <c r="F275" i="26"/>
  <c r="F499" i="18"/>
  <c r="F58" i="19" l="1"/>
  <c r="F27" i="22"/>
  <c r="F26" i="22"/>
  <c r="F25" i="22"/>
  <c r="F32" i="22"/>
  <c r="F31" i="22"/>
  <c r="F69" i="22"/>
  <c r="F219" i="16"/>
  <c r="F40" i="16"/>
  <c r="F77" i="16"/>
  <c r="F88" i="26"/>
  <c r="F119" i="26"/>
  <c r="F274" i="26"/>
  <c r="F273" i="26"/>
  <c r="F272" i="26"/>
  <c r="F188" i="16"/>
  <c r="F250" i="21"/>
  <c r="F368" i="21"/>
  <c r="F398" i="21" l="1"/>
  <c r="F88" i="18"/>
  <c r="F183" i="22"/>
  <c r="F479" i="18" l="1"/>
  <c r="F238" i="18"/>
  <c r="F644" i="18"/>
  <c r="F600" i="18"/>
  <c r="F604" i="18"/>
  <c r="F284" i="19"/>
  <c r="F109" i="22" l="1"/>
  <c r="F271" i="26"/>
  <c r="F147" i="22"/>
  <c r="F501" i="18" l="1"/>
  <c r="F636" i="18"/>
  <c r="F394" i="21"/>
  <c r="F136" i="18" l="1"/>
  <c r="F138" i="18"/>
  <c r="F635" i="18"/>
  <c r="F21" i="18"/>
  <c r="F42" i="18"/>
  <c r="F101" i="26" l="1"/>
  <c r="F81" i="26"/>
  <c r="F149" i="22" l="1"/>
  <c r="F353" i="21"/>
  <c r="F338" i="19"/>
  <c r="F388" i="21" l="1"/>
  <c r="F66" i="22"/>
  <c r="F356" i="18"/>
  <c r="F131" i="26"/>
  <c r="F22" i="18"/>
  <c r="F496" i="18"/>
  <c r="F235" i="19"/>
  <c r="F395" i="18"/>
  <c r="F207" i="18"/>
  <c r="F209" i="18"/>
  <c r="F174" i="16"/>
  <c r="F185" i="16"/>
  <c r="F62" i="22"/>
  <c r="F83" i="26"/>
  <c r="F82" i="26"/>
  <c r="F395" i="21"/>
  <c r="F124" i="26"/>
  <c r="F28" i="18" l="1"/>
  <c r="F411" i="18"/>
  <c r="F370" i="21"/>
  <c r="F111" i="22"/>
  <c r="F424" i="26"/>
  <c r="F414" i="26"/>
  <c r="F354" i="18"/>
  <c r="F94" i="21"/>
  <c r="F231" i="22"/>
  <c r="F230" i="22"/>
  <c r="F224" i="22"/>
  <c r="F225" i="22"/>
  <c r="F223" i="22"/>
  <c r="F387" i="21" l="1"/>
  <c r="F385" i="21"/>
  <c r="F384" i="21"/>
  <c r="F383" i="21"/>
  <c r="F562" i="18"/>
  <c r="F107" i="18"/>
  <c r="F386" i="21"/>
  <c r="F343" i="26"/>
  <c r="F73" i="18" l="1"/>
  <c r="F382" i="21"/>
  <c r="F680" i="18"/>
  <c r="F679" i="18"/>
  <c r="F677" i="18"/>
  <c r="F228" i="22"/>
  <c r="F227" i="22"/>
  <c r="F521" i="21"/>
  <c r="F520" i="21"/>
  <c r="F519" i="21"/>
  <c r="F518" i="21"/>
  <c r="F517" i="21"/>
  <c r="F516" i="21"/>
  <c r="F515" i="21"/>
  <c r="F513" i="21"/>
  <c r="F512" i="21"/>
  <c r="F511" i="21"/>
  <c r="F510" i="21"/>
  <c r="F474" i="21" l="1"/>
  <c r="F475" i="21"/>
  <c r="F476" i="21"/>
  <c r="F167" i="22"/>
  <c r="F575" i="18"/>
  <c r="F288" i="19"/>
  <c r="F354" i="26"/>
  <c r="F355" i="26"/>
  <c r="F483" i="21"/>
  <c r="F17" i="22"/>
  <c r="B14" i="22"/>
  <c r="B15" i="22" s="1"/>
  <c r="B16" i="22" s="1"/>
  <c r="B17" i="22" s="1"/>
  <c r="B18" i="22" s="1"/>
  <c r="B19" i="22" s="1"/>
  <c r="B20" i="22" s="1"/>
  <c r="B21" i="22" s="1"/>
  <c r="B22" i="22" s="1"/>
  <c r="B23" i="22" s="1"/>
  <c r="B24" i="22" s="1"/>
  <c r="B25" i="22" s="1"/>
  <c r="B26" i="22" s="1"/>
  <c r="B27" i="22" s="1"/>
  <c r="B28" i="22" s="1"/>
  <c r="B29" i="22" s="1"/>
  <c r="B30" i="22" s="1"/>
  <c r="B31" i="22" s="1"/>
  <c r="B32" i="22" s="1"/>
  <c r="B33" i="22" s="1"/>
  <c r="B34" i="22" s="1"/>
  <c r="B35" i="22" s="1"/>
  <c r="B36" i="22" s="1"/>
  <c r="B37" i="22" s="1"/>
  <c r="B38" i="22" s="1"/>
  <c r="B39" i="22" s="1"/>
  <c r="B40" i="22" s="1"/>
  <c r="B41" i="22" s="1"/>
  <c r="B42" i="22" s="1"/>
  <c r="B43" i="22" s="1"/>
  <c r="B44" i="22" s="1"/>
  <c r="B45" i="22" s="1"/>
  <c r="B46" i="22" s="1"/>
  <c r="B47" i="22" s="1"/>
  <c r="F18" i="22"/>
  <c r="F16" i="22"/>
  <c r="B48" i="22" l="1"/>
  <c r="B49" i="22" s="1"/>
  <c r="B50" i="22" s="1"/>
  <c r="B51" i="22" s="1"/>
  <c r="B52" i="22" s="1"/>
  <c r="B53" i="22" s="1"/>
  <c r="B54" i="22" s="1"/>
  <c r="B55" i="22" s="1"/>
  <c r="B56" i="22" s="1"/>
  <c r="B57" i="22" s="1"/>
  <c r="B58" i="22" s="1"/>
  <c r="B59" i="22" s="1"/>
  <c r="B60" i="22" s="1"/>
  <c r="B61" i="22" s="1"/>
  <c r="B62" i="22" s="1"/>
  <c r="B63" i="22" s="1"/>
  <c r="B64" i="22" s="1"/>
  <c r="B65" i="22" s="1"/>
  <c r="B66" i="22" s="1"/>
  <c r="B67" i="22" s="1"/>
  <c r="B68" i="22" s="1"/>
  <c r="B69" i="22" s="1"/>
  <c r="B70" i="22" s="1"/>
  <c r="B71" i="22" s="1"/>
  <c r="B72" i="22" s="1"/>
  <c r="B73" i="22" s="1"/>
  <c r="B74" i="22" s="1"/>
  <c r="B75" i="22" s="1"/>
  <c r="B76" i="22" s="1"/>
  <c r="B77" i="22" s="1"/>
  <c r="B78" i="22" s="1"/>
  <c r="B79" i="22" s="1"/>
  <c r="B80" i="22" s="1"/>
  <c r="F381" i="21"/>
  <c r="F380" i="21"/>
  <c r="F379" i="21"/>
  <c r="B81" i="22" l="1"/>
  <c r="F19" i="16"/>
  <c r="F559" i="18"/>
  <c r="B82" i="22" l="1"/>
  <c r="B83" i="22" s="1"/>
  <c r="B84" i="22" s="1"/>
  <c r="B85" i="22" s="1"/>
  <c r="B86" i="22" s="1"/>
  <c r="B87" i="22" s="1"/>
  <c r="B88" i="22" s="1"/>
  <c r="B89" i="22" s="1"/>
  <c r="B90" i="22" s="1"/>
  <c r="B91" i="22" s="1"/>
  <c r="B92" i="22" s="1"/>
  <c r="B93" i="22" s="1"/>
  <c r="B94" i="22" s="1"/>
  <c r="B95" i="22" s="1"/>
  <c r="B96" i="22" s="1"/>
  <c r="B97" i="22" s="1"/>
  <c r="B98" i="22" s="1"/>
  <c r="B99" i="22" s="1"/>
  <c r="B100" i="22" s="1"/>
  <c r="B101" i="22" s="1"/>
  <c r="B102" i="22" s="1"/>
  <c r="B103" i="22" s="1"/>
  <c r="B104" i="22" s="1"/>
  <c r="B105" i="22" s="1"/>
  <c r="B106" i="22" s="1"/>
  <c r="B107" i="22" s="1"/>
  <c r="B108" i="22" s="1"/>
  <c r="B109" i="22" s="1"/>
  <c r="B110" i="22" s="1"/>
  <c r="B111" i="22" s="1"/>
  <c r="B112" i="22" s="1"/>
  <c r="B113" i="22" s="1"/>
  <c r="B114" i="22" s="1"/>
  <c r="B115" i="22" s="1"/>
  <c r="B116" i="22" s="1"/>
  <c r="B117" i="22" s="1"/>
  <c r="B118" i="22" s="1"/>
  <c r="B119" i="22" s="1"/>
  <c r="B120" i="22" s="1"/>
  <c r="B121" i="22" s="1"/>
  <c r="B122" i="22" s="1"/>
  <c r="B123" i="22" s="1"/>
  <c r="B124" i="22" s="1"/>
  <c r="B125" i="22" s="1"/>
  <c r="B126" i="22" s="1"/>
  <c r="B127" i="22" s="1"/>
  <c r="B128" i="22" s="1"/>
  <c r="B129" i="22" s="1"/>
  <c r="B130" i="22" s="1"/>
  <c r="B131" i="22" s="1"/>
  <c r="B132" i="22" s="1"/>
  <c r="B133" i="22" s="1"/>
  <c r="B134" i="22" s="1"/>
  <c r="B135" i="22" s="1"/>
  <c r="B136" i="22" s="1"/>
  <c r="B137" i="22" s="1"/>
  <c r="B138" i="22" s="1"/>
  <c r="B139" i="22" s="1"/>
  <c r="B140" i="22" s="1"/>
  <c r="B141" i="22" s="1"/>
  <c r="B142" i="22" s="1"/>
  <c r="B143" i="22" s="1"/>
  <c r="B144" i="22" s="1"/>
  <c r="B145" i="22" s="1"/>
  <c r="B146" i="22" s="1"/>
  <c r="B147" i="22" s="1"/>
  <c r="B148" i="22" s="1"/>
  <c r="B149" i="22" s="1"/>
  <c r="B150" i="22" s="1"/>
  <c r="B151" i="22" s="1"/>
  <c r="B152" i="22" s="1"/>
  <c r="B153" i="22" s="1"/>
  <c r="B154" i="22" s="1"/>
  <c r="B155" i="22" s="1"/>
  <c r="B156" i="22" s="1"/>
  <c r="B157" i="22" s="1"/>
  <c r="B158" i="22" s="1"/>
  <c r="B159" i="22" s="1"/>
  <c r="B160" i="22" s="1"/>
  <c r="B161" i="22" s="1"/>
  <c r="B162" i="22" s="1"/>
  <c r="B163" i="22" s="1"/>
  <c r="B164" i="22" s="1"/>
  <c r="B165" i="22" s="1"/>
  <c r="F509" i="21"/>
  <c r="F80" i="16"/>
  <c r="F110" i="22"/>
  <c r="F84" i="19"/>
  <c r="F111" i="18"/>
  <c r="F84" i="26"/>
  <c r="F139" i="16"/>
  <c r="F447" i="21"/>
  <c r="F72" i="18"/>
  <c r="F638" i="18"/>
  <c r="F637" i="18"/>
  <c r="F234" i="26"/>
  <c r="F192" i="26"/>
  <c r="F233" i="26"/>
  <c r="F45" i="16"/>
  <c r="F117" i="16"/>
  <c r="F15" i="22"/>
  <c r="F473" i="21"/>
  <c r="F165" i="19"/>
  <c r="F168" i="19"/>
  <c r="B166" i="22" l="1"/>
  <c r="B167" i="22" s="1"/>
  <c r="B168" i="22" s="1"/>
  <c r="B169" i="22" s="1"/>
  <c r="B170" i="22" s="1"/>
  <c r="B171" i="22" s="1"/>
  <c r="B172" i="22" s="1"/>
  <c r="B173" i="22" s="1"/>
  <c r="B174" i="22" s="1"/>
  <c r="B175" i="22" s="1"/>
  <c r="B176" i="22" s="1"/>
  <c r="B177" i="22" s="1"/>
  <c r="B178" i="22" s="1"/>
  <c r="B179" i="22" s="1"/>
  <c r="B180" i="22" s="1"/>
  <c r="B181" i="22" s="1"/>
  <c r="B182" i="22" s="1"/>
  <c r="B183" i="22" s="1"/>
  <c r="B184" i="22" s="1"/>
  <c r="B185" i="22" s="1"/>
  <c r="B186" i="22" s="1"/>
  <c r="B187" i="22" s="1"/>
  <c r="B188" i="22" s="1"/>
  <c r="B189" i="22" s="1"/>
  <c r="B190" i="22" s="1"/>
  <c r="B191" i="22" s="1"/>
  <c r="B192" i="22" s="1"/>
  <c r="B193" i="22" s="1"/>
  <c r="B194" i="22" s="1"/>
  <c r="B195" i="22" s="1"/>
  <c r="B196" i="22" s="1"/>
  <c r="B197" i="22" s="1"/>
  <c r="B198" i="22" s="1"/>
  <c r="B199" i="22" s="1"/>
  <c r="B200" i="22" s="1"/>
  <c r="B201" i="22" s="1"/>
  <c r="B202" i="22" s="1"/>
  <c r="B203" i="22" s="1"/>
  <c r="B204" i="22" s="1"/>
  <c r="B205" i="22" s="1"/>
  <c r="B206" i="22" s="1"/>
  <c r="B207" i="22" s="1"/>
  <c r="B208" i="22" s="1"/>
  <c r="B209" i="22" s="1"/>
  <c r="B210" i="22" s="1"/>
  <c r="B211" i="22" s="1"/>
  <c r="B212" i="22" s="1"/>
  <c r="B213" i="22" s="1"/>
  <c r="B214" i="22" s="1"/>
  <c r="B215" i="22" s="1"/>
  <c r="B216" i="22" s="1"/>
  <c r="B217" i="22" s="1"/>
  <c r="B218" i="22" s="1"/>
  <c r="B219" i="22" s="1"/>
  <c r="B220" i="22" s="1"/>
  <c r="B221" i="22" s="1"/>
  <c r="B222" i="22" s="1"/>
  <c r="B223" i="22" s="1"/>
  <c r="B224" i="22" s="1"/>
  <c r="B225" i="22" s="1"/>
  <c r="B226" i="22" s="1"/>
  <c r="B227" i="22" s="1"/>
  <c r="B228" i="22" s="1"/>
  <c r="B229" i="22" s="1"/>
  <c r="B230" i="22" s="1"/>
  <c r="B231" i="22" s="1"/>
  <c r="B232" i="22" s="1"/>
  <c r="B233" i="22" s="1"/>
  <c r="B234" i="22" s="1"/>
  <c r="B235" i="22" s="1"/>
  <c r="B236" i="22" s="1"/>
  <c r="F676" i="18"/>
  <c r="F452" i="21" l="1"/>
  <c r="F435" i="21"/>
  <c r="F343" i="21"/>
  <c r="F385" i="18"/>
  <c r="F539" i="18"/>
  <c r="F304" i="19"/>
  <c r="F245" i="16"/>
  <c r="F86" i="26"/>
  <c r="F85" i="26"/>
  <c r="F264" i="16"/>
  <c r="F228" i="19"/>
  <c r="F213" i="19"/>
  <c r="F31" i="19"/>
  <c r="F214" i="19"/>
  <c r="F202" i="19"/>
  <c r="F376" i="21"/>
  <c r="F375" i="21"/>
  <c r="F374" i="21"/>
  <c r="F373" i="21"/>
  <c r="F552" i="18"/>
  <c r="F563" i="18"/>
  <c r="F180" i="21"/>
  <c r="F36" i="18"/>
  <c r="F482" i="21"/>
  <c r="F31" i="21"/>
  <c r="F246" i="16"/>
  <c r="F24" i="22"/>
  <c r="F481" i="21"/>
  <c r="F174" i="19"/>
  <c r="F232" i="26"/>
  <c r="F205" i="18"/>
  <c r="F14" i="16"/>
  <c r="B14" i="16"/>
  <c r="B15" i="16" s="1"/>
  <c r="B16" i="16" s="1"/>
  <c r="B17" i="16" s="1"/>
  <c r="B18" i="16" s="1"/>
  <c r="B19" i="16" s="1"/>
  <c r="B20" i="16" s="1"/>
  <c r="B21" i="16" s="1"/>
  <c r="B22" i="16" s="1"/>
  <c r="B23" i="16" s="1"/>
  <c r="B24" i="16" s="1"/>
  <c r="B25" i="16" s="1"/>
  <c r="B26" i="16" s="1"/>
  <c r="B27" i="16" s="1"/>
  <c r="B28" i="16" s="1"/>
  <c r="B29" i="16" s="1"/>
  <c r="B30" i="16" s="1"/>
  <c r="B31" i="16" s="1"/>
  <c r="B32" i="16" s="1"/>
  <c r="B33" i="16" s="1"/>
  <c r="B34" i="16" s="1"/>
  <c r="B35" i="16" s="1"/>
  <c r="B36" i="16" s="1"/>
  <c r="B37" i="16" s="1"/>
  <c r="B38" i="16" s="1"/>
  <c r="B39" i="16" s="1"/>
  <c r="B40" i="16" s="1"/>
  <c r="B41" i="16" s="1"/>
  <c r="B42" i="16" s="1"/>
  <c r="B43" i="16" s="1"/>
  <c r="F236" i="26"/>
  <c r="B44" i="16" l="1"/>
  <c r="B45" i="16" s="1"/>
  <c r="B46" i="16" s="1"/>
  <c r="B47" i="16" s="1"/>
  <c r="B48" i="16" s="1"/>
  <c r="B49" i="16" s="1"/>
  <c r="B50" i="16" s="1"/>
  <c r="B51" i="16" s="1"/>
  <c r="B52" i="16" s="1"/>
  <c r="B53" i="16" s="1"/>
  <c r="B54" i="16" s="1"/>
  <c r="B55" i="16" s="1"/>
  <c r="F220" i="19"/>
  <c r="F159" i="22"/>
  <c r="F135" i="16"/>
  <c r="F259" i="19"/>
  <c r="F611" i="18"/>
  <c r="F369" i="18"/>
  <c r="F260" i="21"/>
  <c r="F252" i="16"/>
  <c r="B56" i="16" l="1"/>
  <c r="B57" i="16" s="1"/>
  <c r="B58" i="16" s="1"/>
  <c r="B59" i="16" s="1"/>
  <c r="B60" i="16" s="1"/>
  <c r="B61" i="16" s="1"/>
  <c r="B62" i="16" s="1"/>
  <c r="B63" i="16" s="1"/>
  <c r="B64" i="16" s="1"/>
  <c r="B65" i="16" s="1"/>
  <c r="B66" i="16" s="1"/>
  <c r="B67" i="16" s="1"/>
  <c r="B68" i="16" s="1"/>
  <c r="B69" i="16" s="1"/>
  <c r="B70" i="16" s="1"/>
  <c r="B71" i="16" s="1"/>
  <c r="B72" i="16" s="1"/>
  <c r="B73" i="16" s="1"/>
  <c r="B74" i="16" s="1"/>
  <c r="B75" i="16" s="1"/>
  <c r="B76" i="16" s="1"/>
  <c r="B77" i="16" s="1"/>
  <c r="B78" i="16" s="1"/>
  <c r="B79" i="16" s="1"/>
  <c r="B80" i="16" s="1"/>
  <c r="B81" i="16" s="1"/>
  <c r="B82" i="16" s="1"/>
  <c r="B83" i="16" s="1"/>
  <c r="B84" i="16" s="1"/>
  <c r="B85" i="16" s="1"/>
  <c r="B86" i="16" s="1"/>
  <c r="B87" i="16" s="1"/>
  <c r="B88" i="16" s="1"/>
  <c r="B89" i="16" s="1"/>
  <c r="B90" i="16" s="1"/>
  <c r="B91" i="16" s="1"/>
  <c r="B92" i="16" s="1"/>
  <c r="B93" i="16" s="1"/>
  <c r="B94" i="16" s="1"/>
  <c r="B95" i="16" s="1"/>
  <c r="B96" i="16" s="1"/>
  <c r="B97" i="16" s="1"/>
  <c r="B98" i="16" s="1"/>
  <c r="B99" i="16" s="1"/>
  <c r="B100" i="16" s="1"/>
  <c r="B101" i="16" s="1"/>
  <c r="B102" i="16" s="1"/>
  <c r="B103" i="16" s="1"/>
  <c r="B104" i="16" s="1"/>
  <c r="B105" i="16" s="1"/>
  <c r="B106" i="16" s="1"/>
  <c r="B107" i="16" s="1"/>
  <c r="B108" i="16" s="1"/>
  <c r="B109" i="16" s="1"/>
  <c r="B110" i="16" s="1"/>
  <c r="B111" i="16" s="1"/>
  <c r="B112" i="16" s="1"/>
  <c r="B113" i="16" s="1"/>
  <c r="B114" i="16" s="1"/>
  <c r="B115" i="16" s="1"/>
  <c r="B116" i="16" s="1"/>
  <c r="B117" i="16" s="1"/>
  <c r="B118" i="16" s="1"/>
  <c r="B119" i="16" s="1"/>
  <c r="B120" i="16" s="1"/>
  <c r="B121" i="16" s="1"/>
  <c r="B122" i="16" s="1"/>
  <c r="B123" i="16" s="1"/>
  <c r="B124" i="16" s="1"/>
  <c r="B125" i="16" s="1"/>
  <c r="B126" i="16" s="1"/>
  <c r="B127" i="16" s="1"/>
  <c r="B128" i="16" s="1"/>
  <c r="B129" i="16" s="1"/>
  <c r="B130" i="16" s="1"/>
  <c r="B131" i="16" s="1"/>
  <c r="B132" i="16" s="1"/>
  <c r="B133" i="16" s="1"/>
  <c r="B134" i="16" s="1"/>
  <c r="B135" i="16" s="1"/>
  <c r="E22" i="34"/>
  <c r="F21" i="34"/>
  <c r="F22" i="34" s="1"/>
  <c r="G21" i="34"/>
  <c r="G22" i="34" s="1"/>
  <c r="H21" i="34"/>
  <c r="H22" i="34" s="1"/>
  <c r="I21" i="34"/>
  <c r="I22" i="34" s="1"/>
  <c r="J21" i="34"/>
  <c r="J22" i="34" s="1"/>
  <c r="K21" i="34"/>
  <c r="K22" i="34" s="1"/>
  <c r="F327" i="21"/>
  <c r="F326" i="21"/>
  <c r="F344" i="21"/>
  <c r="F313" i="21"/>
  <c r="F121" i="16"/>
  <c r="F120" i="16"/>
  <c r="F119" i="16"/>
  <c r="F118" i="16"/>
  <c r="F130" i="18"/>
  <c r="F403" i="18"/>
  <c r="F265" i="16"/>
  <c r="F311" i="21"/>
  <c r="F436" i="18"/>
  <c r="F36" i="22"/>
  <c r="F190" i="22"/>
  <c r="F450" i="21"/>
  <c r="F460" i="21"/>
  <c r="F449" i="21"/>
  <c r="F451" i="21"/>
  <c r="F289" i="16"/>
  <c r="F603" i="18"/>
  <c r="F602" i="18"/>
  <c r="F114" i="16"/>
  <c r="F45" i="18"/>
  <c r="F439" i="21"/>
  <c r="F305" i="21"/>
  <c r="F278" i="21"/>
  <c r="F292" i="21"/>
  <c r="B136" i="16" l="1"/>
  <c r="B137" i="16" s="1"/>
  <c r="B138" i="16" s="1"/>
  <c r="B139" i="16" s="1"/>
  <c r="F281" i="16"/>
  <c r="F283" i="16"/>
  <c r="F358" i="21"/>
  <c r="F502" i="18"/>
  <c r="F523" i="18"/>
  <c r="F639" i="18"/>
  <c r="F565" i="18"/>
  <c r="F566" i="18"/>
  <c r="F576" i="18"/>
  <c r="F206" i="18"/>
  <c r="F332" i="21"/>
  <c r="F323" i="16"/>
  <c r="F517" i="18"/>
  <c r="F166" i="19"/>
  <c r="F116" i="16"/>
  <c r="F43" i="19"/>
  <c r="F121" i="19"/>
  <c r="F37" i="16"/>
  <c r="B140" i="16" l="1"/>
  <c r="B141" i="16" s="1"/>
  <c r="B142" i="16" s="1"/>
  <c r="B143" i="16" s="1"/>
  <c r="B144" i="16" s="1"/>
  <c r="B145" i="16" s="1"/>
  <c r="B146" i="16" s="1"/>
  <c r="B147" i="16" s="1"/>
  <c r="B148" i="16" s="1"/>
  <c r="B149" i="16" s="1"/>
  <c r="B150" i="16" s="1"/>
  <c r="B151" i="16" s="1"/>
  <c r="B152" i="16" s="1"/>
  <c r="B153" i="16" s="1"/>
  <c r="B154" i="16" s="1"/>
  <c r="B155" i="16" s="1"/>
  <c r="B156" i="16" s="1"/>
  <c r="B157" i="16" s="1"/>
  <c r="B163" i="16" s="1"/>
  <c r="B164" i="16" s="1"/>
  <c r="B165" i="16" s="1"/>
  <c r="B166" i="16" s="1"/>
  <c r="B167" i="16" s="1"/>
  <c r="B168" i="16" s="1"/>
  <c r="B169" i="16" s="1"/>
  <c r="B170" i="16" s="1"/>
  <c r="B171" i="16" s="1"/>
  <c r="B172" i="16" s="1"/>
  <c r="B173" i="16" s="1"/>
  <c r="B174" i="16" s="1"/>
  <c r="B175" i="16" s="1"/>
  <c r="B176" i="16" s="1"/>
  <c r="B177" i="16" s="1"/>
  <c r="B178" i="16" s="1"/>
  <c r="B179" i="16" s="1"/>
  <c r="B180" i="16" s="1"/>
  <c r="B181" i="16" s="1"/>
  <c r="B182" i="16" s="1"/>
  <c r="B183" i="16" s="1"/>
  <c r="B184" i="16" s="1"/>
  <c r="B185" i="16" s="1"/>
  <c r="B186" i="16" s="1"/>
  <c r="B187" i="16" s="1"/>
  <c r="B188" i="16" s="1"/>
  <c r="B189" i="16" s="1"/>
  <c r="B190" i="16" s="1"/>
  <c r="B191" i="16" s="1"/>
  <c r="B192" i="16" s="1"/>
  <c r="B193" i="16" s="1"/>
  <c r="B194" i="16" s="1"/>
  <c r="B195" i="16" s="1"/>
  <c r="B196" i="16" s="1"/>
  <c r="B197" i="16" s="1"/>
  <c r="B198" i="16" s="1"/>
  <c r="B199" i="16" s="1"/>
  <c r="B200" i="16" s="1"/>
  <c r="B201" i="16" s="1"/>
  <c r="B202" i="16" s="1"/>
  <c r="B203" i="16" s="1"/>
  <c r="B204" i="16" s="1"/>
  <c r="B205" i="16" s="1"/>
  <c r="B206" i="16" s="1"/>
  <c r="B207" i="16" s="1"/>
  <c r="B208" i="16" s="1"/>
  <c r="B209" i="16" s="1"/>
  <c r="B210" i="16" s="1"/>
  <c r="B211" i="16" s="1"/>
  <c r="B212" i="16" s="1"/>
  <c r="B213" i="16" s="1"/>
  <c r="B214" i="16" s="1"/>
  <c r="B215" i="16" s="1"/>
  <c r="B216" i="16" s="1"/>
  <c r="B217" i="16" s="1"/>
  <c r="B218" i="16" s="1"/>
  <c r="B219" i="16" s="1"/>
  <c r="B220" i="16" s="1"/>
  <c r="B221" i="16" s="1"/>
  <c r="B222" i="16" s="1"/>
  <c r="B223" i="16" s="1"/>
  <c r="B224" i="16" s="1"/>
  <c r="B225" i="16" s="1"/>
  <c r="B226" i="16" s="1"/>
  <c r="B227" i="16" s="1"/>
  <c r="B228" i="16" s="1"/>
  <c r="B229" i="16" s="1"/>
  <c r="B230" i="16" s="1"/>
  <c r="B231" i="16" s="1"/>
  <c r="B232" i="16" s="1"/>
  <c r="B235" i="16" s="1"/>
  <c r="B236" i="16" s="1"/>
  <c r="B237" i="16" s="1"/>
  <c r="B238" i="16" s="1"/>
  <c r="B239" i="16" s="1"/>
  <c r="B240" i="16" s="1"/>
  <c r="B241" i="16" s="1"/>
  <c r="B242" i="16" s="1"/>
  <c r="B243" i="16" s="1"/>
  <c r="B244" i="16" s="1"/>
  <c r="B245" i="16" s="1"/>
  <c r="B246" i="16" s="1"/>
  <c r="B247" i="16" s="1"/>
  <c r="B248" i="16" s="1"/>
  <c r="B249" i="16" s="1"/>
  <c r="B250" i="16" s="1"/>
  <c r="B251" i="16" s="1"/>
  <c r="B252" i="16" s="1"/>
  <c r="B253" i="16" s="1"/>
  <c r="B254" i="16" s="1"/>
  <c r="B255" i="16" s="1"/>
  <c r="B256" i="16" s="1"/>
  <c r="B257" i="16" s="1"/>
  <c r="B258" i="16" s="1"/>
  <c r="B259" i="16" s="1"/>
  <c r="B260" i="16" s="1"/>
  <c r="B261" i="16" s="1"/>
  <c r="B262" i="16" s="1"/>
  <c r="B263" i="16" s="1"/>
  <c r="B264" i="16" s="1"/>
  <c r="B265" i="16" s="1"/>
  <c r="B266" i="16" s="1"/>
  <c r="B267" i="16" s="1"/>
  <c r="B268" i="16" s="1"/>
  <c r="B269" i="16" s="1"/>
  <c r="B270" i="16" s="1"/>
  <c r="B271" i="16" s="1"/>
  <c r="B272" i="16" s="1"/>
  <c r="B273" i="16" s="1"/>
  <c r="B274" i="16" s="1"/>
  <c r="B275" i="16" s="1"/>
  <c r="B276" i="16" s="1"/>
  <c r="B277" i="16" s="1"/>
  <c r="B278" i="16" s="1"/>
  <c r="B279" i="16" s="1"/>
  <c r="B280" i="16" s="1"/>
  <c r="B281" i="16" s="1"/>
  <c r="B282" i="16" s="1"/>
  <c r="B283" i="16" s="1"/>
  <c r="B284" i="16" s="1"/>
  <c r="B285" i="16" s="1"/>
  <c r="B286" i="16" s="1"/>
  <c r="B287" i="16" s="1"/>
  <c r="B288" i="16" s="1"/>
  <c r="B289" i="16" s="1"/>
  <c r="B290" i="16" s="1"/>
  <c r="B291" i="16" s="1"/>
  <c r="B292" i="16" s="1"/>
  <c r="B293" i="16" s="1"/>
  <c r="B294" i="16" s="1"/>
  <c r="B295" i="16" s="1"/>
  <c r="B296" i="16" s="1"/>
  <c r="B297" i="16" s="1"/>
  <c r="B298" i="16" s="1"/>
  <c r="B299" i="16" s="1"/>
  <c r="B300" i="16" s="1"/>
  <c r="B301" i="16" s="1"/>
  <c r="B302" i="16" s="1"/>
  <c r="B303" i="16" s="1"/>
  <c r="B304" i="16" s="1"/>
  <c r="B305" i="16" s="1"/>
  <c r="B306" i="16" s="1"/>
  <c r="B307" i="16" s="1"/>
  <c r="B308" i="16" s="1"/>
  <c r="B309" i="16" s="1"/>
  <c r="B310" i="16" s="1"/>
  <c r="B311" i="16" s="1"/>
  <c r="B312" i="16" s="1"/>
  <c r="B313" i="16" s="1"/>
  <c r="B314" i="16" s="1"/>
  <c r="B315" i="16" s="1"/>
  <c r="B316" i="16" s="1"/>
  <c r="B317" i="16" s="1"/>
  <c r="B318" i="16" s="1"/>
  <c r="B319" i="16" s="1"/>
  <c r="B320" i="16" s="1"/>
  <c r="B321" i="16" s="1"/>
  <c r="B322" i="16" s="1"/>
  <c r="B323" i="16" s="1"/>
  <c r="B324" i="16" s="1"/>
  <c r="F44" i="21"/>
  <c r="F608" i="18"/>
  <c r="F357" i="21"/>
  <c r="F440" i="18"/>
  <c r="F108" i="22"/>
  <c r="F564" i="18"/>
  <c r="F261" i="18"/>
  <c r="F93" i="22"/>
  <c r="F647" i="18"/>
  <c r="F524" i="18" l="1"/>
  <c r="F421" i="18"/>
  <c r="F581" i="18"/>
  <c r="F582" i="18"/>
  <c r="F580" i="18"/>
  <c r="F78" i="22"/>
  <c r="F448" i="21"/>
  <c r="F437" i="21"/>
  <c r="F438" i="21"/>
  <c r="F191" i="26"/>
  <c r="F265" i="21" l="1"/>
  <c r="F65" i="21"/>
  <c r="F123" i="19"/>
  <c r="F132" i="18"/>
  <c r="F61" i="18"/>
  <c r="F422" i="26" l="1"/>
  <c r="F134" i="16"/>
  <c r="F129" i="16"/>
  <c r="F128" i="16"/>
  <c r="F92" i="22"/>
  <c r="F91" i="22"/>
  <c r="F333" i="21"/>
  <c r="F186" i="21"/>
  <c r="F77" i="26" l="1"/>
  <c r="F231" i="26"/>
  <c r="F80" i="26"/>
  <c r="F79" i="26"/>
  <c r="F207" i="21"/>
  <c r="F108" i="21"/>
  <c r="F57" i="21"/>
  <c r="F35" i="21"/>
  <c r="F476" i="18" l="1"/>
  <c r="F357" i="18"/>
  <c r="F123" i="18"/>
  <c r="F104" i="18"/>
  <c r="F421" i="26" l="1"/>
  <c r="F278" i="16"/>
  <c r="F177" i="16"/>
  <c r="F152" i="16"/>
  <c r="F112" i="22"/>
  <c r="F106" i="22"/>
  <c r="F60" i="22"/>
  <c r="F58" i="22"/>
  <c r="F355" i="21"/>
  <c r="F340" i="21"/>
  <c r="F338" i="21"/>
  <c r="F318" i="21"/>
  <c r="F310" i="21"/>
  <c r="F309" i="21"/>
  <c r="F339" i="19"/>
  <c r="F102" i="18" l="1"/>
  <c r="F91" i="18"/>
  <c r="F431" i="26" l="1"/>
  <c r="F430" i="26"/>
  <c r="F429" i="26"/>
  <c r="F428" i="26"/>
  <c r="F427" i="26"/>
  <c r="F426" i="26"/>
  <c r="F425" i="26"/>
  <c r="F423" i="26"/>
  <c r="F417" i="26"/>
  <c r="F416" i="26"/>
  <c r="F415" i="26"/>
  <c r="F413" i="26"/>
  <c r="F412" i="26"/>
  <c r="F411" i="26"/>
  <c r="F410" i="26"/>
  <c r="F409" i="26"/>
  <c r="F408" i="26"/>
  <c r="F407" i="26"/>
  <c r="F406" i="26"/>
  <c r="F405" i="26"/>
  <c r="F404" i="26"/>
  <c r="F403" i="26"/>
  <c r="F402" i="26"/>
  <c r="F401" i="26"/>
  <c r="F400" i="26"/>
  <c r="F399" i="26"/>
  <c r="F398" i="26"/>
  <c r="F397" i="26"/>
  <c r="F396" i="26"/>
  <c r="F395" i="26"/>
  <c r="F394" i="26"/>
  <c r="F393" i="26"/>
  <c r="F392" i="26"/>
  <c r="F391" i="26"/>
  <c r="F390" i="26"/>
  <c r="F389" i="26"/>
  <c r="F388" i="26"/>
  <c r="F387" i="26"/>
  <c r="F386" i="26"/>
  <c r="F385" i="26"/>
  <c r="F384" i="26"/>
  <c r="F383" i="26"/>
  <c r="F382" i="26"/>
  <c r="F381" i="26"/>
  <c r="F380" i="26"/>
  <c r="F379" i="26"/>
  <c r="F378" i="26"/>
  <c r="F377" i="26"/>
  <c r="F376" i="26"/>
  <c r="F375" i="26"/>
  <c r="F374" i="26"/>
  <c r="F371" i="26"/>
  <c r="F370" i="26"/>
  <c r="F369" i="26"/>
  <c r="F368" i="26"/>
  <c r="F367" i="26"/>
  <c r="F366" i="26"/>
  <c r="F365" i="26"/>
  <c r="F364" i="26"/>
  <c r="F351" i="26"/>
  <c r="F350" i="26"/>
  <c r="F349" i="26"/>
  <c r="F348" i="26"/>
  <c r="F347" i="26"/>
  <c r="F346" i="26"/>
  <c r="F345" i="26"/>
  <c r="F344" i="26"/>
  <c r="F342" i="26"/>
  <c r="F341" i="26"/>
  <c r="F340" i="26"/>
  <c r="F339" i="26"/>
  <c r="F338" i="26"/>
  <c r="F337" i="26"/>
  <c r="F336" i="26"/>
  <c r="F335" i="26"/>
  <c r="F334" i="26"/>
  <c r="F333" i="26"/>
  <c r="F332" i="26"/>
  <c r="F331" i="26"/>
  <c r="F330" i="26"/>
  <c r="F329" i="26"/>
  <c r="F328" i="26"/>
  <c r="F327" i="26"/>
  <c r="F326" i="26"/>
  <c r="F325" i="26"/>
  <c r="F324" i="26"/>
  <c r="F323" i="26"/>
  <c r="F322" i="26"/>
  <c r="F321" i="26"/>
  <c r="F320" i="26"/>
  <c r="F319" i="26"/>
  <c r="F318" i="26"/>
  <c r="F317" i="26"/>
  <c r="F316" i="26"/>
  <c r="F315" i="26"/>
  <c r="F314" i="26"/>
  <c r="F313" i="26"/>
  <c r="F312" i="26"/>
  <c r="F311" i="26"/>
  <c r="F310" i="26"/>
  <c r="F309" i="26"/>
  <c r="F308" i="26"/>
  <c r="F307" i="26"/>
  <c r="F306" i="26"/>
  <c r="F305" i="26"/>
  <c r="F304" i="26"/>
  <c r="F303" i="26"/>
  <c r="F302" i="26"/>
  <c r="F301" i="26"/>
  <c r="F300" i="26"/>
  <c r="F299" i="26"/>
  <c r="F298" i="26"/>
  <c r="F297" i="26"/>
  <c r="F296" i="26"/>
  <c r="F295" i="26"/>
  <c r="F294" i="26"/>
  <c r="F293" i="26"/>
  <c r="F292" i="26"/>
  <c r="F291" i="26"/>
  <c r="F290" i="26"/>
  <c r="F289" i="26"/>
  <c r="F287" i="26"/>
  <c r="F286" i="26"/>
  <c r="F278" i="26"/>
  <c r="F270" i="26"/>
  <c r="F269" i="26"/>
  <c r="F268" i="26"/>
  <c r="F267" i="26"/>
  <c r="F266" i="26"/>
  <c r="F265" i="26"/>
  <c r="F264" i="26"/>
  <c r="F263" i="26"/>
  <c r="F262" i="26"/>
  <c r="F261" i="26"/>
  <c r="F260" i="26"/>
  <c r="F259" i="26"/>
  <c r="F258" i="26"/>
  <c r="F256" i="26"/>
  <c r="F248" i="26"/>
  <c r="F245" i="26"/>
  <c r="F244" i="26"/>
  <c r="F241" i="26"/>
  <c r="F239" i="26"/>
  <c r="F238" i="26"/>
  <c r="F237" i="26"/>
  <c r="F235" i="26"/>
  <c r="F230" i="26"/>
  <c r="F229" i="26"/>
  <c r="F228" i="26"/>
  <c r="F227" i="26"/>
  <c r="F226" i="26"/>
  <c r="F225" i="26"/>
  <c r="F224" i="26"/>
  <c r="F223" i="26"/>
  <c r="F222" i="26"/>
  <c r="F221" i="26"/>
  <c r="F220" i="26"/>
  <c r="F219" i="26"/>
  <c r="F218" i="26"/>
  <c r="F217" i="26"/>
  <c r="F216" i="26"/>
  <c r="F215" i="26"/>
  <c r="F214" i="26"/>
  <c r="F213" i="26"/>
  <c r="F212" i="26"/>
  <c r="F211" i="26"/>
  <c r="F210" i="26"/>
  <c r="F209" i="26"/>
  <c r="F208" i="26"/>
  <c r="F207" i="26"/>
  <c r="F206" i="26"/>
  <c r="F205" i="26"/>
  <c r="F204" i="26"/>
  <c r="F203" i="26"/>
  <c r="F202" i="26"/>
  <c r="F190" i="26"/>
  <c r="F189" i="26"/>
  <c r="F188" i="26"/>
  <c r="F187" i="26"/>
  <c r="F186" i="26"/>
  <c r="F185" i="26"/>
  <c r="F183" i="26"/>
  <c r="F182" i="26"/>
  <c r="F180" i="26"/>
  <c r="F179" i="26"/>
  <c r="F178" i="26"/>
  <c r="F177" i="26"/>
  <c r="F176" i="26"/>
  <c r="F175" i="26"/>
  <c r="F174" i="26"/>
  <c r="F173" i="26"/>
  <c r="F172" i="26"/>
  <c r="F171" i="26"/>
  <c r="F170" i="26"/>
  <c r="F165" i="26"/>
  <c r="F164" i="26"/>
  <c r="F162" i="26"/>
  <c r="F161" i="26"/>
  <c r="F160" i="26"/>
  <c r="F159" i="26"/>
  <c r="F158" i="26"/>
  <c r="F157" i="26"/>
  <c r="F156" i="26"/>
  <c r="F155" i="26"/>
  <c r="F154" i="26"/>
  <c r="F153" i="26"/>
  <c r="F152" i="26"/>
  <c r="F151" i="26"/>
  <c r="F150" i="26"/>
  <c r="F149" i="26"/>
  <c r="F148" i="26"/>
  <c r="F147" i="26"/>
  <c r="F146" i="26"/>
  <c r="F145" i="26"/>
  <c r="F144" i="26"/>
  <c r="F143" i="26"/>
  <c r="F142" i="26"/>
  <c r="F141" i="26"/>
  <c r="F140" i="26"/>
  <c r="F139" i="26"/>
  <c r="F138" i="26"/>
  <c r="F137" i="26"/>
  <c r="F136" i="26"/>
  <c r="F135" i="26"/>
  <c r="F134" i="26"/>
  <c r="F133" i="26"/>
  <c r="F132" i="26"/>
  <c r="F130" i="26"/>
  <c r="F126" i="26"/>
  <c r="F125" i="26"/>
  <c r="F123" i="26"/>
  <c r="F122" i="26"/>
  <c r="F121" i="26"/>
  <c r="F120" i="26"/>
  <c r="F118" i="26"/>
  <c r="F117" i="26"/>
  <c r="F116" i="26"/>
  <c r="F115" i="26"/>
  <c r="F113" i="26"/>
  <c r="F112" i="26"/>
  <c r="F111" i="26"/>
  <c r="F110" i="26"/>
  <c r="F108" i="26"/>
  <c r="F107" i="26"/>
  <c r="F106" i="26"/>
  <c r="F105" i="26"/>
  <c r="F104" i="26"/>
  <c r="F103" i="26"/>
  <c r="F102" i="26"/>
  <c r="F100" i="26"/>
  <c r="F99" i="26"/>
  <c r="F98" i="26"/>
  <c r="F95" i="26"/>
  <c r="F94" i="26"/>
  <c r="F93" i="26"/>
  <c r="F92" i="26"/>
  <c r="F91" i="26"/>
  <c r="F90" i="26"/>
  <c r="F89" i="26"/>
  <c r="F87" i="26"/>
  <c r="F78" i="26"/>
  <c r="F76" i="26"/>
  <c r="F75" i="26"/>
  <c r="F74" i="26"/>
  <c r="F73" i="26"/>
  <c r="F72" i="26"/>
  <c r="F71" i="26"/>
  <c r="F70" i="26"/>
  <c r="F69" i="26"/>
  <c r="F68" i="26"/>
  <c r="F67" i="26"/>
  <c r="F66" i="26"/>
  <c r="F65" i="26"/>
  <c r="F64" i="26"/>
  <c r="F63" i="26"/>
  <c r="F62" i="26"/>
  <c r="F61" i="26"/>
  <c r="F60" i="26"/>
  <c r="F59" i="26"/>
  <c r="F58" i="26"/>
  <c r="F57" i="26"/>
  <c r="F56" i="26"/>
  <c r="F55" i="26"/>
  <c r="F54" i="26"/>
  <c r="F53" i="26"/>
  <c r="F52" i="26"/>
  <c r="F51" i="26"/>
  <c r="F50" i="26"/>
  <c r="F49" i="26"/>
  <c r="F48" i="26"/>
  <c r="F47" i="26"/>
  <c r="F46" i="26"/>
  <c r="F45" i="26"/>
  <c r="F44" i="26"/>
  <c r="F43" i="26"/>
  <c r="F42" i="26"/>
  <c r="F41" i="26"/>
  <c r="F40" i="26"/>
  <c r="F39" i="26"/>
  <c r="F38" i="26"/>
  <c r="F37" i="26"/>
  <c r="F36" i="26"/>
  <c r="F35" i="26"/>
  <c r="F34" i="26"/>
  <c r="F33" i="26"/>
  <c r="F32" i="26"/>
  <c r="F31" i="26"/>
  <c r="F30" i="26"/>
  <c r="F29" i="26"/>
  <c r="F28" i="26"/>
  <c r="F27" i="26"/>
  <c r="F26" i="26"/>
  <c r="F25" i="26"/>
  <c r="F24" i="26"/>
  <c r="F23" i="26"/>
  <c r="F22" i="26"/>
  <c r="F21" i="26"/>
  <c r="F20" i="26"/>
  <c r="F19" i="26"/>
  <c r="F18" i="26"/>
  <c r="F17" i="26"/>
  <c r="F16" i="26"/>
  <c r="F15" i="26"/>
  <c r="F14" i="26"/>
  <c r="F324" i="16"/>
  <c r="F316" i="16"/>
  <c r="F315" i="16"/>
  <c r="F314" i="16"/>
  <c r="F313" i="16"/>
  <c r="F312" i="16"/>
  <c r="F311" i="16"/>
  <c r="F310" i="16"/>
  <c r="F309" i="16"/>
  <c r="F308" i="16"/>
  <c r="F307" i="16"/>
  <c r="F306" i="16"/>
  <c r="F305" i="16"/>
  <c r="F304" i="16"/>
  <c r="F303" i="16"/>
  <c r="F302" i="16"/>
  <c r="F301" i="16"/>
  <c r="F300" i="16"/>
  <c r="F299" i="16"/>
  <c r="F298" i="16"/>
  <c r="F297" i="16"/>
  <c r="F296" i="16"/>
  <c r="F295" i="16"/>
  <c r="F294" i="16"/>
  <c r="F293" i="16"/>
  <c r="F291" i="16"/>
  <c r="F290" i="16"/>
  <c r="F288" i="16"/>
  <c r="F287" i="16"/>
  <c r="F286" i="16"/>
  <c r="F285" i="16"/>
  <c r="F284" i="16"/>
  <c r="F282" i="16"/>
  <c r="F280" i="16"/>
  <c r="F279" i="16"/>
  <c r="F277" i="16"/>
  <c r="F276" i="16"/>
  <c r="F275" i="16"/>
  <c r="F274" i="16"/>
  <c r="F273" i="16"/>
  <c r="F272" i="16"/>
  <c r="F270" i="16"/>
  <c r="F269" i="16"/>
  <c r="F268" i="16"/>
  <c r="F267" i="16"/>
  <c r="F266" i="16"/>
  <c r="F263" i="16"/>
  <c r="F262" i="16"/>
  <c r="F260" i="16"/>
  <c r="F259" i="16"/>
  <c r="F258" i="16"/>
  <c r="F257" i="16"/>
  <c r="F256" i="16"/>
  <c r="F255" i="16"/>
  <c r="F254" i="16"/>
  <c r="F253" i="16"/>
  <c r="F251" i="16"/>
  <c r="F250" i="16"/>
  <c r="F249" i="16"/>
  <c r="F248" i="16"/>
  <c r="F247" i="16"/>
  <c r="F244" i="16"/>
  <c r="F243" i="16"/>
  <c r="F242" i="16"/>
  <c r="F240" i="16"/>
  <c r="F239" i="16"/>
  <c r="F238" i="16"/>
  <c r="F237" i="16"/>
  <c r="F236" i="16"/>
  <c r="F235" i="16"/>
  <c r="F234" i="16"/>
  <c r="F231" i="16"/>
  <c r="F230" i="16"/>
  <c r="F228" i="16"/>
  <c r="F227" i="16"/>
  <c r="F226" i="16"/>
  <c r="F223" i="16"/>
  <c r="F218" i="16"/>
  <c r="F214" i="16"/>
  <c r="F213" i="16"/>
  <c r="F212" i="16"/>
  <c r="F211" i="16"/>
  <c r="F210" i="16"/>
  <c r="F209" i="16"/>
  <c r="F208" i="16"/>
  <c r="F207" i="16"/>
  <c r="F206" i="16"/>
  <c r="F205" i="16"/>
  <c r="F203" i="16"/>
  <c r="F202" i="16"/>
  <c r="F201" i="16"/>
  <c r="F199" i="16"/>
  <c r="F198" i="16"/>
  <c r="F197" i="16"/>
  <c r="F195" i="16"/>
  <c r="F191" i="16"/>
  <c r="F187" i="16"/>
  <c r="F186" i="16"/>
  <c r="F184" i="16"/>
  <c r="F183" i="16"/>
  <c r="F182" i="16"/>
  <c r="F181" i="16"/>
  <c r="F180" i="16"/>
  <c r="F179" i="16"/>
  <c r="F178" i="16"/>
  <c r="F176" i="16"/>
  <c r="F175" i="16"/>
  <c r="F172" i="16"/>
  <c r="F171" i="16"/>
  <c r="F170" i="16"/>
  <c r="F169" i="16"/>
  <c r="F168" i="16"/>
  <c r="F167" i="16"/>
  <c r="F166" i="16"/>
  <c r="F165" i="16"/>
  <c r="F164" i="16"/>
  <c r="F163" i="16"/>
  <c r="F162" i="16"/>
  <c r="F151" i="16"/>
  <c r="F146" i="16"/>
  <c r="F145" i="16"/>
  <c r="F144" i="16"/>
  <c r="F143" i="16"/>
  <c r="F142" i="16"/>
  <c r="F141" i="16"/>
  <c r="F138" i="16"/>
  <c r="F133" i="16"/>
  <c r="F132" i="16"/>
  <c r="F131" i="16"/>
  <c r="F130" i="16"/>
  <c r="F127" i="16"/>
  <c r="F126" i="16"/>
  <c r="F125" i="16"/>
  <c r="F124" i="16"/>
  <c r="F123" i="16"/>
  <c r="F113" i="16"/>
  <c r="F112" i="16"/>
  <c r="F111" i="16"/>
  <c r="F110" i="16"/>
  <c r="F106" i="16"/>
  <c r="F105" i="16"/>
  <c r="F104" i="16"/>
  <c r="F103" i="16"/>
  <c r="F102" i="16"/>
  <c r="F101" i="16"/>
  <c r="F100" i="16"/>
  <c r="F99" i="16"/>
  <c r="F98" i="16"/>
  <c r="F97" i="16"/>
  <c r="F96" i="16"/>
  <c r="F95" i="16"/>
  <c r="F94" i="16"/>
  <c r="F93" i="16"/>
  <c r="F92" i="16"/>
  <c r="F91" i="16"/>
  <c r="F89" i="16"/>
  <c r="F88" i="16"/>
  <c r="F87" i="16"/>
  <c r="F86" i="16"/>
  <c r="F85" i="16"/>
  <c r="F83" i="16"/>
  <c r="F82" i="16"/>
  <c r="F81" i="16"/>
  <c r="F79" i="16"/>
  <c r="F78" i="16"/>
  <c r="F76" i="16"/>
  <c r="F75" i="16"/>
  <c r="F74" i="16"/>
  <c r="F73" i="16"/>
  <c r="F72" i="16"/>
  <c r="F71" i="16"/>
  <c r="F70" i="16"/>
  <c r="F69" i="16"/>
  <c r="F68" i="16"/>
  <c r="F67" i="16"/>
  <c r="F65" i="16"/>
  <c r="F64" i="16"/>
  <c r="F63" i="16"/>
  <c r="F62" i="16"/>
  <c r="F61" i="16"/>
  <c r="F60" i="16"/>
  <c r="F59" i="16"/>
  <c r="F58" i="16"/>
  <c r="F54" i="16"/>
  <c r="F52" i="16"/>
  <c r="F51" i="16"/>
  <c r="F48" i="16"/>
  <c r="F47" i="16"/>
  <c r="F46" i="16"/>
  <c r="F42" i="16"/>
  <c r="F41" i="16"/>
  <c r="F39" i="16"/>
  <c r="F36" i="16"/>
  <c r="F35" i="16"/>
  <c r="F34" i="16"/>
  <c r="F33" i="16"/>
  <c r="F32" i="16"/>
  <c r="F31" i="16"/>
  <c r="F30" i="16"/>
  <c r="F29" i="16"/>
  <c r="F28" i="16"/>
  <c r="F27" i="16"/>
  <c r="F26" i="16"/>
  <c r="F24" i="16"/>
  <c r="F23" i="16"/>
  <c r="F22" i="16"/>
  <c r="F21" i="16"/>
  <c r="F20" i="16"/>
  <c r="F18" i="16"/>
  <c r="F17" i="16"/>
  <c r="F16" i="16"/>
  <c r="F236" i="22"/>
  <c r="F235" i="22"/>
  <c r="F234" i="22"/>
  <c r="F233" i="22"/>
  <c r="F232" i="22"/>
  <c r="F229" i="22"/>
  <c r="F226" i="22"/>
  <c r="F222" i="22"/>
  <c r="F221" i="22"/>
  <c r="F220" i="22"/>
  <c r="F219" i="22"/>
  <c r="F218" i="22"/>
  <c r="F217" i="22"/>
  <c r="F216" i="22"/>
  <c r="F215" i="22"/>
  <c r="F214" i="22"/>
  <c r="F213" i="22"/>
  <c r="F212" i="22"/>
  <c r="F211" i="22"/>
  <c r="F210" i="22"/>
  <c r="F209" i="22"/>
  <c r="F208" i="22"/>
  <c r="F207" i="22"/>
  <c r="F206" i="22"/>
  <c r="F205" i="22"/>
  <c r="F204" i="22"/>
  <c r="F202" i="22"/>
  <c r="F201" i="22"/>
  <c r="F200" i="22"/>
  <c r="F199" i="22"/>
  <c r="F198" i="22"/>
  <c r="F197" i="22"/>
  <c r="F195" i="22"/>
  <c r="F193" i="22"/>
  <c r="F192" i="22"/>
  <c r="F191" i="22"/>
  <c r="F189" i="22"/>
  <c r="F188" i="22"/>
  <c r="F187" i="22"/>
  <c r="F186" i="22"/>
  <c r="F185" i="22"/>
  <c r="F184" i="22"/>
  <c r="F182" i="22"/>
  <c r="F181" i="22"/>
  <c r="F180" i="22"/>
  <c r="F179" i="22"/>
  <c r="F178" i="22"/>
  <c r="F177" i="22"/>
  <c r="F176" i="22"/>
  <c r="F175" i="22"/>
  <c r="F174" i="22"/>
  <c r="F173" i="22"/>
  <c r="F172" i="22"/>
  <c r="F171" i="22"/>
  <c r="F170" i="22"/>
  <c r="F169" i="22"/>
  <c r="F168" i="22"/>
  <c r="F165" i="22"/>
  <c r="F164" i="22"/>
  <c r="F163" i="22"/>
  <c r="F162" i="22"/>
  <c r="F161" i="22"/>
  <c r="F160" i="22"/>
  <c r="F158" i="22"/>
  <c r="F157" i="22"/>
  <c r="F156" i="22"/>
  <c r="F155" i="22"/>
  <c r="F154" i="22"/>
  <c r="F153" i="22"/>
  <c r="F152" i="22"/>
  <c r="F151" i="22"/>
  <c r="F150" i="22"/>
  <c r="F148" i="22"/>
  <c r="F145" i="22"/>
  <c r="F144" i="22"/>
  <c r="F143" i="22"/>
  <c r="F142" i="22"/>
  <c r="F141" i="22"/>
  <c r="F140" i="22"/>
  <c r="F139" i="22"/>
  <c r="F138" i="22"/>
  <c r="F137" i="22"/>
  <c r="F136" i="22"/>
  <c r="F135" i="22"/>
  <c r="F134" i="22"/>
  <c r="F133" i="22"/>
  <c r="F132" i="22"/>
  <c r="F131" i="22"/>
  <c r="F130" i="22"/>
  <c r="F129" i="22"/>
  <c r="F128" i="22"/>
  <c r="F127" i="22"/>
  <c r="F126" i="22"/>
  <c r="F125" i="22"/>
  <c r="F124" i="22"/>
  <c r="F123" i="22"/>
  <c r="F122" i="22"/>
  <c r="F121" i="22"/>
  <c r="F120" i="22"/>
  <c r="F119" i="22"/>
  <c r="F118" i="22"/>
  <c r="F117" i="22"/>
  <c r="F116" i="22"/>
  <c r="F115" i="22"/>
  <c r="F114" i="22"/>
  <c r="F113" i="22"/>
  <c r="F105" i="22"/>
  <c r="F104" i="22"/>
  <c r="F94" i="22"/>
  <c r="F90" i="22"/>
  <c r="F89" i="22"/>
  <c r="F88" i="22"/>
  <c r="F87" i="22"/>
  <c r="F86" i="22"/>
  <c r="F85" i="22"/>
  <c r="F84" i="22"/>
  <c r="F76" i="22"/>
  <c r="F75" i="22"/>
  <c r="F73" i="22"/>
  <c r="F72" i="22"/>
  <c r="F70" i="22"/>
  <c r="F68" i="22"/>
  <c r="F67" i="22"/>
  <c r="F61" i="22"/>
  <c r="F59" i="22"/>
  <c r="F57" i="22"/>
  <c r="F49" i="22"/>
  <c r="F48" i="22"/>
  <c r="F47" i="22"/>
  <c r="F43" i="22"/>
  <c r="F42" i="22"/>
  <c r="F41" i="22"/>
  <c r="F40" i="22"/>
  <c r="F39" i="22"/>
  <c r="F38" i="22"/>
  <c r="F37" i="22"/>
  <c r="F35" i="22"/>
  <c r="F34" i="22"/>
  <c r="F33" i="22"/>
  <c r="F30" i="22"/>
  <c r="F29" i="22"/>
  <c r="F28" i="22"/>
  <c r="F14" i="22"/>
  <c r="F524" i="21"/>
  <c r="F522" i="21"/>
  <c r="F508" i="21"/>
  <c r="F507" i="21"/>
  <c r="F506" i="21"/>
  <c r="F505" i="21"/>
  <c r="F504" i="21"/>
  <c r="F503" i="21"/>
  <c r="F502" i="21"/>
  <c r="F501" i="21"/>
  <c r="F500" i="21"/>
  <c r="F499" i="21"/>
  <c r="F498" i="21"/>
  <c r="F497" i="21"/>
  <c r="F496" i="21"/>
  <c r="F495" i="21"/>
  <c r="F494" i="21"/>
  <c r="F472" i="21"/>
  <c r="F471" i="21"/>
  <c r="F470" i="21"/>
  <c r="F469" i="21"/>
  <c r="F468" i="21"/>
  <c r="F467" i="21"/>
  <c r="F466" i="21"/>
  <c r="F465" i="21"/>
  <c r="F464" i="21"/>
  <c r="F463" i="21"/>
  <c r="F462" i="21"/>
  <c r="F461" i="21"/>
  <c r="F446" i="21"/>
  <c r="F445" i="21"/>
  <c r="F444" i="21"/>
  <c r="F443" i="21"/>
  <c r="F442" i="21"/>
  <c r="F441" i="21"/>
  <c r="F440" i="21"/>
  <c r="F436" i="21"/>
  <c r="F434" i="21"/>
  <c r="F433" i="21"/>
  <c r="F432" i="21"/>
  <c r="F431" i="21"/>
  <c r="F367" i="21"/>
  <c r="F366" i="21"/>
  <c r="F365" i="21"/>
  <c r="F364" i="21"/>
  <c r="F363" i="21"/>
  <c r="F362" i="21"/>
  <c r="F361" i="21"/>
  <c r="F360" i="21"/>
  <c r="F359" i="21"/>
  <c r="F356" i="21"/>
  <c r="F354" i="21"/>
  <c r="F352" i="21"/>
  <c r="F351" i="21"/>
  <c r="F350" i="21"/>
  <c r="F349" i="21"/>
  <c r="F348" i="21"/>
  <c r="F347" i="21"/>
  <c r="F346" i="21"/>
  <c r="F345" i="21"/>
  <c r="F342" i="21"/>
  <c r="F341" i="21"/>
  <c r="F339" i="21"/>
  <c r="F337" i="21"/>
  <c r="F336" i="21"/>
  <c r="F335" i="21"/>
  <c r="F334" i="21"/>
  <c r="F331" i="21"/>
  <c r="F330" i="21"/>
  <c r="F329" i="21"/>
  <c r="F328" i="21"/>
  <c r="F325" i="21"/>
  <c r="F324" i="21"/>
  <c r="F323" i="21"/>
  <c r="F322" i="21"/>
  <c r="F321" i="21"/>
  <c r="F320" i="21"/>
  <c r="F319" i="21"/>
  <c r="F317" i="21"/>
  <c r="F316" i="21"/>
  <c r="F315" i="21"/>
  <c r="F314" i="21"/>
  <c r="F312" i="21"/>
  <c r="F308" i="21"/>
  <c r="F307" i="21"/>
  <c r="F306" i="21"/>
  <c r="F304" i="21"/>
  <c r="F303" i="21"/>
  <c r="F301" i="21"/>
  <c r="F300" i="21"/>
  <c r="F299" i="21"/>
  <c r="F298" i="21"/>
  <c r="F297" i="21"/>
  <c r="F296" i="21"/>
  <c r="F295" i="21"/>
  <c r="F294" i="21"/>
  <c r="F293" i="21"/>
  <c r="F290" i="21"/>
  <c r="F289" i="21"/>
  <c r="F288" i="21"/>
  <c r="F287" i="21"/>
  <c r="F286" i="21"/>
  <c r="F285" i="21"/>
  <c r="F284" i="21"/>
  <c r="F283" i="21"/>
  <c r="F282" i="21"/>
  <c r="F281" i="21"/>
  <c r="F280" i="21"/>
  <c r="F279" i="21"/>
  <c r="F277" i="21"/>
  <c r="F276" i="21"/>
  <c r="F275" i="21"/>
  <c r="F274" i="21"/>
  <c r="F273" i="21"/>
  <c r="F272" i="21"/>
  <c r="F271" i="21"/>
  <c r="F270" i="21"/>
  <c r="F269" i="21"/>
  <c r="F268" i="21"/>
  <c r="F267" i="21"/>
  <c r="F266" i="21"/>
  <c r="F264" i="21"/>
  <c r="F263" i="21"/>
  <c r="F262" i="21"/>
  <c r="F261" i="21"/>
  <c r="F259" i="21"/>
  <c r="F258" i="21"/>
  <c r="F257" i="21"/>
  <c r="F255" i="21"/>
  <c r="F254" i="21"/>
  <c r="F253" i="21"/>
  <c r="F252" i="21"/>
  <c r="F251" i="21"/>
  <c r="F249" i="21"/>
  <c r="F248" i="21"/>
  <c r="F247" i="21"/>
  <c r="F246" i="21"/>
  <c r="F245" i="21"/>
  <c r="F244" i="21"/>
  <c r="F243" i="21"/>
  <c r="F242" i="21"/>
  <c r="F241" i="21"/>
  <c r="F240" i="21"/>
  <c r="F239" i="21"/>
  <c r="F238" i="21"/>
  <c r="F237" i="21"/>
  <c r="F236" i="21"/>
  <c r="F235" i="21"/>
  <c r="F234" i="21"/>
  <c r="F233" i="21"/>
  <c r="F232" i="21"/>
  <c r="F231" i="21"/>
  <c r="F230" i="21"/>
  <c r="F229" i="21"/>
  <c r="F228" i="21"/>
  <c r="F227" i="21"/>
  <c r="F226" i="21"/>
  <c r="F225" i="21"/>
  <c r="F224" i="21"/>
  <c r="F223" i="21"/>
  <c r="F222" i="21"/>
  <c r="F221" i="21"/>
  <c r="F220" i="21"/>
  <c r="F219" i="21"/>
  <c r="F218" i="21"/>
  <c r="F217" i="21"/>
  <c r="F216" i="21"/>
  <c r="F215" i="21"/>
  <c r="F214" i="21"/>
  <c r="F213" i="21"/>
  <c r="F212" i="21"/>
  <c r="F211" i="21"/>
  <c r="F210" i="21"/>
  <c r="F209" i="21"/>
  <c r="F208" i="21"/>
  <c r="F206" i="21"/>
  <c r="F205" i="21"/>
  <c r="F204" i="21"/>
  <c r="F203" i="21"/>
  <c r="F202" i="21"/>
  <c r="F201" i="21"/>
  <c r="F200" i="21"/>
  <c r="F199" i="21"/>
  <c r="F198" i="21"/>
  <c r="F197" i="21"/>
  <c r="F196" i="21"/>
  <c r="F195" i="21"/>
  <c r="F194" i="21"/>
  <c r="F193" i="21"/>
  <c r="F192" i="21"/>
  <c r="F191" i="21"/>
  <c r="F190" i="21"/>
  <c r="F189" i="21"/>
  <c r="F188" i="21"/>
  <c r="F187" i="21"/>
  <c r="F185" i="21"/>
  <c r="F184" i="21"/>
  <c r="F183" i="21"/>
  <c r="F182" i="21"/>
  <c r="F181" i="21"/>
  <c r="F179" i="21"/>
  <c r="F178" i="21"/>
  <c r="F177" i="21"/>
  <c r="F176" i="21"/>
  <c r="F175" i="21"/>
  <c r="F174" i="21"/>
  <c r="F173" i="21"/>
  <c r="F172" i="21"/>
  <c r="F171" i="21"/>
  <c r="F170" i="21"/>
  <c r="F169" i="21"/>
  <c r="F168" i="21"/>
  <c r="F167" i="21"/>
  <c r="F166" i="21"/>
  <c r="F165" i="21"/>
  <c r="F164" i="21"/>
  <c r="F163" i="21"/>
  <c r="F161" i="21"/>
  <c r="F160" i="21"/>
  <c r="F159" i="21"/>
  <c r="F158" i="21"/>
  <c r="F157" i="21"/>
  <c r="F156" i="21"/>
  <c r="F155" i="21"/>
  <c r="F154" i="21"/>
  <c r="F153" i="21"/>
  <c r="F152" i="21"/>
  <c r="F151" i="21"/>
  <c r="F150" i="21"/>
  <c r="F149" i="21"/>
  <c r="F148" i="21"/>
  <c r="F147" i="21"/>
  <c r="F146" i="21"/>
  <c r="F145" i="21"/>
  <c r="F144" i="21"/>
  <c r="F143" i="21"/>
  <c r="F142" i="21"/>
  <c r="F141" i="21"/>
  <c r="F140" i="21"/>
  <c r="F139" i="21"/>
  <c r="F138" i="21"/>
  <c r="F137" i="21"/>
  <c r="F136" i="21"/>
  <c r="F135" i="21"/>
  <c r="F134" i="21"/>
  <c r="F133" i="21"/>
  <c r="F132" i="21"/>
  <c r="F131" i="21"/>
  <c r="F130" i="21"/>
  <c r="F129" i="21"/>
  <c r="F128" i="21"/>
  <c r="F127" i="21"/>
  <c r="F126" i="21"/>
  <c r="F125" i="21"/>
  <c r="F124" i="21"/>
  <c r="F123" i="21"/>
  <c r="F122" i="21"/>
  <c r="F121" i="21"/>
  <c r="F120" i="21"/>
  <c r="F119" i="21"/>
  <c r="F118" i="21"/>
  <c r="F117" i="21"/>
  <c r="F116" i="21"/>
  <c r="F115" i="21"/>
  <c r="F114" i="21"/>
  <c r="F113" i="21"/>
  <c r="F112" i="21"/>
  <c r="F111" i="21"/>
  <c r="F110" i="21"/>
  <c r="F109" i="21"/>
  <c r="F107" i="21"/>
  <c r="F106" i="21"/>
  <c r="F105" i="21"/>
  <c r="F104" i="21"/>
  <c r="F103" i="21"/>
  <c r="F102" i="21"/>
  <c r="F101" i="21"/>
  <c r="F100" i="21"/>
  <c r="F99" i="21"/>
  <c r="F98" i="21"/>
  <c r="F97" i="21"/>
  <c r="F96" i="21"/>
  <c r="F95" i="21"/>
  <c r="F93" i="21"/>
  <c r="F92" i="21"/>
  <c r="F91" i="21"/>
  <c r="F90" i="21"/>
  <c r="F89" i="21"/>
  <c r="F88" i="21"/>
  <c r="F87" i="21"/>
  <c r="F86" i="21"/>
  <c r="F85" i="21"/>
  <c r="F84" i="21"/>
  <c r="F83" i="21"/>
  <c r="F82" i="21"/>
  <c r="F81" i="21"/>
  <c r="F80" i="21"/>
  <c r="F79" i="21"/>
  <c r="F78" i="21"/>
  <c r="F77" i="21"/>
  <c r="F76" i="21"/>
  <c r="F75" i="21"/>
  <c r="F74" i="21"/>
  <c r="F73" i="21"/>
  <c r="F72" i="21"/>
  <c r="F71" i="21"/>
  <c r="F70" i="21"/>
  <c r="F69" i="21"/>
  <c r="F68" i="21"/>
  <c r="F67" i="21"/>
  <c r="F66" i="21"/>
  <c r="F64" i="21"/>
  <c r="F63" i="21"/>
  <c r="F62" i="21"/>
  <c r="F61" i="21"/>
  <c r="F60" i="21"/>
  <c r="F59" i="21"/>
  <c r="F58" i="21"/>
  <c r="F56" i="21"/>
  <c r="F55" i="21"/>
  <c r="F54" i="21"/>
  <c r="F53" i="21"/>
  <c r="F52" i="21"/>
  <c r="F51" i="21"/>
  <c r="F50" i="21"/>
  <c r="F49" i="21"/>
  <c r="F48" i="21"/>
  <c r="F47" i="21"/>
  <c r="F46" i="21"/>
  <c r="F45" i="21"/>
  <c r="F43" i="21"/>
  <c r="F42" i="21"/>
  <c r="F41" i="21"/>
  <c r="F40" i="21"/>
  <c r="F39" i="21"/>
  <c r="F38" i="21"/>
  <c r="F37" i="21"/>
  <c r="F36" i="21"/>
  <c r="F34" i="21"/>
  <c r="F33" i="21"/>
  <c r="F32" i="21"/>
  <c r="F30" i="21"/>
  <c r="F29" i="21"/>
  <c r="F28" i="21"/>
  <c r="F27" i="21"/>
  <c r="F26" i="21"/>
  <c r="F25" i="21"/>
  <c r="F24" i="21"/>
  <c r="F23" i="21"/>
  <c r="F22" i="21"/>
  <c r="F21" i="21"/>
  <c r="F20" i="21"/>
  <c r="F19" i="21"/>
  <c r="F18" i="21"/>
  <c r="F17" i="21"/>
  <c r="F16" i="21"/>
  <c r="F14" i="21"/>
  <c r="F343" i="19"/>
  <c r="F342" i="19"/>
  <c r="F341" i="19"/>
  <c r="F340" i="19"/>
  <c r="F336" i="19"/>
  <c r="F335" i="19"/>
  <c r="F334" i="19"/>
  <c r="F333" i="19"/>
  <c r="F332" i="19"/>
  <c r="F331" i="19"/>
  <c r="F330" i="19"/>
  <c r="F329" i="19"/>
  <c r="F328" i="19"/>
  <c r="F327" i="19"/>
  <c r="F326" i="19"/>
  <c r="F325" i="19"/>
  <c r="F324" i="19"/>
  <c r="F323" i="19"/>
  <c r="F322" i="19"/>
  <c r="F321" i="19"/>
  <c r="F320" i="19"/>
  <c r="F319" i="19"/>
  <c r="F318" i="19"/>
  <c r="F317" i="19"/>
  <c r="F316" i="19"/>
  <c r="F315" i="19"/>
  <c r="F314" i="19"/>
  <c r="F313" i="19"/>
  <c r="F311" i="19"/>
  <c r="F310" i="19"/>
  <c r="F309" i="19"/>
  <c r="F308" i="19"/>
  <c r="F307" i="19"/>
  <c r="F306" i="19"/>
  <c r="F305" i="19"/>
  <c r="F303" i="19"/>
  <c r="F301" i="19"/>
  <c r="F300" i="19"/>
  <c r="F299" i="19"/>
  <c r="F298" i="19"/>
  <c r="F297" i="19"/>
  <c r="F296" i="19"/>
  <c r="F295" i="19"/>
  <c r="F294" i="19"/>
  <c r="F293" i="19"/>
  <c r="F292" i="19"/>
  <c r="F291" i="19"/>
  <c r="F289" i="19"/>
  <c r="F287" i="19"/>
  <c r="F286" i="19"/>
  <c r="F285" i="19"/>
  <c r="F283" i="19"/>
  <c r="F282" i="19"/>
  <c r="F280" i="19"/>
  <c r="F279" i="19"/>
  <c r="F278" i="19"/>
  <c r="F276" i="19"/>
  <c r="F274" i="19"/>
  <c r="F273" i="19"/>
  <c r="F272" i="19"/>
  <c r="F271" i="19"/>
  <c r="F270" i="19"/>
  <c r="F269" i="19"/>
  <c r="F268" i="19"/>
  <c r="F266" i="19"/>
  <c r="F265" i="19"/>
  <c r="F264" i="19"/>
  <c r="F263" i="19"/>
  <c r="F261" i="19"/>
  <c r="F260" i="19"/>
  <c r="F258" i="19"/>
  <c r="F256" i="19"/>
  <c r="F255" i="19"/>
  <c r="F254" i="19"/>
  <c r="F253" i="19"/>
  <c r="F252" i="19"/>
  <c r="F251" i="19"/>
  <c r="F250" i="19"/>
  <c r="F249" i="19"/>
  <c r="F248" i="19"/>
  <c r="F247" i="19"/>
  <c r="F246" i="19"/>
  <c r="F245" i="19"/>
  <c r="F244" i="19"/>
  <c r="F243" i="19"/>
  <c r="F242" i="19"/>
  <c r="F241" i="19"/>
  <c r="F240" i="19"/>
  <c r="F239" i="19"/>
  <c r="F238" i="19"/>
  <c r="F237" i="19"/>
  <c r="F236" i="19"/>
  <c r="F234" i="19"/>
  <c r="F233" i="19"/>
  <c r="F231" i="19"/>
  <c r="F230" i="19"/>
  <c r="F229" i="19"/>
  <c r="F227" i="19"/>
  <c r="F226" i="19"/>
  <c r="F225" i="19"/>
  <c r="F224" i="19"/>
  <c r="F223" i="19"/>
  <c r="F222" i="19"/>
  <c r="F221" i="19"/>
  <c r="F218" i="19"/>
  <c r="F217" i="19"/>
  <c r="F216" i="19"/>
  <c r="F215" i="19"/>
  <c r="F212" i="19"/>
  <c r="F204" i="19"/>
  <c r="F203" i="19"/>
  <c r="F201" i="19"/>
  <c r="F200" i="19"/>
  <c r="F199" i="19"/>
  <c r="F197" i="19"/>
  <c r="F196" i="19"/>
  <c r="F195" i="19"/>
  <c r="F194" i="19"/>
  <c r="F193" i="19"/>
  <c r="F192" i="19"/>
  <c r="F191" i="19"/>
  <c r="F190" i="19"/>
  <c r="F189" i="19"/>
  <c r="F188" i="19"/>
  <c r="F187" i="19"/>
  <c r="F186" i="19"/>
  <c r="F183" i="19"/>
  <c r="F182" i="19"/>
  <c r="F181" i="19"/>
  <c r="F180" i="19"/>
  <c r="F179" i="19"/>
  <c r="F178" i="19"/>
  <c r="F177" i="19"/>
  <c r="F172" i="19"/>
  <c r="F171" i="19"/>
  <c r="F170" i="19"/>
  <c r="F169" i="19"/>
  <c r="F167" i="19"/>
  <c r="F164" i="19"/>
  <c r="F163" i="19"/>
  <c r="F160" i="19"/>
  <c r="F158" i="19"/>
  <c r="F155" i="19"/>
  <c r="F154" i="19"/>
  <c r="F152" i="19"/>
  <c r="F149" i="19"/>
  <c r="F146" i="19"/>
  <c r="F143" i="19"/>
  <c r="F140" i="19"/>
  <c r="F137" i="19"/>
  <c r="F136" i="19"/>
  <c r="F135" i="19"/>
  <c r="F134" i="19"/>
  <c r="F133" i="19"/>
  <c r="F130" i="19"/>
  <c r="F129" i="19"/>
  <c r="F128" i="19"/>
  <c r="F127" i="19"/>
  <c r="F126" i="19"/>
  <c r="F125" i="19"/>
  <c r="F124" i="19"/>
  <c r="F122" i="19"/>
  <c r="F120" i="19"/>
  <c r="F119" i="19"/>
  <c r="F118" i="19"/>
  <c r="F115" i="19"/>
  <c r="F114" i="19"/>
  <c r="F113" i="19"/>
  <c r="F112" i="19"/>
  <c r="F111" i="19"/>
  <c r="F110" i="19"/>
  <c r="F109" i="19"/>
  <c r="F108" i="19"/>
  <c r="F107" i="19"/>
  <c r="F106" i="19"/>
  <c r="F105" i="19"/>
  <c r="F104" i="19"/>
  <c r="F103" i="19"/>
  <c r="F102" i="19"/>
  <c r="F101" i="19"/>
  <c r="F100" i="19"/>
  <c r="F99" i="19"/>
  <c r="F97" i="19"/>
  <c r="F96" i="19"/>
  <c r="F95" i="19"/>
  <c r="F94" i="19"/>
  <c r="F92" i="19"/>
  <c r="F91" i="19"/>
  <c r="F90" i="19"/>
  <c r="F88" i="19"/>
  <c r="F86" i="19"/>
  <c r="F85" i="19"/>
  <c r="F83" i="19"/>
  <c r="F81" i="19"/>
  <c r="F80" i="19"/>
  <c r="F79" i="19"/>
  <c r="F78" i="19"/>
  <c r="F77" i="19"/>
  <c r="F76" i="19"/>
  <c r="F75" i="19"/>
  <c r="F74" i="19"/>
  <c r="F73" i="19"/>
  <c r="F72" i="19"/>
  <c r="F71" i="19"/>
  <c r="F70" i="19"/>
  <c r="F69" i="19"/>
  <c r="F68" i="19"/>
  <c r="F67" i="19"/>
  <c r="F66" i="19"/>
  <c r="F65" i="19"/>
  <c r="F64" i="19"/>
  <c r="F63" i="19"/>
  <c r="F62" i="19"/>
  <c r="F61" i="19"/>
  <c r="F60" i="19"/>
  <c r="F59" i="19"/>
  <c r="F57" i="19"/>
  <c r="F56" i="19"/>
  <c r="F55" i="19"/>
  <c r="F54" i="19"/>
  <c r="F53" i="19"/>
  <c r="F52" i="19"/>
  <c r="F51" i="19"/>
  <c r="F50" i="19"/>
  <c r="F49" i="19"/>
  <c r="F48" i="19"/>
  <c r="F47" i="19"/>
  <c r="F46" i="19"/>
  <c r="F45" i="19"/>
  <c r="F44" i="19"/>
  <c r="F42" i="19"/>
  <c r="F41" i="19"/>
  <c r="F40" i="19"/>
  <c r="F39" i="19"/>
  <c r="F38" i="19"/>
  <c r="F37" i="19"/>
  <c r="F36" i="19"/>
  <c r="F35" i="19"/>
  <c r="F34" i="19"/>
  <c r="F33" i="19"/>
  <c r="F30" i="19"/>
  <c r="F29" i="19"/>
  <c r="F28" i="19"/>
  <c r="F685" i="18"/>
  <c r="F684" i="18"/>
  <c r="F683" i="18"/>
  <c r="F682" i="18"/>
  <c r="F681" i="18"/>
  <c r="F675" i="18"/>
  <c r="F674" i="18"/>
  <c r="F671" i="18"/>
  <c r="F670" i="18"/>
  <c r="F667" i="18"/>
  <c r="F662" i="18"/>
  <c r="F651" i="18"/>
  <c r="F646" i="18"/>
  <c r="F645" i="18"/>
  <c r="F643" i="18"/>
  <c r="F641" i="18"/>
  <c r="F640" i="18"/>
  <c r="F634" i="18"/>
  <c r="F633" i="18"/>
  <c r="F629" i="18"/>
  <c r="F628" i="18"/>
  <c r="F627" i="18"/>
  <c r="F626" i="18"/>
  <c r="F625" i="18"/>
  <c r="F624" i="18"/>
  <c r="F623" i="18"/>
  <c r="F622" i="18"/>
  <c r="F621" i="18"/>
  <c r="F620" i="18"/>
  <c r="F619" i="18"/>
  <c r="F618" i="18"/>
  <c r="F617" i="18"/>
  <c r="F616" i="18"/>
  <c r="F615" i="18"/>
  <c r="F613" i="18"/>
  <c r="F612" i="18"/>
  <c r="F610" i="18"/>
  <c r="F609" i="18"/>
  <c r="F607" i="18"/>
  <c r="F606" i="18"/>
  <c r="F605" i="18"/>
  <c r="F601" i="18"/>
  <c r="F599" i="18"/>
  <c r="F598" i="18"/>
  <c r="F597" i="18"/>
  <c r="F596" i="18"/>
  <c r="F595" i="18"/>
  <c r="F594" i="18"/>
  <c r="F593" i="18"/>
  <c r="F592" i="18"/>
  <c r="F591" i="18"/>
  <c r="F589" i="18"/>
  <c r="F588" i="18"/>
  <c r="F587" i="18"/>
  <c r="F586" i="18"/>
  <c r="F585" i="18"/>
  <c r="F584" i="18"/>
  <c r="F583" i="18"/>
  <c r="F579" i="18"/>
  <c r="F578" i="18"/>
  <c r="F577" i="18"/>
  <c r="F574" i="18"/>
  <c r="F573" i="18"/>
  <c r="F572" i="18"/>
  <c r="F571" i="18"/>
  <c r="F569" i="18"/>
  <c r="F568" i="18"/>
  <c r="F567" i="18"/>
  <c r="F560" i="18"/>
  <c r="F558" i="18"/>
  <c r="F553" i="18"/>
  <c r="F551" i="18"/>
  <c r="F550" i="18"/>
  <c r="F549" i="18"/>
  <c r="F548" i="18"/>
  <c r="F547" i="18"/>
  <c r="F546" i="18"/>
  <c r="F545" i="18"/>
  <c r="F544" i="18"/>
  <c r="F543" i="18"/>
  <c r="F542" i="18"/>
  <c r="F541" i="18"/>
  <c r="F540" i="18"/>
  <c r="F534" i="18"/>
  <c r="F533" i="18"/>
  <c r="F532" i="18"/>
  <c r="F531" i="18"/>
  <c r="F530" i="18"/>
  <c r="F529" i="18"/>
  <c r="F528" i="18"/>
  <c r="F527" i="18"/>
  <c r="F526" i="18"/>
  <c r="F525" i="18"/>
  <c r="F522" i="18"/>
  <c r="F520" i="18"/>
  <c r="F518" i="18"/>
  <c r="F516" i="18"/>
  <c r="F508" i="18"/>
  <c r="F506" i="18"/>
  <c r="F505" i="18"/>
  <c r="F504" i="18"/>
  <c r="F503" i="18"/>
  <c r="F497" i="18"/>
  <c r="F495" i="18"/>
  <c r="F494" i="18"/>
  <c r="F493" i="18"/>
  <c r="F492" i="18"/>
  <c r="F491" i="18"/>
  <c r="F489" i="18"/>
  <c r="F488" i="18"/>
  <c r="F487" i="18"/>
  <c r="F486" i="18"/>
  <c r="F485" i="18"/>
  <c r="F484" i="18"/>
  <c r="F483" i="18"/>
  <c r="F482" i="18"/>
  <c r="F481" i="18"/>
  <c r="F480" i="18"/>
  <c r="F478" i="18"/>
  <c r="F477" i="18"/>
  <c r="F475" i="18"/>
  <c r="F474" i="18"/>
  <c r="F473" i="18"/>
  <c r="F472" i="18"/>
  <c r="F471" i="18"/>
  <c r="F470" i="18"/>
  <c r="F469" i="18"/>
  <c r="F468" i="18"/>
  <c r="F467" i="18"/>
  <c r="F464" i="18"/>
  <c r="F462" i="18"/>
  <c r="F461" i="18"/>
  <c r="F457" i="18"/>
  <c r="F456" i="18"/>
  <c r="F455" i="18"/>
  <c r="F454" i="18"/>
  <c r="F453" i="18"/>
  <c r="F452" i="18"/>
  <c r="F451" i="18"/>
  <c r="F450" i="18"/>
  <c r="F441" i="18"/>
  <c r="F439" i="18"/>
  <c r="F438" i="18"/>
  <c r="F437" i="18"/>
  <c r="F435" i="18"/>
  <c r="F427" i="18"/>
  <c r="F426" i="18"/>
  <c r="F425" i="18"/>
  <c r="F424" i="18"/>
  <c r="F423" i="18"/>
  <c r="F422" i="18"/>
  <c r="F420" i="18"/>
  <c r="F419" i="18"/>
  <c r="F418" i="18"/>
  <c r="F417" i="18"/>
  <c r="F416" i="18"/>
  <c r="F415" i="18"/>
  <c r="F414" i="18"/>
  <c r="F413" i="18"/>
  <c r="F412" i="18"/>
  <c r="F410" i="18"/>
  <c r="F409" i="18"/>
  <c r="F408" i="18"/>
  <c r="F407" i="18"/>
  <c r="F406" i="18"/>
  <c r="F405" i="18"/>
  <c r="F404" i="18"/>
  <c r="F402" i="18"/>
  <c r="F401" i="18"/>
  <c r="F400" i="18"/>
  <c r="F399" i="18"/>
  <c r="F398" i="18"/>
  <c r="F397" i="18"/>
  <c r="F396" i="18"/>
  <c r="F394" i="18"/>
  <c r="F393" i="18"/>
  <c r="F392" i="18"/>
  <c r="F391" i="18"/>
  <c r="F390" i="18"/>
  <c r="F389" i="18"/>
  <c r="F388" i="18"/>
  <c r="F387" i="18"/>
  <c r="F386" i="18"/>
  <c r="F384" i="18"/>
  <c r="F383" i="18"/>
  <c r="F381" i="18"/>
  <c r="F380" i="18"/>
  <c r="F378" i="18"/>
  <c r="F377" i="18"/>
  <c r="F376" i="18"/>
  <c r="F375" i="18"/>
  <c r="F374" i="18"/>
  <c r="F373" i="18"/>
  <c r="F372" i="18"/>
  <c r="F371" i="18"/>
  <c r="F370" i="18"/>
  <c r="F368" i="18"/>
  <c r="F367" i="18"/>
  <c r="F365" i="18"/>
  <c r="F363" i="18"/>
  <c r="F362" i="18"/>
  <c r="F361" i="18"/>
  <c r="F360" i="18"/>
  <c r="F359" i="18"/>
  <c r="F358" i="18"/>
  <c r="F355" i="18"/>
  <c r="F353" i="18"/>
  <c r="F352" i="18"/>
  <c r="F351" i="18"/>
  <c r="F350" i="18"/>
  <c r="F349" i="18"/>
  <c r="F348" i="18"/>
  <c r="F347" i="18"/>
  <c r="F346" i="18"/>
  <c r="F345" i="18"/>
  <c r="F344" i="18"/>
  <c r="F343" i="18"/>
  <c r="F342" i="18"/>
  <c r="F341" i="18"/>
  <c r="F340" i="18"/>
  <c r="F339" i="18"/>
  <c r="F338" i="18"/>
  <c r="F337" i="18"/>
  <c r="F336" i="18"/>
  <c r="F335" i="18"/>
  <c r="F334" i="18"/>
  <c r="F333" i="18"/>
  <c r="F332" i="18"/>
  <c r="F331" i="18"/>
  <c r="F330" i="18"/>
  <c r="F329" i="18"/>
  <c r="F328" i="18"/>
  <c r="F327" i="18"/>
  <c r="F326" i="18"/>
  <c r="F325" i="18"/>
  <c r="F324" i="18"/>
  <c r="F323" i="18"/>
  <c r="F322" i="18"/>
  <c r="F321" i="18"/>
  <c r="F320" i="18"/>
  <c r="F319" i="18"/>
  <c r="F318" i="18"/>
  <c r="F317" i="18"/>
  <c r="F316" i="18"/>
  <c r="F315" i="18"/>
  <c r="F314" i="18"/>
  <c r="F313" i="18"/>
  <c r="F312" i="18"/>
  <c r="F311" i="18"/>
  <c r="F310" i="18"/>
  <c r="F309" i="18"/>
  <c r="F308" i="18"/>
  <c r="F307" i="18"/>
  <c r="F306" i="18"/>
  <c r="F305" i="18"/>
  <c r="F304" i="18"/>
  <c r="F303" i="18"/>
  <c r="F302" i="18"/>
  <c r="F301" i="18"/>
  <c r="F300" i="18"/>
  <c r="F299" i="18"/>
  <c r="F298" i="18"/>
  <c r="F297" i="18"/>
  <c r="F296" i="18"/>
  <c r="F295" i="18"/>
  <c r="F294" i="18"/>
  <c r="F293" i="18"/>
  <c r="F292" i="18"/>
  <c r="F291" i="18"/>
  <c r="F290" i="18"/>
  <c r="F289" i="18"/>
  <c r="F288" i="18"/>
  <c r="F287" i="18"/>
  <c r="F286" i="18"/>
  <c r="F285" i="18"/>
  <c r="F284" i="18"/>
  <c r="F283" i="18"/>
  <c r="F278" i="18"/>
  <c r="F277" i="18"/>
  <c r="F276" i="18"/>
  <c r="F275" i="18"/>
  <c r="F274" i="18"/>
  <c r="F273" i="18"/>
  <c r="F272" i="18"/>
  <c r="F271" i="18"/>
  <c r="F270" i="18"/>
  <c r="F269" i="18"/>
  <c r="F268" i="18"/>
  <c r="F267" i="18"/>
  <c r="F266" i="18"/>
  <c r="F265" i="18"/>
  <c r="F264" i="18"/>
  <c r="F263" i="18"/>
  <c r="F262" i="18"/>
  <c r="F260" i="18"/>
  <c r="F259" i="18"/>
  <c r="F258" i="18"/>
  <c r="F257" i="18"/>
  <c r="F256" i="18"/>
  <c r="F255" i="18"/>
  <c r="F254" i="18"/>
  <c r="F253" i="18"/>
  <c r="F252" i="18"/>
  <c r="F251" i="18"/>
  <c r="F250" i="18"/>
  <c r="F249" i="18"/>
  <c r="F248" i="18"/>
  <c r="F247" i="18"/>
  <c r="F246" i="18"/>
  <c r="F245" i="18"/>
  <c r="F244" i="18"/>
  <c r="F243" i="18"/>
  <c r="F242" i="18"/>
  <c r="F241" i="18"/>
  <c r="F240" i="18"/>
  <c r="F239" i="18"/>
  <c r="F237" i="18"/>
  <c r="F236" i="18"/>
  <c r="F235" i="18"/>
  <c r="F234" i="18"/>
  <c r="F233" i="18"/>
  <c r="F232" i="18"/>
  <c r="F231" i="18"/>
  <c r="F230" i="18"/>
  <c r="F228" i="18"/>
  <c r="F227" i="18"/>
  <c r="F226" i="18"/>
  <c r="F225" i="18"/>
  <c r="F224" i="18"/>
  <c r="F223" i="18"/>
  <c r="F222" i="18"/>
  <c r="F221" i="18"/>
  <c r="F220" i="18"/>
  <c r="F219" i="18"/>
  <c r="F218" i="18"/>
  <c r="F217" i="18"/>
  <c r="F216" i="18"/>
  <c r="F215" i="18"/>
  <c r="F214" i="18"/>
  <c r="F213" i="18"/>
  <c r="F212" i="18"/>
  <c r="F211" i="18"/>
  <c r="F210" i="18"/>
  <c r="F208" i="18"/>
  <c r="F204" i="18"/>
  <c r="F203" i="18"/>
  <c r="F202" i="18"/>
  <c r="F201" i="18"/>
  <c r="F200" i="18"/>
  <c r="F199" i="18"/>
  <c r="F198" i="18"/>
  <c r="F197" i="18"/>
  <c r="F196" i="18"/>
  <c r="F195" i="18"/>
  <c r="F194" i="18"/>
  <c r="F193" i="18"/>
  <c r="F192" i="18"/>
  <c r="F191" i="18"/>
  <c r="F190" i="18"/>
  <c r="F189" i="18"/>
  <c r="F188" i="18"/>
  <c r="F187" i="18"/>
  <c r="F186" i="18"/>
  <c r="F185" i="18"/>
  <c r="F184" i="18"/>
  <c r="F183" i="18"/>
  <c r="F182" i="18"/>
  <c r="F181" i="18"/>
  <c r="F180" i="18"/>
  <c r="F179" i="18"/>
  <c r="F178" i="18"/>
  <c r="F177" i="18"/>
  <c r="F176" i="18"/>
  <c r="F175" i="18"/>
  <c r="F174" i="18"/>
  <c r="F173" i="18"/>
  <c r="F172" i="18"/>
  <c r="F171" i="18"/>
  <c r="F170" i="18"/>
  <c r="F169" i="18"/>
  <c r="F168" i="18"/>
  <c r="F167" i="18"/>
  <c r="F166" i="18"/>
  <c r="F165" i="18"/>
  <c r="F164" i="18"/>
  <c r="F163" i="18"/>
  <c r="F162" i="18"/>
  <c r="F161" i="18"/>
  <c r="F160" i="18"/>
  <c r="F159" i="18"/>
  <c r="F158" i="18"/>
  <c r="F157" i="18"/>
  <c r="F156" i="18"/>
  <c r="F155" i="18"/>
  <c r="F154" i="18"/>
  <c r="F153" i="18"/>
  <c r="F152" i="18"/>
  <c r="F151" i="18"/>
  <c r="F150" i="18"/>
  <c r="F149" i="18"/>
  <c r="F148" i="18"/>
  <c r="F147" i="18"/>
  <c r="F146" i="18"/>
  <c r="F145" i="18"/>
  <c r="F144" i="18"/>
  <c r="F143" i="18"/>
  <c r="F142" i="18"/>
  <c r="F141" i="18"/>
  <c r="F139" i="18"/>
  <c r="F137" i="18"/>
  <c r="F135" i="18"/>
  <c r="F133" i="18"/>
  <c r="F131" i="18"/>
  <c r="F129" i="18"/>
  <c r="F124" i="18"/>
  <c r="F121" i="18"/>
  <c r="F119" i="18"/>
  <c r="F118" i="18"/>
  <c r="F117" i="18"/>
  <c r="F116" i="18"/>
  <c r="F115" i="18"/>
  <c r="F114" i="18"/>
  <c r="F112" i="18"/>
  <c r="F110" i="18"/>
  <c r="F109" i="18"/>
  <c r="F108" i="18"/>
  <c r="F106" i="18"/>
  <c r="F103" i="18"/>
  <c r="F101" i="18"/>
  <c r="F100" i="18"/>
  <c r="F99" i="18"/>
  <c r="F98" i="18"/>
  <c r="F96" i="18"/>
  <c r="F93" i="18"/>
  <c r="F92" i="18"/>
  <c r="F90" i="18"/>
  <c r="F89" i="18"/>
  <c r="F87" i="18"/>
  <c r="F86" i="18"/>
  <c r="F85" i="18"/>
  <c r="F84" i="18"/>
  <c r="F83" i="18"/>
  <c r="F82" i="18"/>
  <c r="F81" i="18"/>
  <c r="F80" i="18"/>
  <c r="F79" i="18"/>
  <c r="F78" i="18"/>
  <c r="F77" i="18"/>
  <c r="F76" i="18"/>
  <c r="F75" i="18"/>
  <c r="F74" i="18"/>
  <c r="F60" i="18"/>
  <c r="F59" i="18"/>
  <c r="F58" i="18"/>
  <c r="F57" i="18"/>
  <c r="F56" i="18"/>
  <c r="F55" i="18"/>
  <c r="F54" i="18"/>
  <c r="F53" i="18"/>
  <c r="F51" i="18"/>
  <c r="F50" i="18"/>
  <c r="F49" i="18"/>
  <c r="F48" i="18"/>
  <c r="F47" i="18"/>
  <c r="F46" i="18"/>
  <c r="F44" i="18"/>
  <c r="F43" i="18"/>
  <c r="F41" i="18"/>
  <c r="F40" i="18"/>
  <c r="F39" i="18"/>
  <c r="F38" i="18"/>
  <c r="F37" i="18"/>
  <c r="F35" i="18"/>
  <c r="F34" i="18"/>
  <c r="F33" i="18"/>
  <c r="F32" i="18"/>
  <c r="F31" i="18"/>
  <c r="F30" i="18"/>
  <c r="F29" i="18"/>
  <c r="F27" i="18"/>
  <c r="F26" i="18"/>
  <c r="F25" i="18"/>
  <c r="F24" i="18"/>
  <c r="F19" i="18"/>
  <c r="F18" i="18"/>
  <c r="G9" i="13" l="1"/>
  <c r="G11" i="13"/>
  <c r="G18" i="13"/>
  <c r="G19" i="13"/>
  <c r="B9" i="12"/>
  <c r="C9" i="12"/>
  <c r="D9" i="12"/>
  <c r="E9" i="12"/>
  <c r="F9" i="12"/>
  <c r="H9" i="12"/>
  <c r="I9" i="12"/>
  <c r="J9" i="12"/>
  <c r="K9" i="12"/>
  <c r="L9" i="12"/>
  <c r="A10" i="12"/>
  <c r="A11" i="12" s="1"/>
  <c r="B10" i="12"/>
  <c r="C10" i="12"/>
  <c r="D10" i="12"/>
  <c r="E10" i="12"/>
  <c r="F10" i="12"/>
  <c r="H10" i="12"/>
  <c r="I10" i="12"/>
  <c r="J10" i="12"/>
  <c r="K10" i="12"/>
  <c r="L10" i="12"/>
  <c r="B11" i="12"/>
  <c r="C11" i="12"/>
  <c r="D11" i="12"/>
  <c r="E11" i="12"/>
  <c r="F11" i="12"/>
  <c r="H11" i="12"/>
  <c r="I11" i="12"/>
  <c r="J11" i="12"/>
  <c r="K11" i="12"/>
  <c r="L11" i="12"/>
  <c r="A12" i="12"/>
  <c r="A13" i="12" s="1"/>
  <c r="A14" i="12" s="1"/>
  <c r="A15" i="12" s="1"/>
  <c r="A16" i="12" s="1"/>
  <c r="A17" i="12" s="1"/>
  <c r="A18" i="12" s="1"/>
  <c r="A19" i="12" s="1"/>
  <c r="A20" i="12" s="1"/>
  <c r="A21" i="12" s="1"/>
  <c r="A22" i="12" s="1"/>
  <c r="A23" i="12" s="1"/>
  <c r="A24" i="12" s="1"/>
  <c r="A25" i="12" s="1"/>
  <c r="A26" i="12" s="1"/>
  <c r="A27" i="12" s="1"/>
  <c r="A28" i="12" s="1"/>
  <c r="A29" i="12" s="1"/>
  <c r="A30" i="12" s="1"/>
  <c r="A31" i="12" s="1"/>
  <c r="A32" i="12" s="1"/>
  <c r="A33" i="12" s="1"/>
  <c r="A34" i="12" s="1"/>
  <c r="A35" i="12" s="1"/>
  <c r="A36" i="12" s="1"/>
  <c r="A37" i="12" s="1"/>
  <c r="A38" i="12" s="1"/>
  <c r="A39" i="12" s="1"/>
  <c r="B12" i="12"/>
  <c r="C12" i="12"/>
  <c r="D12" i="12"/>
  <c r="E12" i="12"/>
  <c r="F12" i="12"/>
  <c r="H12" i="12"/>
  <c r="I12" i="12"/>
  <c r="J12" i="12"/>
  <c r="K12" i="12"/>
  <c r="L12" i="12"/>
  <c r="B13" i="12"/>
  <c r="C13" i="12"/>
  <c r="D13" i="12"/>
  <c r="E13" i="12"/>
  <c r="F13" i="12"/>
  <c r="H13" i="12"/>
  <c r="I13" i="12"/>
  <c r="J13" i="12"/>
  <c r="K13" i="12"/>
  <c r="L13" i="12"/>
  <c r="B14" i="12"/>
  <c r="C14" i="12"/>
  <c r="D14" i="12"/>
  <c r="E14" i="12"/>
  <c r="F14" i="12"/>
  <c r="H14" i="12"/>
  <c r="I14" i="12"/>
  <c r="J14" i="12"/>
  <c r="K14" i="12"/>
  <c r="L14" i="12"/>
  <c r="B15" i="12"/>
  <c r="C15" i="12"/>
  <c r="D15" i="12"/>
  <c r="E15" i="12"/>
  <c r="F15" i="12"/>
  <c r="H15" i="12"/>
  <c r="I15" i="12"/>
  <c r="J15" i="12"/>
  <c r="K15" i="12"/>
  <c r="L15" i="12"/>
  <c r="B16" i="12"/>
  <c r="C16" i="12"/>
  <c r="D16" i="12"/>
  <c r="E16" i="12"/>
  <c r="F16" i="12"/>
  <c r="H16" i="12"/>
  <c r="I16" i="12"/>
  <c r="J16" i="12"/>
  <c r="K16" i="12"/>
  <c r="L16" i="12"/>
  <c r="B17" i="12"/>
  <c r="C17" i="12"/>
  <c r="D17" i="12"/>
  <c r="E17" i="12"/>
  <c r="F17" i="12"/>
  <c r="H17" i="12"/>
  <c r="I17" i="12"/>
  <c r="J17" i="12"/>
  <c r="K17" i="12"/>
  <c r="L17" i="12"/>
  <c r="B18" i="12"/>
  <c r="C18" i="12"/>
  <c r="D18" i="12"/>
  <c r="E18" i="12"/>
  <c r="F18" i="12"/>
  <c r="H18" i="12"/>
  <c r="I18" i="12"/>
  <c r="J18" i="12"/>
  <c r="K18" i="12"/>
  <c r="L18" i="12"/>
  <c r="B19" i="12"/>
  <c r="C19" i="12"/>
  <c r="D19" i="12"/>
  <c r="E19" i="12"/>
  <c r="F19" i="12"/>
  <c r="H19" i="12"/>
  <c r="I19" i="12"/>
  <c r="J19" i="12"/>
  <c r="K19" i="12"/>
  <c r="L19" i="12"/>
  <c r="B20" i="12"/>
  <c r="C20" i="12"/>
  <c r="D20" i="12"/>
  <c r="E20" i="12"/>
  <c r="F20" i="12"/>
  <c r="H20" i="12"/>
  <c r="I20" i="12"/>
  <c r="J20" i="12"/>
  <c r="K20" i="12"/>
  <c r="L20" i="12"/>
  <c r="B21" i="12"/>
  <c r="C21" i="12"/>
  <c r="D21" i="12"/>
  <c r="E21" i="12"/>
  <c r="F21" i="12"/>
  <c r="H21" i="12"/>
  <c r="I21" i="12"/>
  <c r="J21" i="12"/>
  <c r="K21" i="12"/>
  <c r="L21" i="12"/>
  <c r="B22" i="12"/>
  <c r="C22" i="12"/>
  <c r="D22" i="12"/>
  <c r="E22" i="12"/>
  <c r="F22" i="12"/>
  <c r="H22" i="12"/>
  <c r="I22" i="12"/>
  <c r="J22" i="12"/>
  <c r="K22" i="12"/>
  <c r="L22" i="12"/>
  <c r="B23" i="12"/>
  <c r="C23" i="12"/>
  <c r="D23" i="12"/>
  <c r="E23" i="12"/>
  <c r="F23" i="12"/>
  <c r="H23" i="12"/>
  <c r="I23" i="12"/>
  <c r="J23" i="12"/>
  <c r="K23" i="12"/>
  <c r="L23" i="12"/>
  <c r="B24" i="12"/>
  <c r="C24" i="12"/>
  <c r="D24" i="12"/>
  <c r="E24" i="12"/>
  <c r="F24" i="12"/>
  <c r="H24" i="12"/>
  <c r="I24" i="12"/>
  <c r="J24" i="12"/>
  <c r="K24" i="12"/>
  <c r="L24" i="12"/>
  <c r="B25" i="12"/>
  <c r="C25" i="12"/>
  <c r="D25" i="12"/>
  <c r="E25" i="12"/>
  <c r="F25" i="12"/>
  <c r="H25" i="12"/>
  <c r="I25" i="12"/>
  <c r="J25" i="12"/>
  <c r="K25" i="12"/>
  <c r="L25" i="12"/>
  <c r="B26" i="12"/>
  <c r="C26" i="12"/>
  <c r="D26" i="12"/>
  <c r="E26" i="12"/>
  <c r="F26" i="12"/>
  <c r="H26" i="12"/>
  <c r="I26" i="12"/>
  <c r="J26" i="12"/>
  <c r="K26" i="12"/>
  <c r="L26" i="12"/>
  <c r="B27" i="12"/>
  <c r="C27" i="12"/>
  <c r="D27" i="12"/>
  <c r="E27" i="12"/>
  <c r="F27" i="12"/>
  <c r="H27" i="12"/>
  <c r="I27" i="12"/>
  <c r="J27" i="12"/>
  <c r="K27" i="12"/>
  <c r="L27" i="12"/>
  <c r="B28" i="12"/>
  <c r="C28" i="12"/>
  <c r="D28" i="12"/>
  <c r="E28" i="12"/>
  <c r="F28" i="12"/>
  <c r="H28" i="12"/>
  <c r="I28" i="12"/>
  <c r="J28" i="12"/>
  <c r="K28" i="12"/>
  <c r="L28" i="12"/>
  <c r="B29" i="12"/>
  <c r="C29" i="12"/>
  <c r="D29" i="12"/>
  <c r="E29" i="12"/>
  <c r="F29" i="12"/>
  <c r="H29" i="12"/>
  <c r="I29" i="12"/>
  <c r="J29" i="12"/>
  <c r="K29" i="12"/>
  <c r="L29" i="12"/>
  <c r="B30" i="12"/>
  <c r="C30" i="12"/>
  <c r="D30" i="12"/>
  <c r="E30" i="12"/>
  <c r="F30" i="12"/>
  <c r="H30" i="12"/>
  <c r="I30" i="12"/>
  <c r="J30" i="12"/>
  <c r="K30" i="12"/>
  <c r="L30" i="12"/>
  <c r="B31" i="12"/>
  <c r="C31" i="12"/>
  <c r="D31" i="12"/>
  <c r="E31" i="12"/>
  <c r="F31" i="12"/>
  <c r="H31" i="12"/>
  <c r="I31" i="12"/>
  <c r="J31" i="12"/>
  <c r="K31" i="12"/>
  <c r="L31" i="12"/>
  <c r="B32" i="12"/>
  <c r="C32" i="12"/>
  <c r="D32" i="12"/>
  <c r="E32" i="12"/>
  <c r="F32" i="12"/>
  <c r="H32" i="12"/>
  <c r="I32" i="12"/>
  <c r="J32" i="12"/>
  <c r="K32" i="12"/>
  <c r="L32" i="12"/>
  <c r="B33" i="12"/>
  <c r="C33" i="12"/>
  <c r="D33" i="12"/>
  <c r="E33" i="12"/>
  <c r="F33" i="12"/>
  <c r="H33" i="12"/>
  <c r="I33" i="12"/>
  <c r="J33" i="12"/>
  <c r="K33" i="12"/>
  <c r="L33" i="12"/>
  <c r="B34" i="12"/>
  <c r="C34" i="12"/>
  <c r="D34" i="12"/>
  <c r="E34" i="12"/>
  <c r="F34" i="12"/>
  <c r="H34" i="12"/>
  <c r="I34" i="12"/>
  <c r="J34" i="12"/>
  <c r="K34" i="12"/>
  <c r="L34" i="12"/>
  <c r="B35" i="12"/>
  <c r="C35" i="12"/>
  <c r="D35" i="12"/>
  <c r="E35" i="12"/>
  <c r="F35" i="12"/>
  <c r="H35" i="12"/>
  <c r="I35" i="12"/>
  <c r="J35" i="12"/>
  <c r="K35" i="12"/>
  <c r="L35" i="12"/>
  <c r="B36" i="12"/>
  <c r="C36" i="12"/>
  <c r="D36" i="12"/>
  <c r="E36" i="12"/>
  <c r="F36" i="12"/>
  <c r="H36" i="12"/>
  <c r="I36" i="12"/>
  <c r="J36" i="12"/>
  <c r="K36" i="12"/>
  <c r="L36" i="12"/>
  <c r="B37" i="12"/>
  <c r="C37" i="12"/>
  <c r="D37" i="12"/>
  <c r="E37" i="12"/>
  <c r="F37" i="12"/>
  <c r="H37" i="12"/>
  <c r="I37" i="12"/>
  <c r="J37" i="12"/>
  <c r="K37" i="12"/>
  <c r="L37" i="12"/>
  <c r="B38" i="12"/>
  <c r="C38" i="12"/>
  <c r="D38" i="12"/>
  <c r="E38" i="12"/>
  <c r="F38" i="12"/>
  <c r="H38" i="12"/>
  <c r="I38" i="12"/>
  <c r="J38" i="12"/>
  <c r="K38" i="12"/>
  <c r="L38" i="12"/>
  <c r="B39" i="12"/>
  <c r="C39" i="12"/>
  <c r="D39" i="12"/>
  <c r="E39" i="12"/>
  <c r="F39" i="12"/>
  <c r="H39" i="12"/>
  <c r="I39" i="12"/>
  <c r="J39" i="12"/>
  <c r="K39" i="12"/>
  <c r="L39" i="12"/>
  <c r="A9" i="11"/>
  <c r="A10" i="11" s="1"/>
  <c r="A11" i="11" s="1"/>
  <c r="A12" i="11" s="1"/>
  <c r="A13" i="11" s="1"/>
  <c r="A14" i="11" s="1"/>
  <c r="A15" i="11" s="1"/>
  <c r="A16" i="11" s="1"/>
  <c r="A17" i="11" s="1"/>
  <c r="A18" i="11" s="1"/>
  <c r="A19" i="11" s="1"/>
  <c r="A20" i="11" s="1"/>
  <c r="A21" i="11" s="1"/>
  <c r="A22" i="11" s="1"/>
  <c r="A23" i="11" s="1"/>
  <c r="A24" i="11" s="1"/>
  <c r="A25" i="11" s="1"/>
  <c r="A26" i="11" s="1"/>
  <c r="A27" i="11" s="1"/>
  <c r="A28" i="11" s="1"/>
  <c r="A29" i="11" s="1"/>
  <c r="A30" i="11" s="1"/>
  <c r="A31" i="11" s="1"/>
  <c r="A32" i="11" s="1"/>
  <c r="A33" i="11" s="1"/>
  <c r="A34" i="11" s="1"/>
  <c r="A35" i="11" s="1"/>
  <c r="A36" i="11" s="1"/>
  <c r="A37" i="11" s="1"/>
  <c r="A38" i="11" s="1"/>
  <c r="A39" i="11" s="1"/>
  <c r="A40" i="11" s="1"/>
  <c r="A41" i="11" s="1"/>
  <c r="A42" i="11" s="1"/>
  <c r="A43" i="11" s="1"/>
  <c r="A44" i="11" s="1"/>
  <c r="A45" i="11" s="1"/>
  <c r="A46" i="11" s="1"/>
  <c r="A47" i="11" s="1"/>
  <c r="A48" i="11" s="1"/>
  <c r="A49" i="11" s="1"/>
  <c r="A50" i="11" s="1"/>
  <c r="B9" i="11"/>
  <c r="C9" i="11"/>
  <c r="D9" i="11"/>
  <c r="E9" i="11"/>
  <c r="F9" i="11"/>
  <c r="H9" i="11"/>
  <c r="I9" i="11"/>
  <c r="J9" i="11"/>
  <c r="K9" i="11"/>
  <c r="L9" i="11"/>
  <c r="B10" i="11"/>
  <c r="C10" i="11"/>
  <c r="D10" i="11"/>
  <c r="E10" i="11"/>
  <c r="F10" i="11"/>
  <c r="H10" i="11"/>
  <c r="I10" i="11"/>
  <c r="J10" i="11"/>
  <c r="K10" i="11"/>
  <c r="L10" i="11"/>
  <c r="B11" i="11"/>
  <c r="C11" i="11"/>
  <c r="D11" i="11"/>
  <c r="E11" i="11"/>
  <c r="F11" i="11"/>
  <c r="H11" i="11"/>
  <c r="I11" i="11"/>
  <c r="J11" i="11"/>
  <c r="K11" i="11"/>
  <c r="L11" i="11"/>
  <c r="B12" i="11"/>
  <c r="C12" i="11"/>
  <c r="D12" i="11"/>
  <c r="E12" i="11"/>
  <c r="F12" i="11"/>
  <c r="H12" i="11"/>
  <c r="I12" i="11"/>
  <c r="J12" i="11"/>
  <c r="K12" i="11"/>
  <c r="L12" i="11"/>
  <c r="B13" i="11"/>
  <c r="C13" i="11"/>
  <c r="D13" i="11"/>
  <c r="E13" i="11"/>
  <c r="F13" i="11"/>
  <c r="H13" i="11"/>
  <c r="I13" i="11"/>
  <c r="J13" i="11"/>
  <c r="K13" i="11"/>
  <c r="L13" i="11"/>
  <c r="B14" i="11"/>
  <c r="C14" i="11"/>
  <c r="D14" i="11"/>
  <c r="E14" i="11"/>
  <c r="F14" i="11"/>
  <c r="H14" i="11"/>
  <c r="I14" i="11"/>
  <c r="J14" i="11"/>
  <c r="K14" i="11"/>
  <c r="L14" i="11"/>
  <c r="B15" i="11"/>
  <c r="C15" i="11"/>
  <c r="D15" i="11"/>
  <c r="E15" i="11"/>
  <c r="F15" i="11"/>
  <c r="H15" i="11"/>
  <c r="I15" i="11"/>
  <c r="J15" i="11"/>
  <c r="K15" i="11"/>
  <c r="L15" i="11"/>
  <c r="B16" i="11"/>
  <c r="C16" i="11"/>
  <c r="D16" i="11"/>
  <c r="E16" i="11"/>
  <c r="F16" i="11"/>
  <c r="H16" i="11"/>
  <c r="I16" i="11"/>
  <c r="J16" i="11"/>
  <c r="K16" i="11"/>
  <c r="L16" i="11"/>
  <c r="B17" i="11"/>
  <c r="C17" i="11"/>
  <c r="D17" i="11"/>
  <c r="E17" i="11"/>
  <c r="F17" i="11"/>
  <c r="H17" i="11"/>
  <c r="I17" i="11"/>
  <c r="J17" i="11"/>
  <c r="K17" i="11"/>
  <c r="L17" i="11"/>
  <c r="B18" i="11"/>
  <c r="C18" i="11"/>
  <c r="D18" i="11"/>
  <c r="E18" i="11"/>
  <c r="F18" i="11"/>
  <c r="H18" i="11"/>
  <c r="I18" i="11"/>
  <c r="J18" i="11"/>
  <c r="K18" i="11"/>
  <c r="L18" i="11"/>
  <c r="B19" i="11"/>
  <c r="C19" i="11"/>
  <c r="D19" i="11"/>
  <c r="E19" i="11"/>
  <c r="F19" i="11"/>
  <c r="H19" i="11"/>
  <c r="I19" i="11"/>
  <c r="J19" i="11"/>
  <c r="K19" i="11"/>
  <c r="L19" i="11"/>
  <c r="B20" i="11"/>
  <c r="C20" i="11"/>
  <c r="D20" i="11"/>
  <c r="E20" i="11"/>
  <c r="F20" i="11"/>
  <c r="H20" i="11"/>
  <c r="I20" i="11"/>
  <c r="J20" i="11"/>
  <c r="K20" i="11"/>
  <c r="L20" i="11"/>
  <c r="B21" i="11"/>
  <c r="C21" i="11"/>
  <c r="D21" i="11"/>
  <c r="E21" i="11"/>
  <c r="F21" i="11"/>
  <c r="H21" i="11"/>
  <c r="I21" i="11"/>
  <c r="J21" i="11"/>
  <c r="K21" i="11"/>
  <c r="L21" i="11"/>
  <c r="B22" i="11"/>
  <c r="C22" i="11"/>
  <c r="D22" i="11"/>
  <c r="E22" i="11"/>
  <c r="F22" i="11"/>
  <c r="H22" i="11"/>
  <c r="I22" i="11"/>
  <c r="J22" i="11"/>
  <c r="K22" i="11"/>
  <c r="L22" i="11"/>
  <c r="B23" i="11"/>
  <c r="C23" i="11"/>
  <c r="D23" i="11"/>
  <c r="E23" i="11"/>
  <c r="F23" i="11"/>
  <c r="H23" i="11"/>
  <c r="I23" i="11"/>
  <c r="J23" i="11"/>
  <c r="K23" i="11"/>
  <c r="L23" i="11"/>
  <c r="B24" i="11"/>
  <c r="C24" i="11"/>
  <c r="D24" i="11"/>
  <c r="E24" i="11"/>
  <c r="F24" i="11"/>
  <c r="H24" i="11"/>
  <c r="I24" i="11"/>
  <c r="J24" i="11"/>
  <c r="K24" i="11"/>
  <c r="L24" i="11"/>
  <c r="B25" i="11"/>
  <c r="C25" i="11"/>
  <c r="D25" i="11"/>
  <c r="E25" i="11"/>
  <c r="F25" i="11"/>
  <c r="H25" i="11"/>
  <c r="I25" i="11"/>
  <c r="J25" i="11"/>
  <c r="K25" i="11"/>
  <c r="L25" i="11"/>
  <c r="B26" i="11"/>
  <c r="C26" i="11"/>
  <c r="D26" i="11"/>
  <c r="E26" i="11"/>
  <c r="F26" i="11"/>
  <c r="H26" i="11"/>
  <c r="I26" i="11"/>
  <c r="J26" i="11"/>
  <c r="K26" i="11"/>
  <c r="L26" i="11"/>
  <c r="B27" i="11"/>
  <c r="C27" i="11"/>
  <c r="D27" i="11"/>
  <c r="E27" i="11"/>
  <c r="F27" i="11"/>
  <c r="H27" i="11"/>
  <c r="I27" i="11"/>
  <c r="J27" i="11"/>
  <c r="K27" i="11"/>
  <c r="L27" i="11"/>
  <c r="B28" i="11"/>
  <c r="C28" i="11"/>
  <c r="D28" i="11"/>
  <c r="E28" i="11"/>
  <c r="F28" i="11"/>
  <c r="H28" i="11"/>
  <c r="I28" i="11"/>
  <c r="J28" i="11"/>
  <c r="K28" i="11"/>
  <c r="L28" i="11"/>
  <c r="B29" i="11"/>
  <c r="C29" i="11"/>
  <c r="D29" i="11"/>
  <c r="E29" i="11"/>
  <c r="F29" i="11"/>
  <c r="H29" i="11"/>
  <c r="I29" i="11"/>
  <c r="J29" i="11"/>
  <c r="K29" i="11"/>
  <c r="L29" i="11"/>
  <c r="B30" i="11"/>
  <c r="C30" i="11"/>
  <c r="D30" i="11"/>
  <c r="E30" i="11"/>
  <c r="F30" i="11"/>
  <c r="H30" i="11"/>
  <c r="I30" i="11"/>
  <c r="J30" i="11"/>
  <c r="K30" i="11"/>
  <c r="L30" i="11"/>
  <c r="B31" i="11"/>
  <c r="C31" i="11"/>
  <c r="D31" i="11"/>
  <c r="E31" i="11"/>
  <c r="F31" i="11"/>
  <c r="H31" i="11"/>
  <c r="I31" i="11"/>
  <c r="J31" i="11"/>
  <c r="K31" i="11"/>
  <c r="L31" i="11"/>
  <c r="B32" i="11"/>
  <c r="C32" i="11"/>
  <c r="D32" i="11"/>
  <c r="E32" i="11"/>
  <c r="F32" i="11"/>
  <c r="H32" i="11"/>
  <c r="I32" i="11"/>
  <c r="J32" i="11"/>
  <c r="K32" i="11"/>
  <c r="L32" i="11"/>
  <c r="B33" i="11"/>
  <c r="C33" i="11"/>
  <c r="D33" i="11"/>
  <c r="E33" i="11"/>
  <c r="F33" i="11"/>
  <c r="H33" i="11"/>
  <c r="I33" i="11"/>
  <c r="J33" i="11"/>
  <c r="K33" i="11"/>
  <c r="L33" i="11"/>
  <c r="B34" i="11"/>
  <c r="C34" i="11"/>
  <c r="D34" i="11"/>
  <c r="E34" i="11"/>
  <c r="F34" i="11"/>
  <c r="H34" i="11"/>
  <c r="I34" i="11"/>
  <c r="J34" i="11"/>
  <c r="K34" i="11"/>
  <c r="L34" i="11"/>
  <c r="B35" i="11"/>
  <c r="C35" i="11"/>
  <c r="D35" i="11"/>
  <c r="E35" i="11"/>
  <c r="F35" i="11"/>
  <c r="H35" i="11"/>
  <c r="I35" i="11"/>
  <c r="J35" i="11"/>
  <c r="K35" i="11"/>
  <c r="L35" i="11"/>
  <c r="B36" i="11"/>
  <c r="C36" i="11"/>
  <c r="D36" i="11"/>
  <c r="E36" i="11"/>
  <c r="F36" i="11"/>
  <c r="H36" i="11"/>
  <c r="I36" i="11"/>
  <c r="J36" i="11"/>
  <c r="K36" i="11"/>
  <c r="L36" i="11"/>
  <c r="B37" i="11"/>
  <c r="C37" i="11"/>
  <c r="D37" i="11"/>
  <c r="E37" i="11"/>
  <c r="F37" i="11"/>
  <c r="H37" i="11"/>
  <c r="I37" i="11"/>
  <c r="J37" i="11"/>
  <c r="K37" i="11"/>
  <c r="L37" i="11"/>
  <c r="B38" i="11"/>
  <c r="C38" i="11"/>
  <c r="D38" i="11"/>
  <c r="E38" i="11"/>
  <c r="F38" i="11"/>
  <c r="H38" i="11"/>
  <c r="I38" i="11"/>
  <c r="J38" i="11"/>
  <c r="K38" i="11"/>
  <c r="L38" i="11"/>
  <c r="B39" i="11"/>
  <c r="C39" i="11"/>
  <c r="D39" i="11"/>
  <c r="E39" i="11"/>
  <c r="F39" i="11"/>
  <c r="H39" i="11"/>
  <c r="I39" i="11"/>
  <c r="J39" i="11"/>
  <c r="K39" i="11"/>
  <c r="L39" i="11"/>
  <c r="B40" i="11"/>
  <c r="C40" i="11"/>
  <c r="D40" i="11"/>
  <c r="E40" i="11"/>
  <c r="F40" i="11"/>
  <c r="H40" i="11"/>
  <c r="I40" i="11"/>
  <c r="J40" i="11"/>
  <c r="K40" i="11"/>
  <c r="L40" i="11"/>
  <c r="B41" i="11"/>
  <c r="C41" i="11"/>
  <c r="D41" i="11"/>
  <c r="E41" i="11"/>
  <c r="F41" i="11"/>
  <c r="H41" i="11"/>
  <c r="I41" i="11"/>
  <c r="J41" i="11"/>
  <c r="K41" i="11"/>
  <c r="L41" i="11"/>
  <c r="B42" i="11"/>
  <c r="C42" i="11"/>
  <c r="D42" i="11"/>
  <c r="E42" i="11"/>
  <c r="F42" i="11"/>
  <c r="H42" i="11"/>
  <c r="I42" i="11"/>
  <c r="J42" i="11"/>
  <c r="K42" i="11"/>
  <c r="L42" i="11"/>
  <c r="B43" i="11"/>
  <c r="C43" i="11"/>
  <c r="D43" i="11"/>
  <c r="E43" i="11"/>
  <c r="F43" i="11"/>
  <c r="H43" i="11"/>
  <c r="I43" i="11"/>
  <c r="J43" i="11"/>
  <c r="K43" i="11"/>
  <c r="L43" i="11"/>
  <c r="B44" i="11"/>
  <c r="C44" i="11"/>
  <c r="D44" i="11"/>
  <c r="E44" i="11"/>
  <c r="F44" i="11"/>
  <c r="H44" i="11"/>
  <c r="I44" i="11"/>
  <c r="J44" i="11"/>
  <c r="K44" i="11"/>
  <c r="L44" i="11"/>
  <c r="B45" i="11"/>
  <c r="C45" i="11"/>
  <c r="D45" i="11"/>
  <c r="E45" i="11"/>
  <c r="F45" i="11"/>
  <c r="H45" i="11"/>
  <c r="I45" i="11"/>
  <c r="J45" i="11"/>
  <c r="K45" i="11"/>
  <c r="L45" i="11"/>
  <c r="B46" i="11"/>
  <c r="C46" i="11"/>
  <c r="D46" i="11"/>
  <c r="E46" i="11"/>
  <c r="F46" i="11"/>
  <c r="H46" i="11"/>
  <c r="I46" i="11"/>
  <c r="J46" i="11"/>
  <c r="K46" i="11"/>
  <c r="L46" i="11"/>
  <c r="B47" i="11"/>
  <c r="C47" i="11"/>
  <c r="D47" i="11"/>
  <c r="E47" i="11"/>
  <c r="F47" i="11"/>
  <c r="H47" i="11"/>
  <c r="I47" i="11"/>
  <c r="J47" i="11"/>
  <c r="K47" i="11"/>
  <c r="L47" i="11"/>
  <c r="B48" i="11"/>
  <c r="C48" i="11"/>
  <c r="D48" i="11"/>
  <c r="E48" i="11"/>
  <c r="F48" i="11"/>
  <c r="H48" i="11"/>
  <c r="I48" i="11"/>
  <c r="J48" i="11"/>
  <c r="K48" i="11"/>
  <c r="L48" i="11"/>
  <c r="B49" i="11"/>
  <c r="C49" i="11"/>
  <c r="D49" i="11"/>
  <c r="E49" i="11"/>
  <c r="F49" i="11"/>
  <c r="H49" i="11"/>
  <c r="I49" i="11"/>
  <c r="J49" i="11"/>
  <c r="K49" i="11"/>
  <c r="L49" i="11"/>
  <c r="B50" i="11"/>
  <c r="C50" i="11"/>
  <c r="D50" i="11"/>
  <c r="E50" i="11"/>
  <c r="F50" i="11"/>
  <c r="H50" i="11"/>
  <c r="I50" i="11"/>
  <c r="J50" i="11"/>
  <c r="K50" i="11"/>
  <c r="L50" i="11"/>
  <c r="A9" i="9"/>
  <c r="A10" i="9" s="1"/>
  <c r="A11" i="9" s="1"/>
  <c r="A12" i="9" s="1"/>
  <c r="A13" i="9" s="1"/>
  <c r="A14" i="9" s="1"/>
  <c r="A15" i="9" s="1"/>
  <c r="A16" i="9" s="1"/>
  <c r="A17" i="9" s="1"/>
  <c r="A18" i="9" s="1"/>
  <c r="A19" i="9" s="1"/>
  <c r="A20" i="9" s="1"/>
  <c r="A21" i="9" s="1"/>
  <c r="A22" i="9" s="1"/>
  <c r="A23" i="9" s="1"/>
  <c r="B9" i="9"/>
  <c r="C9" i="9"/>
  <c r="D9" i="9"/>
  <c r="E9" i="9"/>
  <c r="F9" i="9"/>
  <c r="H9" i="9"/>
  <c r="I9" i="9"/>
  <c r="J9" i="9"/>
  <c r="K9" i="9"/>
  <c r="L9" i="9"/>
  <c r="B10" i="9"/>
  <c r="C10" i="9"/>
  <c r="D10" i="9"/>
  <c r="E10" i="9"/>
  <c r="F10" i="9"/>
  <c r="H10" i="9"/>
  <c r="I10" i="9"/>
  <c r="J10" i="9"/>
  <c r="K10" i="9"/>
  <c r="L10" i="9"/>
  <c r="B11" i="9"/>
  <c r="C11" i="9"/>
  <c r="D11" i="9"/>
  <c r="E11" i="9"/>
  <c r="F11" i="9"/>
  <c r="H11" i="9"/>
  <c r="I11" i="9"/>
  <c r="J11" i="9"/>
  <c r="K11" i="9"/>
  <c r="L11" i="9"/>
  <c r="B12" i="9"/>
  <c r="C12" i="9"/>
  <c r="D12" i="9"/>
  <c r="E12" i="9"/>
  <c r="F12" i="9"/>
  <c r="H12" i="9"/>
  <c r="I12" i="9"/>
  <c r="J12" i="9"/>
  <c r="K12" i="9"/>
  <c r="L12" i="9"/>
  <c r="B13" i="9"/>
  <c r="C13" i="9"/>
  <c r="D13" i="9"/>
  <c r="E13" i="9"/>
  <c r="F13" i="9"/>
  <c r="H13" i="9"/>
  <c r="I13" i="9"/>
  <c r="J13" i="9"/>
  <c r="K13" i="9"/>
  <c r="L13" i="9"/>
  <c r="B14" i="9"/>
  <c r="C14" i="9"/>
  <c r="D14" i="9"/>
  <c r="E14" i="9"/>
  <c r="F14" i="9"/>
  <c r="H14" i="9"/>
  <c r="I14" i="9"/>
  <c r="J14" i="9"/>
  <c r="K14" i="9"/>
  <c r="L14" i="9"/>
  <c r="B15" i="9"/>
  <c r="C15" i="9"/>
  <c r="D15" i="9"/>
  <c r="E15" i="9"/>
  <c r="F15" i="9"/>
  <c r="H15" i="9"/>
  <c r="I15" i="9"/>
  <c r="J15" i="9"/>
  <c r="K15" i="9"/>
  <c r="L15" i="9"/>
  <c r="B16" i="9"/>
  <c r="C16" i="9"/>
  <c r="D16" i="9"/>
  <c r="E16" i="9"/>
  <c r="F16" i="9"/>
  <c r="H16" i="9"/>
  <c r="I16" i="9"/>
  <c r="J16" i="9"/>
  <c r="K16" i="9"/>
  <c r="L16" i="9"/>
  <c r="B17" i="9"/>
  <c r="C17" i="9"/>
  <c r="D17" i="9"/>
  <c r="E17" i="9"/>
  <c r="F17" i="9"/>
  <c r="H17" i="9"/>
  <c r="I17" i="9"/>
  <c r="J17" i="9"/>
  <c r="K17" i="9"/>
  <c r="L17" i="9"/>
  <c r="B18" i="9"/>
  <c r="C18" i="9"/>
  <c r="D18" i="9"/>
  <c r="E18" i="9"/>
  <c r="F18" i="9"/>
  <c r="H18" i="9"/>
  <c r="I18" i="9"/>
  <c r="J18" i="9"/>
  <c r="K18" i="9"/>
  <c r="L18" i="9"/>
  <c r="B19" i="9"/>
  <c r="C19" i="9"/>
  <c r="D19" i="9"/>
  <c r="E19" i="9"/>
  <c r="F19" i="9"/>
  <c r="H19" i="9"/>
  <c r="I19" i="9"/>
  <c r="J19" i="9"/>
  <c r="K19" i="9"/>
  <c r="L19" i="9"/>
  <c r="B20" i="9"/>
  <c r="C20" i="9"/>
  <c r="D20" i="9"/>
  <c r="E20" i="9"/>
  <c r="F20" i="9"/>
  <c r="H20" i="9"/>
  <c r="I20" i="9"/>
  <c r="J20" i="9"/>
  <c r="K20" i="9"/>
  <c r="L20" i="9"/>
  <c r="B21" i="9"/>
  <c r="C21" i="9"/>
  <c r="D21" i="9"/>
  <c r="E21" i="9"/>
  <c r="F21" i="9"/>
  <c r="H21" i="9"/>
  <c r="I21" i="9"/>
  <c r="J21" i="9"/>
  <c r="K21" i="9"/>
  <c r="L21" i="9"/>
  <c r="B22" i="9"/>
  <c r="C22" i="9"/>
  <c r="D22" i="9"/>
  <c r="E22" i="9"/>
  <c r="F22" i="9"/>
  <c r="H22" i="9"/>
  <c r="I22" i="9"/>
  <c r="J22" i="9"/>
  <c r="K22" i="9"/>
  <c r="L22" i="9"/>
  <c r="B23" i="9"/>
  <c r="C23" i="9"/>
  <c r="D23" i="9"/>
  <c r="E23" i="9"/>
  <c r="F23" i="9"/>
  <c r="H23" i="9"/>
  <c r="I23" i="9"/>
  <c r="J23" i="9"/>
  <c r="K23" i="9"/>
  <c r="L23" i="9"/>
  <c r="G29" i="9"/>
  <c r="G31" i="9" s="1"/>
  <c r="B9" i="8"/>
  <c r="C9" i="8"/>
  <c r="D9" i="8"/>
  <c r="E9" i="8"/>
  <c r="F9" i="8"/>
  <c r="H9" i="8"/>
  <c r="I9" i="8"/>
  <c r="J9" i="8"/>
  <c r="K9" i="8"/>
  <c r="L9" i="8"/>
  <c r="B10" i="8"/>
  <c r="C10" i="8"/>
  <c r="D10" i="8"/>
  <c r="E10" i="8"/>
  <c r="F10" i="8"/>
  <c r="H10" i="8"/>
  <c r="I10" i="8"/>
  <c r="J10" i="8"/>
  <c r="K10" i="8"/>
  <c r="L10" i="8"/>
  <c r="B11" i="8"/>
  <c r="C11" i="8"/>
  <c r="D11" i="8"/>
  <c r="E11" i="8"/>
  <c r="F11" i="8"/>
  <c r="H11" i="8"/>
  <c r="I11" i="8"/>
  <c r="J11" i="8"/>
  <c r="K11" i="8"/>
  <c r="L11" i="8"/>
  <c r="A12" i="8"/>
  <c r="A13" i="8" s="1"/>
  <c r="A14" i="8" s="1"/>
  <c r="A15" i="8" s="1"/>
  <c r="A16" i="8" s="1"/>
  <c r="A17" i="8" s="1"/>
  <c r="A18" i="8" s="1"/>
  <c r="A19" i="8" s="1"/>
  <c r="A20" i="8" s="1"/>
  <c r="A21" i="8" s="1"/>
  <c r="A22" i="8" s="1"/>
  <c r="A23" i="8" s="1"/>
  <c r="A24" i="8" s="1"/>
  <c r="A25" i="8" s="1"/>
  <c r="A26" i="8" s="1"/>
  <c r="A27" i="8" s="1"/>
  <c r="A28" i="8" s="1"/>
  <c r="A29" i="8" s="1"/>
  <c r="A30" i="8" s="1"/>
  <c r="A31" i="8" s="1"/>
  <c r="A32" i="8" s="1"/>
  <c r="A33" i="8" s="1"/>
  <c r="B12" i="8"/>
  <c r="C12" i="8"/>
  <c r="D12" i="8"/>
  <c r="E12" i="8"/>
  <c r="F12" i="8"/>
  <c r="H12" i="8"/>
  <c r="I12" i="8"/>
  <c r="J12" i="8"/>
  <c r="K12" i="8"/>
  <c r="L12" i="8"/>
  <c r="B13" i="8"/>
  <c r="C13" i="8"/>
  <c r="D13" i="8"/>
  <c r="E13" i="8"/>
  <c r="F13" i="8"/>
  <c r="H13" i="8"/>
  <c r="I13" i="8"/>
  <c r="J13" i="8"/>
  <c r="K13" i="8"/>
  <c r="L13" i="8"/>
  <c r="B14" i="8"/>
  <c r="C14" i="8"/>
  <c r="D14" i="8"/>
  <c r="E14" i="8"/>
  <c r="F14" i="8"/>
  <c r="H14" i="8"/>
  <c r="I14" i="8"/>
  <c r="J14" i="8"/>
  <c r="K14" i="8"/>
  <c r="L14" i="8"/>
  <c r="B15" i="8"/>
  <c r="C15" i="8"/>
  <c r="D15" i="8"/>
  <c r="E15" i="8"/>
  <c r="F15" i="8"/>
  <c r="H15" i="8"/>
  <c r="I15" i="8"/>
  <c r="J15" i="8"/>
  <c r="K15" i="8"/>
  <c r="L15" i="8"/>
  <c r="B16" i="8"/>
  <c r="C16" i="8"/>
  <c r="D16" i="8"/>
  <c r="E16" i="8"/>
  <c r="F16" i="8"/>
  <c r="H16" i="8"/>
  <c r="I16" i="8"/>
  <c r="J16" i="8"/>
  <c r="K16" i="8"/>
  <c r="L16" i="8"/>
  <c r="B17" i="8"/>
  <c r="C17" i="8"/>
  <c r="D17" i="8"/>
  <c r="E17" i="8"/>
  <c r="F17" i="8"/>
  <c r="H17" i="8"/>
  <c r="I17" i="8"/>
  <c r="J17" i="8"/>
  <c r="K17" i="8"/>
  <c r="L17" i="8"/>
  <c r="B18" i="8"/>
  <c r="C18" i="8"/>
  <c r="D18" i="8"/>
  <c r="E18" i="8"/>
  <c r="F18" i="8"/>
  <c r="H18" i="8"/>
  <c r="I18" i="8"/>
  <c r="J18" i="8"/>
  <c r="K18" i="8"/>
  <c r="L18" i="8"/>
  <c r="B19" i="8"/>
  <c r="C19" i="8"/>
  <c r="D19" i="8"/>
  <c r="E19" i="8"/>
  <c r="F19" i="8"/>
  <c r="H19" i="8"/>
  <c r="I19" i="8"/>
  <c r="J19" i="8"/>
  <c r="K19" i="8"/>
  <c r="L19" i="8"/>
  <c r="B20" i="8"/>
  <c r="C20" i="8"/>
  <c r="D20" i="8"/>
  <c r="E20" i="8"/>
  <c r="F20" i="8"/>
  <c r="H20" i="8"/>
  <c r="I20" i="8"/>
  <c r="J20" i="8"/>
  <c r="K20" i="8"/>
  <c r="L20" i="8"/>
  <c r="B21" i="8"/>
  <c r="C21" i="8"/>
  <c r="D21" i="8"/>
  <c r="E21" i="8"/>
  <c r="F21" i="8"/>
  <c r="H21" i="8"/>
  <c r="I21" i="8"/>
  <c r="J21" i="8"/>
  <c r="K21" i="8"/>
  <c r="L21" i="8"/>
  <c r="B22" i="8"/>
  <c r="C22" i="8"/>
  <c r="D22" i="8"/>
  <c r="E22" i="8"/>
  <c r="F22" i="8"/>
  <c r="H22" i="8"/>
  <c r="I22" i="8"/>
  <c r="J22" i="8"/>
  <c r="K22" i="8"/>
  <c r="L22" i="8"/>
  <c r="B23" i="8"/>
  <c r="C23" i="8"/>
  <c r="D23" i="8"/>
  <c r="E23" i="8"/>
  <c r="F23" i="8"/>
  <c r="H23" i="8"/>
  <c r="I23" i="8"/>
  <c r="J23" i="8"/>
  <c r="K23" i="8"/>
  <c r="L23" i="8"/>
  <c r="B24" i="8"/>
  <c r="C24" i="8"/>
  <c r="D24" i="8"/>
  <c r="E24" i="8"/>
  <c r="F24" i="8"/>
  <c r="H24" i="8"/>
  <c r="I24" i="8"/>
  <c r="J24" i="8"/>
  <c r="K24" i="8"/>
  <c r="L24" i="8"/>
  <c r="B25" i="8"/>
  <c r="C25" i="8"/>
  <c r="D25" i="8"/>
  <c r="E25" i="8"/>
  <c r="F25" i="8"/>
  <c r="H25" i="8"/>
  <c r="I25" i="8"/>
  <c r="J25" i="8"/>
  <c r="K25" i="8"/>
  <c r="L25" i="8"/>
  <c r="B26" i="8"/>
  <c r="C26" i="8"/>
  <c r="D26" i="8"/>
  <c r="E26" i="8"/>
  <c r="F26" i="8"/>
  <c r="H26" i="8"/>
  <c r="I26" i="8"/>
  <c r="J26" i="8"/>
  <c r="K26" i="8"/>
  <c r="L26" i="8"/>
  <c r="B27" i="8"/>
  <c r="C27" i="8"/>
  <c r="D27" i="8"/>
  <c r="E27" i="8"/>
  <c r="F27" i="8"/>
  <c r="H27" i="8"/>
  <c r="I27" i="8"/>
  <c r="J27" i="8"/>
  <c r="K27" i="8"/>
  <c r="L27" i="8"/>
  <c r="B28" i="8"/>
  <c r="C28" i="8"/>
  <c r="D28" i="8"/>
  <c r="E28" i="8"/>
  <c r="F28" i="8"/>
  <c r="H28" i="8"/>
  <c r="I28" i="8"/>
  <c r="J28" i="8"/>
  <c r="K28" i="8"/>
  <c r="L28" i="8"/>
  <c r="B29" i="8"/>
  <c r="C29" i="8"/>
  <c r="D29" i="8"/>
  <c r="E29" i="8"/>
  <c r="F29" i="8"/>
  <c r="H29" i="8"/>
  <c r="I29" i="8"/>
  <c r="J29" i="8"/>
  <c r="K29" i="8"/>
  <c r="L29" i="8"/>
  <c r="B30" i="8"/>
  <c r="C30" i="8"/>
  <c r="D30" i="8"/>
  <c r="E30" i="8"/>
  <c r="F30" i="8"/>
  <c r="H30" i="8"/>
  <c r="I30" i="8"/>
  <c r="J30" i="8"/>
  <c r="K30" i="8"/>
  <c r="L30" i="8"/>
  <c r="B31" i="8"/>
  <c r="C31" i="8"/>
  <c r="D31" i="8"/>
  <c r="E31" i="8"/>
  <c r="F31" i="8"/>
  <c r="H31" i="8"/>
  <c r="I31" i="8"/>
  <c r="J31" i="8"/>
  <c r="K31" i="8"/>
  <c r="L31" i="8"/>
  <c r="B32" i="8"/>
  <c r="C32" i="8"/>
  <c r="D32" i="8"/>
  <c r="E32" i="8"/>
  <c r="F32" i="8"/>
  <c r="H32" i="8"/>
  <c r="I32" i="8"/>
  <c r="J32" i="8"/>
  <c r="K32" i="8"/>
  <c r="L32" i="8"/>
  <c r="B33" i="8"/>
  <c r="C33" i="8"/>
  <c r="D33" i="8"/>
  <c r="E33" i="8"/>
  <c r="F33" i="8"/>
  <c r="H33" i="8"/>
  <c r="I33" i="8"/>
  <c r="J33" i="8"/>
  <c r="K33" i="8"/>
  <c r="L33" i="8"/>
  <c r="A10" i="10"/>
  <c r="A11" i="10" s="1"/>
  <c r="A12" i="10" s="1"/>
  <c r="A13" i="10" s="1"/>
  <c r="A14" i="10" s="1"/>
  <c r="A15" i="10" s="1"/>
  <c r="A16" i="10" s="1"/>
  <c r="A17" i="10" s="1"/>
  <c r="A18" i="10" s="1"/>
  <c r="B10" i="10"/>
  <c r="C10" i="10"/>
  <c r="D10" i="10"/>
  <c r="E10" i="10"/>
  <c r="F10" i="10"/>
  <c r="H10" i="10"/>
  <c r="I10" i="10"/>
  <c r="J10" i="10"/>
  <c r="K10" i="10"/>
  <c r="L10" i="10"/>
  <c r="B11" i="10"/>
  <c r="C11" i="10"/>
  <c r="D11" i="10"/>
  <c r="E11" i="10"/>
  <c r="F11" i="10"/>
  <c r="H11" i="10"/>
  <c r="I11" i="10"/>
  <c r="J11" i="10"/>
  <c r="K11" i="10"/>
  <c r="L11" i="10"/>
  <c r="B12" i="10"/>
  <c r="C12" i="10"/>
  <c r="D12" i="10"/>
  <c r="E12" i="10"/>
  <c r="F12" i="10"/>
  <c r="H12" i="10"/>
  <c r="I12" i="10"/>
  <c r="J12" i="10"/>
  <c r="K12" i="10"/>
  <c r="L12" i="10"/>
  <c r="B13" i="10"/>
  <c r="C13" i="10"/>
  <c r="D13" i="10"/>
  <c r="E13" i="10"/>
  <c r="F13" i="10"/>
  <c r="H13" i="10"/>
  <c r="I13" i="10"/>
  <c r="J13" i="10"/>
  <c r="K13" i="10"/>
  <c r="L13" i="10"/>
  <c r="B14" i="10"/>
  <c r="C14" i="10"/>
  <c r="D14" i="10"/>
  <c r="E14" i="10"/>
  <c r="F14" i="10"/>
  <c r="H14" i="10"/>
  <c r="I14" i="10"/>
  <c r="J14" i="10"/>
  <c r="K14" i="10"/>
  <c r="L14" i="10"/>
  <c r="B15" i="10"/>
  <c r="C15" i="10"/>
  <c r="D15" i="10"/>
  <c r="E15" i="10"/>
  <c r="F15" i="10"/>
  <c r="H15" i="10"/>
  <c r="I15" i="10"/>
  <c r="J15" i="10"/>
  <c r="K15" i="10"/>
  <c r="L15" i="10"/>
  <c r="B16" i="10"/>
  <c r="C16" i="10"/>
  <c r="D16" i="10"/>
  <c r="E16" i="10"/>
  <c r="F16" i="10"/>
  <c r="H16" i="10"/>
  <c r="I16" i="10"/>
  <c r="J16" i="10"/>
  <c r="K16" i="10"/>
  <c r="L16" i="10"/>
  <c r="B17" i="10"/>
  <c r="C17" i="10"/>
  <c r="D17" i="10"/>
  <c r="E17" i="10"/>
  <c r="F17" i="10"/>
  <c r="H17" i="10"/>
  <c r="I17" i="10"/>
  <c r="J17" i="10"/>
  <c r="K17" i="10"/>
  <c r="L17" i="10"/>
  <c r="B18" i="10"/>
  <c r="C18" i="10"/>
  <c r="D18" i="10"/>
  <c r="E18" i="10"/>
  <c r="F18" i="10"/>
  <c r="H18" i="10"/>
  <c r="I18" i="10"/>
  <c r="J18" i="10"/>
  <c r="K18" i="10"/>
  <c r="L18" i="10"/>
  <c r="A9" i="7"/>
  <c r="B9" i="7"/>
  <c r="C9" i="7"/>
  <c r="D9" i="7"/>
  <c r="E9" i="7"/>
  <c r="F9" i="7"/>
  <c r="H9" i="7"/>
  <c r="I9" i="7"/>
  <c r="J9" i="7"/>
  <c r="K9" i="7"/>
  <c r="L9" i="7"/>
  <c r="B10" i="7"/>
  <c r="C10" i="7"/>
  <c r="D10" i="7"/>
  <c r="E10" i="7"/>
  <c r="F10" i="7"/>
  <c r="H10" i="7"/>
  <c r="I10" i="7"/>
  <c r="J10" i="7"/>
  <c r="K10" i="7"/>
  <c r="L10" i="7"/>
  <c r="A11" i="7"/>
  <c r="A12" i="7" s="1"/>
  <c r="A13" i="7" s="1"/>
  <c r="A14" i="7" s="1"/>
  <c r="A15" i="7" s="1"/>
  <c r="A16" i="7" s="1"/>
  <c r="A17" i="7" s="1"/>
  <c r="A18" i="7" s="1"/>
  <c r="A19" i="7" s="1"/>
  <c r="A20" i="7" s="1"/>
  <c r="A21" i="7" s="1"/>
  <c r="B11" i="7"/>
  <c r="C11" i="7"/>
  <c r="D11" i="7"/>
  <c r="E11" i="7"/>
  <c r="F11" i="7"/>
  <c r="H11" i="7"/>
  <c r="I11" i="7"/>
  <c r="J11" i="7"/>
  <c r="K11" i="7"/>
  <c r="L11" i="7"/>
  <c r="B12" i="7"/>
  <c r="C12" i="7"/>
  <c r="D12" i="7"/>
  <c r="E12" i="7"/>
  <c r="F12" i="7"/>
  <c r="H12" i="7"/>
  <c r="I12" i="7"/>
  <c r="J12" i="7"/>
  <c r="K12" i="7"/>
  <c r="L12" i="7"/>
  <c r="B13" i="7"/>
  <c r="C13" i="7"/>
  <c r="D13" i="7"/>
  <c r="E13" i="7"/>
  <c r="F13" i="7"/>
  <c r="H13" i="7"/>
  <c r="I13" i="7"/>
  <c r="J13" i="7"/>
  <c r="K13" i="7"/>
  <c r="L13" i="7"/>
  <c r="B14" i="7"/>
  <c r="C14" i="7"/>
  <c r="D14" i="7"/>
  <c r="E14" i="7"/>
  <c r="F14" i="7"/>
  <c r="H14" i="7"/>
  <c r="I14" i="7"/>
  <c r="J14" i="7"/>
  <c r="K14" i="7"/>
  <c r="L14" i="7"/>
  <c r="B15" i="7"/>
  <c r="C15" i="7"/>
  <c r="D15" i="7"/>
  <c r="E15" i="7"/>
  <c r="F15" i="7"/>
  <c r="H15" i="7"/>
  <c r="I15" i="7"/>
  <c r="J15" i="7"/>
  <c r="K15" i="7"/>
  <c r="L15" i="7"/>
  <c r="B16" i="7"/>
  <c r="C16" i="7"/>
  <c r="D16" i="7"/>
  <c r="E16" i="7"/>
  <c r="F16" i="7"/>
  <c r="H16" i="7"/>
  <c r="I16" i="7"/>
  <c r="J16" i="7"/>
  <c r="K16" i="7"/>
  <c r="L16" i="7"/>
  <c r="B17" i="7"/>
  <c r="C17" i="7"/>
  <c r="D17" i="7"/>
  <c r="E17" i="7"/>
  <c r="F17" i="7"/>
  <c r="H17" i="7"/>
  <c r="I17" i="7"/>
  <c r="J17" i="7"/>
  <c r="K17" i="7"/>
  <c r="L17" i="7"/>
  <c r="B18" i="7"/>
  <c r="C18" i="7"/>
  <c r="D18" i="7"/>
  <c r="E18" i="7"/>
  <c r="F18" i="7"/>
  <c r="H18" i="7"/>
  <c r="I18" i="7"/>
  <c r="J18" i="7"/>
  <c r="K18" i="7"/>
  <c r="L18" i="7"/>
  <c r="B19" i="7"/>
  <c r="C19" i="7"/>
  <c r="D19" i="7"/>
  <c r="E19" i="7"/>
  <c r="F19" i="7"/>
  <c r="H19" i="7"/>
  <c r="I19" i="7"/>
  <c r="J19" i="7"/>
  <c r="K19" i="7"/>
  <c r="L19" i="7"/>
  <c r="B20" i="7"/>
  <c r="C20" i="7"/>
  <c r="D20" i="7"/>
  <c r="E20" i="7"/>
  <c r="F20" i="7"/>
  <c r="H20" i="7"/>
  <c r="I20" i="7"/>
  <c r="J20" i="7"/>
  <c r="K20" i="7"/>
  <c r="L20" i="7"/>
  <c r="B21" i="7"/>
  <c r="C21" i="7"/>
  <c r="D21" i="7"/>
  <c r="E21" i="7"/>
  <c r="F21" i="7"/>
  <c r="H21" i="7"/>
  <c r="I21" i="7"/>
  <c r="J21" i="7"/>
  <c r="K21" i="7"/>
  <c r="L21" i="7"/>
  <c r="B22" i="7"/>
  <c r="C22" i="7"/>
  <c r="D22" i="7"/>
  <c r="E22" i="7"/>
  <c r="F22" i="7"/>
  <c r="H22" i="7"/>
  <c r="I22" i="7"/>
  <c r="J22" i="7"/>
  <c r="K22" i="7"/>
  <c r="L22" i="7"/>
  <c r="A23" i="7"/>
  <c r="A24" i="7" s="1"/>
  <c r="A25" i="7" s="1"/>
  <c r="A26" i="7" s="1"/>
  <c r="A27" i="7" s="1"/>
  <c r="B23" i="7"/>
  <c r="C23" i="7"/>
  <c r="D23" i="7"/>
  <c r="E23" i="7"/>
  <c r="F23" i="7"/>
  <c r="H23" i="7"/>
  <c r="I23" i="7"/>
  <c r="J23" i="7"/>
  <c r="K23" i="7"/>
  <c r="L23" i="7"/>
  <c r="B24" i="7"/>
  <c r="C24" i="7"/>
  <c r="D24" i="7"/>
  <c r="E24" i="7"/>
  <c r="F24" i="7"/>
  <c r="H24" i="7"/>
  <c r="I24" i="7"/>
  <c r="J24" i="7"/>
  <c r="K24" i="7"/>
  <c r="L24" i="7"/>
  <c r="B25" i="7"/>
  <c r="C25" i="7"/>
  <c r="D25" i="7"/>
  <c r="E25" i="7"/>
  <c r="F25" i="7"/>
  <c r="H25" i="7"/>
  <c r="I25" i="7"/>
  <c r="J25" i="7"/>
  <c r="K25" i="7"/>
  <c r="L25" i="7"/>
  <c r="B26" i="7"/>
  <c r="C26" i="7"/>
  <c r="D26" i="7"/>
  <c r="E26" i="7"/>
  <c r="F26" i="7"/>
  <c r="H26" i="7"/>
  <c r="I26" i="7"/>
  <c r="J26" i="7"/>
  <c r="K26" i="7"/>
  <c r="L26" i="7"/>
  <c r="B27" i="7"/>
  <c r="C27" i="7"/>
  <c r="D27" i="7"/>
  <c r="E27" i="7"/>
  <c r="F27" i="7"/>
  <c r="H27" i="7"/>
  <c r="I27" i="7"/>
  <c r="J27" i="7"/>
  <c r="K27" i="7"/>
  <c r="L27" i="7"/>
  <c r="A9" i="6"/>
  <c r="A10" i="6" s="1"/>
  <c r="A11" i="6" s="1"/>
  <c r="A12" i="6" s="1"/>
  <c r="A13" i="6" s="1"/>
  <c r="A14" i="6" s="1"/>
  <c r="A15" i="6" s="1"/>
  <c r="A16" i="6" s="1"/>
  <c r="A17" i="6" s="1"/>
  <c r="A18" i="6" s="1"/>
  <c r="A19" i="6" s="1"/>
  <c r="A20" i="6" s="1"/>
  <c r="A21" i="6" s="1"/>
  <c r="A22" i="6" s="1"/>
  <c r="A23" i="6" s="1"/>
  <c r="A24" i="6" s="1"/>
  <c r="A25" i="6" s="1"/>
  <c r="A26" i="6" s="1"/>
  <c r="A27" i="6" s="1"/>
  <c r="A28" i="6" s="1"/>
  <c r="A29" i="6" s="1"/>
  <c r="A30" i="6" s="1"/>
  <c r="A31" i="6" s="1"/>
  <c r="A32" i="6" s="1"/>
  <c r="A33" i="6" s="1"/>
  <c r="A34" i="6" s="1"/>
  <c r="A35" i="6" s="1"/>
  <c r="A36" i="6" s="1"/>
  <c r="A37" i="6" s="1"/>
  <c r="A38" i="6" s="1"/>
  <c r="A39" i="6" s="1"/>
  <c r="B9" i="6"/>
  <c r="C9" i="6"/>
  <c r="D9" i="6"/>
  <c r="E9" i="6"/>
  <c r="F9" i="6"/>
  <c r="H9" i="6"/>
  <c r="I9" i="6"/>
  <c r="J9" i="6"/>
  <c r="K9" i="6"/>
  <c r="L9" i="6"/>
  <c r="G10" i="6"/>
  <c r="B11" i="6"/>
  <c r="C11" i="6"/>
  <c r="D11" i="6"/>
  <c r="E11" i="6"/>
  <c r="F11" i="6"/>
  <c r="H11" i="6"/>
  <c r="I11" i="6"/>
  <c r="J11" i="6"/>
  <c r="K11" i="6"/>
  <c r="L11" i="6"/>
  <c r="B12" i="6"/>
  <c r="C12" i="6"/>
  <c r="D12" i="6"/>
  <c r="E12" i="6"/>
  <c r="F12" i="6"/>
  <c r="H12" i="6"/>
  <c r="I12" i="6"/>
  <c r="J12" i="6"/>
  <c r="K12" i="6"/>
  <c r="L12" i="6"/>
  <c r="B13" i="6"/>
  <c r="C13" i="6"/>
  <c r="D13" i="6"/>
  <c r="E13" i="6"/>
  <c r="F13" i="6"/>
  <c r="H13" i="6"/>
  <c r="I13" i="6"/>
  <c r="J13" i="6"/>
  <c r="K13" i="6"/>
  <c r="L13" i="6"/>
  <c r="B14" i="6"/>
  <c r="C14" i="6"/>
  <c r="D14" i="6"/>
  <c r="E14" i="6"/>
  <c r="F14" i="6"/>
  <c r="H14" i="6"/>
  <c r="I14" i="6"/>
  <c r="J14" i="6"/>
  <c r="K14" i="6"/>
  <c r="L14" i="6"/>
  <c r="B15" i="6"/>
  <c r="C15" i="6"/>
  <c r="D15" i="6"/>
  <c r="E15" i="6"/>
  <c r="F15" i="6"/>
  <c r="H15" i="6"/>
  <c r="I15" i="6"/>
  <c r="J15" i="6"/>
  <c r="K15" i="6"/>
  <c r="L15" i="6"/>
  <c r="B16" i="6"/>
  <c r="C16" i="6"/>
  <c r="D16" i="6"/>
  <c r="E16" i="6"/>
  <c r="F16" i="6"/>
  <c r="H16" i="6"/>
  <c r="I16" i="6"/>
  <c r="J16" i="6"/>
  <c r="K16" i="6"/>
  <c r="L16" i="6"/>
  <c r="B17" i="6"/>
  <c r="C17" i="6"/>
  <c r="D17" i="6"/>
  <c r="E17" i="6"/>
  <c r="F17" i="6"/>
  <c r="H17" i="6"/>
  <c r="I17" i="6"/>
  <c r="J17" i="6"/>
  <c r="K17" i="6"/>
  <c r="L17" i="6"/>
  <c r="B18" i="6"/>
  <c r="C18" i="6"/>
  <c r="D18" i="6"/>
  <c r="E18" i="6"/>
  <c r="F18" i="6"/>
  <c r="H18" i="6"/>
  <c r="I18" i="6"/>
  <c r="J18" i="6"/>
  <c r="K18" i="6"/>
  <c r="L18" i="6"/>
  <c r="B19" i="6"/>
  <c r="C19" i="6"/>
  <c r="D19" i="6"/>
  <c r="E19" i="6"/>
  <c r="F19" i="6"/>
  <c r="H19" i="6"/>
  <c r="I19" i="6"/>
  <c r="J19" i="6"/>
  <c r="K19" i="6"/>
  <c r="L19" i="6"/>
  <c r="B20" i="6"/>
  <c r="C20" i="6"/>
  <c r="D20" i="6"/>
  <c r="E20" i="6"/>
  <c r="F20" i="6"/>
  <c r="H20" i="6"/>
  <c r="I20" i="6"/>
  <c r="J20" i="6"/>
  <c r="K20" i="6"/>
  <c r="L20" i="6"/>
  <c r="B21" i="6"/>
  <c r="C21" i="6"/>
  <c r="D21" i="6"/>
  <c r="E21" i="6"/>
  <c r="F21" i="6"/>
  <c r="H21" i="6"/>
  <c r="I21" i="6"/>
  <c r="J21" i="6"/>
  <c r="K21" i="6"/>
  <c r="L21" i="6"/>
  <c r="B22" i="6"/>
  <c r="C22" i="6"/>
  <c r="D22" i="6"/>
  <c r="E22" i="6"/>
  <c r="F22" i="6"/>
  <c r="H22" i="6"/>
  <c r="I22" i="6"/>
  <c r="J22" i="6"/>
  <c r="K22" i="6"/>
  <c r="L22" i="6"/>
  <c r="B23" i="6"/>
  <c r="C23" i="6"/>
  <c r="D23" i="6"/>
  <c r="E23" i="6"/>
  <c r="F23" i="6"/>
  <c r="H23" i="6"/>
  <c r="I23" i="6"/>
  <c r="J23" i="6"/>
  <c r="K23" i="6"/>
  <c r="L23" i="6"/>
  <c r="B24" i="6"/>
  <c r="C24" i="6"/>
  <c r="D24" i="6"/>
  <c r="E24" i="6"/>
  <c r="F24" i="6"/>
  <c r="H24" i="6"/>
  <c r="I24" i="6"/>
  <c r="J24" i="6"/>
  <c r="K24" i="6"/>
  <c r="L24" i="6"/>
  <c r="B25" i="6"/>
  <c r="C25" i="6"/>
  <c r="D25" i="6"/>
  <c r="E25" i="6"/>
  <c r="F25" i="6"/>
  <c r="H25" i="6"/>
  <c r="I25" i="6"/>
  <c r="J25" i="6"/>
  <c r="K25" i="6"/>
  <c r="L25" i="6"/>
  <c r="B26" i="6"/>
  <c r="C26" i="6"/>
  <c r="D26" i="6"/>
  <c r="E26" i="6"/>
  <c r="F26" i="6"/>
  <c r="H26" i="6"/>
  <c r="I26" i="6"/>
  <c r="J26" i="6"/>
  <c r="K26" i="6"/>
  <c r="L26" i="6"/>
  <c r="B27" i="6"/>
  <c r="C27" i="6"/>
  <c r="D27" i="6"/>
  <c r="E27" i="6"/>
  <c r="F27" i="6"/>
  <c r="H27" i="6"/>
  <c r="I27" i="6"/>
  <c r="J27" i="6"/>
  <c r="K27" i="6"/>
  <c r="L27" i="6"/>
  <c r="B28" i="6"/>
  <c r="C28" i="6"/>
  <c r="D28" i="6"/>
  <c r="E28" i="6"/>
  <c r="F28" i="6"/>
  <c r="H28" i="6"/>
  <c r="I28" i="6"/>
  <c r="J28" i="6"/>
  <c r="K28" i="6"/>
  <c r="L28" i="6"/>
  <c r="B29" i="6"/>
  <c r="C29" i="6"/>
  <c r="D29" i="6"/>
  <c r="E29" i="6"/>
  <c r="F29" i="6"/>
  <c r="H29" i="6"/>
  <c r="I29" i="6"/>
  <c r="J29" i="6"/>
  <c r="K29" i="6"/>
  <c r="L29" i="6"/>
  <c r="B30" i="6"/>
  <c r="C30" i="6"/>
  <c r="D30" i="6"/>
  <c r="E30" i="6"/>
  <c r="F30" i="6"/>
  <c r="H30" i="6"/>
  <c r="I30" i="6"/>
  <c r="J30" i="6"/>
  <c r="K30" i="6"/>
  <c r="L30" i="6"/>
  <c r="B31" i="6"/>
  <c r="C31" i="6"/>
  <c r="D31" i="6"/>
  <c r="E31" i="6"/>
  <c r="F31" i="6"/>
  <c r="H31" i="6"/>
  <c r="I31" i="6"/>
  <c r="J31" i="6"/>
  <c r="K31" i="6"/>
  <c r="L31" i="6"/>
  <c r="B32" i="6"/>
  <c r="C32" i="6"/>
  <c r="D32" i="6"/>
  <c r="E32" i="6"/>
  <c r="F32" i="6"/>
  <c r="H32" i="6"/>
  <c r="I32" i="6"/>
  <c r="J32" i="6"/>
  <c r="K32" i="6"/>
  <c r="L32" i="6"/>
  <c r="B33" i="6"/>
  <c r="C33" i="6"/>
  <c r="D33" i="6"/>
  <c r="E33" i="6"/>
  <c r="F33" i="6"/>
  <c r="H33" i="6"/>
  <c r="I33" i="6"/>
  <c r="J33" i="6"/>
  <c r="K33" i="6"/>
  <c r="L33" i="6"/>
  <c r="B34" i="6"/>
  <c r="C34" i="6"/>
  <c r="D34" i="6"/>
  <c r="E34" i="6"/>
  <c r="F34" i="6"/>
  <c r="H34" i="6"/>
  <c r="I34" i="6"/>
  <c r="J34" i="6"/>
  <c r="K34" i="6"/>
  <c r="L34" i="6"/>
  <c r="B35" i="6"/>
  <c r="C35" i="6"/>
  <c r="D35" i="6"/>
  <c r="E35" i="6"/>
  <c r="F35" i="6"/>
  <c r="H35" i="6"/>
  <c r="I35" i="6"/>
  <c r="J35" i="6"/>
  <c r="K35" i="6"/>
  <c r="L35" i="6"/>
  <c r="B36" i="6"/>
  <c r="C36" i="6"/>
  <c r="D36" i="6"/>
  <c r="E36" i="6"/>
  <c r="F36" i="6"/>
  <c r="H36" i="6"/>
  <c r="I36" i="6"/>
  <c r="J36" i="6"/>
  <c r="K36" i="6"/>
  <c r="L36" i="6"/>
  <c r="B37" i="6"/>
  <c r="C37" i="6"/>
  <c r="D37" i="6"/>
  <c r="E37" i="6"/>
  <c r="F37" i="6"/>
  <c r="H37" i="6"/>
  <c r="I37" i="6"/>
  <c r="J37" i="6"/>
  <c r="K37" i="6"/>
  <c r="L37" i="6"/>
  <c r="B38" i="6"/>
  <c r="C38" i="6"/>
  <c r="D38" i="6"/>
  <c r="E38" i="6"/>
  <c r="F38" i="6"/>
  <c r="H38" i="6"/>
  <c r="I38" i="6"/>
  <c r="J38" i="6"/>
  <c r="K38" i="6"/>
  <c r="L38" i="6"/>
  <c r="B39" i="6"/>
  <c r="C39" i="6"/>
  <c r="D39" i="6"/>
  <c r="E39" i="6"/>
  <c r="F39" i="6"/>
  <c r="H39" i="6"/>
  <c r="I39" i="6"/>
  <c r="J39" i="6"/>
  <c r="K39" i="6"/>
  <c r="L39" i="6"/>
  <c r="G9" i="5"/>
  <c r="A10" i="5"/>
  <c r="A11" i="5" s="1"/>
  <c r="A12" i="5" s="1"/>
  <c r="A13" i="5" s="1"/>
  <c r="A14" i="5" s="1"/>
  <c r="A15" i="5" s="1"/>
  <c r="A16" i="5" s="1"/>
  <c r="A17" i="5" s="1"/>
  <c r="A18" i="5" s="1"/>
  <c r="A19" i="5" s="1"/>
  <c r="A20" i="5" s="1"/>
  <c r="A21" i="5" s="1"/>
  <c r="A22" i="5" s="1"/>
  <c r="A23" i="5" s="1"/>
  <c r="A24" i="5" s="1"/>
  <c r="A25" i="5" s="1"/>
  <c r="A26" i="5" s="1"/>
  <c r="A27" i="5" s="1"/>
  <c r="A28" i="5" s="1"/>
  <c r="A29" i="5" s="1"/>
  <c r="A30" i="5" s="1"/>
  <c r="A31" i="5" s="1"/>
  <c r="A32" i="5" s="1"/>
  <c r="A33" i="5" s="1"/>
  <c r="A34" i="5" s="1"/>
  <c r="A35" i="5" s="1"/>
  <c r="A36" i="5" s="1"/>
  <c r="A37" i="5" s="1"/>
  <c r="A38" i="5" s="1"/>
  <c r="G10" i="5"/>
  <c r="G11" i="5"/>
  <c r="G12" i="5"/>
  <c r="G13" i="5"/>
  <c r="G14" i="5"/>
  <c r="G15" i="5"/>
  <c r="G16" i="5"/>
  <c r="G17" i="5"/>
  <c r="G18" i="5"/>
  <c r="G19" i="5"/>
  <c r="G20" i="5"/>
  <c r="G21" i="5"/>
  <c r="G22" i="5"/>
  <c r="G23" i="5"/>
  <c r="G24" i="5"/>
  <c r="G25" i="5"/>
  <c r="G26" i="5"/>
  <c r="G27" i="5"/>
  <c r="G28" i="5"/>
  <c r="G29" i="5"/>
  <c r="G30" i="5"/>
  <c r="G31" i="5"/>
  <c r="G32" i="5"/>
  <c r="G33" i="5"/>
  <c r="G34" i="5"/>
  <c r="G35" i="5"/>
  <c r="G36" i="5"/>
  <c r="G37" i="5"/>
  <c r="G38" i="5"/>
  <c r="A44" i="5"/>
  <c r="G44" i="5"/>
  <c r="A45" i="5"/>
  <c r="A46" i="5" s="1"/>
  <c r="G45" i="5"/>
  <c r="G46" i="5"/>
  <c r="G47" i="5"/>
  <c r="G48" i="5"/>
  <c r="G49" i="5"/>
  <c r="G50" i="5"/>
  <c r="A51" i="5"/>
  <c r="A52" i="5" s="1"/>
  <c r="A57" i="5" s="1"/>
  <c r="G51" i="5"/>
  <c r="G52" i="5"/>
  <c r="G53" i="5"/>
  <c r="G54" i="5"/>
  <c r="G55" i="5"/>
  <c r="G56" i="5"/>
  <c r="G57" i="5"/>
  <c r="G58" i="5"/>
  <c r="G63" i="5"/>
  <c r="A64" i="5"/>
  <c r="A65" i="5" s="1"/>
  <c r="A66" i="5" s="1"/>
  <c r="A67" i="5" s="1"/>
  <c r="A68" i="5" s="1"/>
  <c r="G64" i="5"/>
  <c r="G65" i="5"/>
  <c r="G66" i="5"/>
  <c r="G67" i="5"/>
  <c r="G68" i="5"/>
  <c r="A74" i="5"/>
  <c r="G74" i="5"/>
  <c r="G75" i="5"/>
  <c r="A76" i="5"/>
  <c r="A77" i="5" s="1"/>
  <c r="A78" i="5" s="1"/>
  <c r="A79" i="5" s="1"/>
  <c r="A80" i="5" s="1"/>
  <c r="A81" i="5" s="1"/>
  <c r="A82" i="5" s="1"/>
  <c r="A83" i="5" s="1"/>
  <c r="A84" i="5" s="1"/>
  <c r="A85" i="5" s="1"/>
  <c r="A86" i="5" s="1"/>
  <c r="A87" i="5" s="1"/>
  <c r="A88" i="5" s="1"/>
  <c r="A89" i="5" s="1"/>
  <c r="A90" i="5" s="1"/>
  <c r="A91" i="5" s="1"/>
  <c r="A92" i="5" s="1"/>
  <c r="A93" i="5" s="1"/>
  <c r="G76" i="5"/>
  <c r="G77" i="5"/>
  <c r="G78" i="5"/>
  <c r="G79" i="5"/>
  <c r="G80" i="5"/>
  <c r="G81" i="5"/>
  <c r="G82" i="5"/>
  <c r="G83" i="5"/>
  <c r="G84" i="5"/>
  <c r="G85" i="5"/>
  <c r="G86" i="5"/>
  <c r="G87" i="5"/>
  <c r="G88" i="5"/>
  <c r="G89" i="5"/>
  <c r="G90" i="5"/>
  <c r="G91" i="5"/>
  <c r="G92" i="5"/>
  <c r="G93" i="5"/>
  <c r="G99" i="5"/>
  <c r="G100" i="5"/>
  <c r="G101" i="5"/>
  <c r="A102" i="5"/>
  <c r="A103" i="5" s="1"/>
  <c r="A104" i="5" s="1"/>
  <c r="A105" i="5" s="1"/>
  <c r="A106" i="5" s="1"/>
  <c r="A107" i="5" s="1"/>
  <c r="A108" i="5" s="1"/>
  <c r="A109" i="5" s="1"/>
  <c r="A110" i="5" s="1"/>
  <c r="A111" i="5" s="1"/>
  <c r="A112" i="5" s="1"/>
  <c r="A113" i="5" s="1"/>
  <c r="A114" i="5" s="1"/>
  <c r="A115" i="5" s="1"/>
  <c r="A116" i="5" s="1"/>
  <c r="A117" i="5" s="1"/>
  <c r="A118" i="5" s="1"/>
  <c r="A119" i="5" s="1"/>
  <c r="A120" i="5" s="1"/>
  <c r="A121" i="5" s="1"/>
  <c r="A122" i="5" s="1"/>
  <c r="A123" i="5" s="1"/>
  <c r="G102" i="5"/>
  <c r="G103" i="5"/>
  <c r="G104" i="5"/>
  <c r="G105" i="5"/>
  <c r="G106" i="5"/>
  <c r="G107" i="5"/>
  <c r="G108" i="5"/>
  <c r="G109" i="5"/>
  <c r="G110" i="5"/>
  <c r="G111" i="5"/>
  <c r="G112" i="5"/>
  <c r="G113" i="5"/>
  <c r="G114" i="5"/>
  <c r="G115" i="5"/>
  <c r="G116" i="5"/>
  <c r="G117" i="5"/>
  <c r="G118" i="5"/>
  <c r="G119" i="5"/>
  <c r="G120" i="5"/>
  <c r="G121" i="5"/>
  <c r="G122" i="5"/>
  <c r="G123" i="5"/>
  <c r="A129" i="5"/>
  <c r="A130" i="5" s="1"/>
  <c r="A131" i="5" s="1"/>
  <c r="A132" i="5" s="1"/>
  <c r="A133" i="5" s="1"/>
  <c r="A134" i="5" s="1"/>
  <c r="A135" i="5" s="1"/>
  <c r="A136" i="5" s="1"/>
  <c r="A137" i="5" s="1"/>
  <c r="A138" i="5" s="1"/>
  <c r="A139" i="5" s="1"/>
  <c r="A140" i="5" s="1"/>
  <c r="A141" i="5" s="1"/>
  <c r="A142" i="5" s="1"/>
  <c r="A143" i="5" s="1"/>
  <c r="A144" i="5" s="1"/>
  <c r="G129" i="5"/>
  <c r="G130" i="5"/>
  <c r="G131" i="5"/>
  <c r="G132" i="5"/>
  <c r="G133" i="5"/>
  <c r="G134" i="5"/>
  <c r="G135" i="5"/>
  <c r="G136" i="5"/>
  <c r="G137" i="5"/>
  <c r="G138" i="5"/>
  <c r="G139" i="5"/>
  <c r="G140" i="5"/>
  <c r="G141" i="5"/>
  <c r="G142" i="5"/>
  <c r="G143" i="5"/>
  <c r="G144" i="5"/>
  <c r="G150" i="5"/>
  <c r="G152" i="5" s="1"/>
  <c r="A155" i="5"/>
  <c r="A156" i="5" s="1"/>
  <c r="A157" i="5" s="1"/>
  <c r="A158" i="5" s="1"/>
  <c r="A159" i="5" s="1"/>
  <c r="A160" i="5" s="1"/>
  <c r="A161" i="5" s="1"/>
  <c r="A162" i="5" s="1"/>
  <c r="A163" i="5" s="1"/>
  <c r="A164" i="5" s="1"/>
  <c r="G155" i="5"/>
  <c r="G156" i="5"/>
  <c r="G157" i="5"/>
  <c r="G158" i="5"/>
  <c r="G159" i="5"/>
  <c r="G160" i="5"/>
  <c r="G161" i="5"/>
  <c r="G162" i="5"/>
  <c r="G163" i="5"/>
  <c r="G164" i="5"/>
  <c r="A170" i="5"/>
  <c r="A171" i="5" s="1"/>
  <c r="A172" i="5" s="1"/>
  <c r="A173" i="5" s="1"/>
  <c r="A174" i="5" s="1"/>
  <c r="A175" i="5" s="1"/>
  <c r="A176" i="5" s="1"/>
  <c r="A177" i="5" s="1"/>
  <c r="A178" i="5" s="1"/>
  <c r="A179" i="5" s="1"/>
  <c r="A180" i="5" s="1"/>
  <c r="A181" i="5" s="1"/>
  <c r="A182" i="5" s="1"/>
  <c r="A183" i="5" s="1"/>
  <c r="A184" i="5" s="1"/>
  <c r="A185" i="5" s="1"/>
  <c r="A186" i="5" s="1"/>
  <c r="A187" i="5" s="1"/>
  <c r="A188" i="5" s="1"/>
  <c r="A189" i="5" s="1"/>
  <c r="A190" i="5" s="1"/>
  <c r="A191" i="5" s="1"/>
  <c r="A192" i="5" s="1"/>
  <c r="A193" i="5" s="1"/>
  <c r="A194" i="5" s="1"/>
  <c r="A195" i="5" s="1"/>
  <c r="A196" i="5" s="1"/>
  <c r="A197" i="5" s="1"/>
  <c r="A198" i="5" s="1"/>
  <c r="A199" i="5" s="1"/>
  <c r="A200" i="5" s="1"/>
  <c r="A201" i="5" s="1"/>
  <c r="A202" i="5" s="1"/>
  <c r="A203" i="5" s="1"/>
  <c r="A204" i="5" s="1"/>
  <c r="A205" i="5" s="1"/>
  <c r="A206" i="5" s="1"/>
  <c r="A207" i="5" s="1"/>
  <c r="A208" i="5" s="1"/>
  <c r="A209" i="5" s="1"/>
  <c r="A210" i="5" s="1"/>
  <c r="A211" i="5" s="1"/>
  <c r="A212" i="5" s="1"/>
  <c r="A213" i="5" s="1"/>
  <c r="A214" i="5" s="1"/>
  <c r="A215" i="5" s="1"/>
  <c r="A216" i="5" s="1"/>
  <c r="A217" i="5" s="1"/>
  <c r="A218" i="5" s="1"/>
  <c r="A219" i="5" s="1"/>
  <c r="A220" i="5" s="1"/>
  <c r="A221" i="5" s="1"/>
  <c r="A222" i="5" s="1"/>
  <c r="A223" i="5" s="1"/>
  <c r="A224" i="5" s="1"/>
  <c r="A225" i="5" s="1"/>
  <c r="A226" i="5" s="1"/>
  <c r="A227" i="5" s="1"/>
  <c r="A228" i="5" s="1"/>
  <c r="A229" i="5" s="1"/>
  <c r="A230" i="5" s="1"/>
  <c r="A231" i="5" s="1"/>
  <c r="A232" i="5" s="1"/>
  <c r="A233" i="5" s="1"/>
  <c r="A234" i="5" s="1"/>
  <c r="A235" i="5" s="1"/>
  <c r="A236" i="5" s="1"/>
  <c r="A237" i="5" s="1"/>
  <c r="A238" i="5" s="1"/>
  <c r="A239" i="5" s="1"/>
  <c r="A240" i="5" s="1"/>
  <c r="A241" i="5" s="1"/>
  <c r="G170" i="5"/>
  <c r="G171" i="5"/>
  <c r="G172" i="5"/>
  <c r="G173" i="5"/>
  <c r="G174" i="5"/>
  <c r="G175" i="5"/>
  <c r="G176" i="5"/>
  <c r="G177" i="5"/>
  <c r="G178" i="5"/>
  <c r="G179" i="5"/>
  <c r="G180" i="5"/>
  <c r="G181" i="5"/>
  <c r="G182" i="5"/>
  <c r="G183" i="5"/>
  <c r="G184" i="5"/>
  <c r="G185" i="5"/>
  <c r="G186" i="5"/>
  <c r="G187" i="5"/>
  <c r="G188" i="5"/>
  <c r="G189" i="5"/>
  <c r="G190" i="5"/>
  <c r="G191" i="5"/>
  <c r="G192" i="5"/>
  <c r="G193" i="5"/>
  <c r="G194" i="5"/>
  <c r="G195" i="5"/>
  <c r="G196" i="5"/>
  <c r="G197" i="5"/>
  <c r="G198" i="5"/>
  <c r="G199" i="5"/>
  <c r="G200" i="5"/>
  <c r="G201" i="5"/>
  <c r="G202" i="5"/>
  <c r="G203" i="5"/>
  <c r="G204" i="5"/>
  <c r="G205" i="5"/>
  <c r="G206" i="5"/>
  <c r="G207" i="5"/>
  <c r="G208" i="5"/>
  <c r="G209" i="5"/>
  <c r="G210" i="5"/>
  <c r="G211" i="5"/>
  <c r="G212" i="5"/>
  <c r="G213" i="5"/>
  <c r="G214" i="5"/>
  <c r="G215" i="5"/>
  <c r="G216" i="5"/>
  <c r="G217" i="5"/>
  <c r="G218" i="5"/>
  <c r="G219" i="5"/>
  <c r="G220" i="5"/>
  <c r="G221" i="5"/>
  <c r="G222" i="5"/>
  <c r="G223" i="5"/>
  <c r="G224" i="5"/>
  <c r="G225" i="5"/>
  <c r="G226" i="5"/>
  <c r="G227" i="5"/>
  <c r="G228" i="5"/>
  <c r="G229" i="5"/>
  <c r="G230" i="5"/>
  <c r="G231" i="5"/>
  <c r="G232" i="5"/>
  <c r="G233" i="5"/>
  <c r="G234" i="5"/>
  <c r="G235" i="5"/>
  <c r="G236" i="5"/>
  <c r="G237" i="5"/>
  <c r="G238" i="5"/>
  <c r="G239" i="5"/>
  <c r="G240" i="5"/>
  <c r="G241" i="5"/>
  <c r="G249" i="5"/>
  <c r="A10" i="3"/>
  <c r="A11" i="3" s="1"/>
  <c r="A12" i="3" s="1"/>
  <c r="A13" i="3" s="1"/>
  <c r="A14" i="3" s="1"/>
  <c r="A15" i="3" s="1"/>
  <c r="A16" i="3" s="1"/>
  <c r="A17" i="3" s="1"/>
  <c r="A18" i="3" s="1"/>
  <c r="A19" i="3" s="1"/>
  <c r="A20" i="3" s="1"/>
  <c r="A21" i="3" s="1"/>
  <c r="A22" i="3" s="1"/>
  <c r="A23" i="3" s="1"/>
  <c r="A24" i="3" s="1"/>
  <c r="A25" i="3" s="1"/>
  <c r="A26" i="3" s="1"/>
  <c r="A27" i="3" s="1"/>
  <c r="A28" i="3" s="1"/>
  <c r="A29" i="3" s="1"/>
  <c r="A30" i="3" s="1"/>
  <c r="A31" i="3" s="1"/>
  <c r="A32" i="3" s="1"/>
  <c r="A33" i="3" s="1"/>
  <c r="A34" i="3" s="1"/>
  <c r="A37" i="3" s="1"/>
  <c r="A38" i="3" s="1"/>
  <c r="A39" i="3" s="1"/>
  <c r="A40" i="3" s="1"/>
  <c r="A41" i="3" s="1"/>
  <c r="A42" i="3" s="1"/>
  <c r="A43" i="3" s="1"/>
  <c r="A44" i="3" s="1"/>
  <c r="A45" i="3" s="1"/>
  <c r="A46" i="3" s="1"/>
  <c r="A47" i="3" s="1"/>
  <c r="A48" i="3" s="1"/>
  <c r="A49" i="3" s="1"/>
  <c r="A50" i="3" s="1"/>
  <c r="A51" i="3" s="1"/>
  <c r="A52" i="3" s="1"/>
  <c r="A53" i="3" s="1"/>
  <c r="A54" i="3" s="1"/>
  <c r="A55" i="3" s="1"/>
  <c r="A56" i="3" s="1"/>
  <c r="A57" i="3" s="1"/>
  <c r="A58" i="3" s="1"/>
  <c r="A59" i="3" s="1"/>
  <c r="A60" i="3" s="1"/>
  <c r="A61" i="3" s="1"/>
  <c r="A62" i="3" s="1"/>
  <c r="A63" i="3" s="1"/>
  <c r="A64" i="3" s="1"/>
  <c r="A65" i="3" s="1"/>
  <c r="A66" i="3" s="1"/>
  <c r="A67" i="3" s="1"/>
  <c r="C40" i="3"/>
  <c r="C41" i="3" s="1"/>
  <c r="C42" i="3" s="1"/>
  <c r="C43" i="3" s="1"/>
  <c r="C44" i="3" s="1"/>
  <c r="C45" i="3" s="1"/>
  <c r="C46" i="3" s="1"/>
  <c r="C47" i="3" s="1"/>
  <c r="C48" i="3" s="1"/>
  <c r="C49" i="3" s="1"/>
  <c r="C50" i="3" s="1"/>
  <c r="C51" i="3" s="1"/>
  <c r="C52" i="3" s="1"/>
  <c r="C53" i="3" s="1"/>
  <c r="C54" i="3" s="1"/>
  <c r="C55" i="3" s="1"/>
  <c r="C56" i="3" s="1"/>
  <c r="C57" i="3" s="1"/>
  <c r="C58" i="3" s="1"/>
  <c r="C59" i="3" s="1"/>
  <c r="C60" i="3" s="1"/>
  <c r="C61" i="3" s="1"/>
  <c r="C62" i="3" s="1"/>
  <c r="C63" i="3" s="1"/>
  <c r="C64" i="3" s="1"/>
  <c r="C65" i="3" s="1"/>
  <c r="C66" i="3" s="1"/>
  <c r="C67" i="3" s="1"/>
  <c r="G9" i="2"/>
  <c r="G9" i="6" s="1"/>
  <c r="A10" i="2"/>
  <c r="A11" i="2" s="1"/>
  <c r="A12" i="2" s="1"/>
  <c r="A13" i="2" s="1"/>
  <c r="A14" i="2" s="1"/>
  <c r="A15" i="2" s="1"/>
  <c r="A16" i="2" s="1"/>
  <c r="A17" i="2" s="1"/>
  <c r="A18" i="2" s="1"/>
  <c r="A19" i="2" s="1"/>
  <c r="A20" i="2" s="1"/>
  <c r="A21" i="2" s="1"/>
  <c r="A22" i="2" s="1"/>
  <c r="A23" i="2" s="1"/>
  <c r="A24" i="2" s="1"/>
  <c r="A25" i="2" s="1"/>
  <c r="A26" i="2" s="1"/>
  <c r="A27" i="2" s="1"/>
  <c r="A28" i="2" s="1"/>
  <c r="A29" i="2" s="1"/>
  <c r="A30" i="2" s="1"/>
  <c r="A31" i="2" s="1"/>
  <c r="A32" i="2" s="1"/>
  <c r="A33" i="2" s="1"/>
  <c r="A34" i="2" s="1"/>
  <c r="A35" i="2" s="1"/>
  <c r="A36" i="2" s="1"/>
  <c r="A37" i="2" s="1"/>
  <c r="A38" i="2" s="1"/>
  <c r="G10" i="2"/>
  <c r="G11" i="2"/>
  <c r="G12" i="2"/>
  <c r="G13" i="2"/>
  <c r="G14" i="2"/>
  <c r="G15" i="2"/>
  <c r="G16" i="2"/>
  <c r="G17" i="2"/>
  <c r="G18" i="2"/>
  <c r="G19" i="2"/>
  <c r="G20" i="2"/>
  <c r="G21" i="2"/>
  <c r="G22" i="2"/>
  <c r="G23" i="2"/>
  <c r="G24" i="2"/>
  <c r="G25" i="2"/>
  <c r="G26" i="2"/>
  <c r="G27" i="2"/>
  <c r="G28" i="2"/>
  <c r="G29" i="2"/>
  <c r="G30" i="2"/>
  <c r="G31" i="2"/>
  <c r="G32" i="2"/>
  <c r="G33" i="2"/>
  <c r="R10" i="2" s="1"/>
  <c r="G34" i="2"/>
  <c r="R12" i="2" s="1"/>
  <c r="G35" i="2"/>
  <c r="G36" i="2"/>
  <c r="G37" i="2"/>
  <c r="R11" i="2" s="1"/>
  <c r="G38" i="2"/>
  <c r="P12" i="2" s="1"/>
  <c r="S38" i="2"/>
  <c r="S39" i="2"/>
  <c r="S40" i="2"/>
  <c r="S41" i="2"/>
  <c r="A44" i="2"/>
  <c r="A45" i="2" s="1"/>
  <c r="A46" i="2" s="1"/>
  <c r="G44" i="2"/>
  <c r="G45" i="2"/>
  <c r="G46" i="2"/>
  <c r="G47" i="2"/>
  <c r="G48" i="2"/>
  <c r="G49" i="2"/>
  <c r="G50" i="2"/>
  <c r="A51" i="2"/>
  <c r="A52" i="2" s="1"/>
  <c r="A57" i="2" s="1"/>
  <c r="G51" i="2"/>
  <c r="G52" i="2"/>
  <c r="G53" i="2"/>
  <c r="G54" i="2"/>
  <c r="G55" i="2"/>
  <c r="G56" i="2"/>
  <c r="G57" i="2"/>
  <c r="G58" i="2"/>
  <c r="G63" i="2"/>
  <c r="A64" i="2"/>
  <c r="A65" i="2" s="1"/>
  <c r="A66" i="2" s="1"/>
  <c r="A67" i="2" s="1"/>
  <c r="A68" i="2" s="1"/>
  <c r="G64" i="2"/>
  <c r="G65" i="2"/>
  <c r="G66" i="2"/>
  <c r="G67" i="2"/>
  <c r="G68" i="2"/>
  <c r="A74" i="2"/>
  <c r="G74" i="2"/>
  <c r="G9" i="7" s="1"/>
  <c r="G75" i="2"/>
  <c r="G10" i="7" s="1"/>
  <c r="A76" i="2"/>
  <c r="A77" i="2" s="1"/>
  <c r="A78" i="2" s="1"/>
  <c r="A79" i="2" s="1"/>
  <c r="A80" i="2" s="1"/>
  <c r="A81" i="2" s="1"/>
  <c r="A82" i="2" s="1"/>
  <c r="A83" i="2" s="1"/>
  <c r="A84" i="2" s="1"/>
  <c r="A85" i="2" s="1"/>
  <c r="A86" i="2" s="1"/>
  <c r="A87" i="2" s="1"/>
  <c r="A88" i="2" s="1"/>
  <c r="A89" i="2" s="1"/>
  <c r="A90" i="2" s="1"/>
  <c r="A91" i="2" s="1"/>
  <c r="A92" i="2" s="1"/>
  <c r="G76" i="2"/>
  <c r="G11" i="7" s="1"/>
  <c r="G77" i="2"/>
  <c r="G12" i="7" s="1"/>
  <c r="G78" i="2"/>
  <c r="G13" i="7" s="1"/>
  <c r="G79" i="2"/>
  <c r="G14" i="7" s="1"/>
  <c r="G80" i="2"/>
  <c r="G15" i="7" s="1"/>
  <c r="G81" i="2"/>
  <c r="G16" i="7" s="1"/>
  <c r="G82" i="2"/>
  <c r="G17" i="7" s="1"/>
  <c r="G83" i="2"/>
  <c r="G18" i="7" s="1"/>
  <c r="G84" i="2"/>
  <c r="G19" i="7" s="1"/>
  <c r="G85" i="2"/>
  <c r="G20" i="7" s="1"/>
  <c r="G86" i="2"/>
  <c r="G21" i="7" s="1"/>
  <c r="G87" i="2"/>
  <c r="G22" i="7" s="1"/>
  <c r="G88" i="2"/>
  <c r="G23" i="7" s="1"/>
  <c r="G89" i="2"/>
  <c r="G24" i="7" s="1"/>
  <c r="G90" i="2"/>
  <c r="G25" i="7" s="1"/>
  <c r="G91" i="2"/>
  <c r="G26" i="7" s="1"/>
  <c r="G92" i="2"/>
  <c r="G27" i="7" s="1"/>
  <c r="G98" i="2"/>
  <c r="G9" i="8" s="1"/>
  <c r="G99" i="2"/>
  <c r="G10" i="8" s="1"/>
  <c r="G100" i="2"/>
  <c r="G11" i="8" s="1"/>
  <c r="A101" i="2"/>
  <c r="A102" i="2" s="1"/>
  <c r="A103" i="2" s="1"/>
  <c r="A104" i="2" s="1"/>
  <c r="A105" i="2" s="1"/>
  <c r="A106" i="2" s="1"/>
  <c r="A107" i="2" s="1"/>
  <c r="A108" i="2" s="1"/>
  <c r="A109" i="2" s="1"/>
  <c r="A110" i="2" s="1"/>
  <c r="A111" i="2" s="1"/>
  <c r="A112" i="2" s="1"/>
  <c r="A113" i="2" s="1"/>
  <c r="A114" i="2" s="1"/>
  <c r="A115" i="2" s="1"/>
  <c r="A116" i="2" s="1"/>
  <c r="A117" i="2" s="1"/>
  <c r="A118" i="2" s="1"/>
  <c r="A119" i="2" s="1"/>
  <c r="A120" i="2" s="1"/>
  <c r="A121" i="2" s="1"/>
  <c r="A122" i="2" s="1"/>
  <c r="G101" i="2"/>
  <c r="G12" i="8" s="1"/>
  <c r="G102" i="2"/>
  <c r="G13" i="8" s="1"/>
  <c r="G103" i="2"/>
  <c r="G14" i="8" s="1"/>
  <c r="G104" i="2"/>
  <c r="G15" i="8" s="1"/>
  <c r="G105" i="2"/>
  <c r="G16" i="8" s="1"/>
  <c r="G106" i="2"/>
  <c r="G17" i="8" s="1"/>
  <c r="G107" i="2"/>
  <c r="G18" i="8" s="1"/>
  <c r="G108" i="2"/>
  <c r="G19" i="8" s="1"/>
  <c r="G109" i="2"/>
  <c r="G20" i="8" s="1"/>
  <c r="G110" i="2"/>
  <c r="G21" i="8" s="1"/>
  <c r="G111" i="2"/>
  <c r="G22" i="8" s="1"/>
  <c r="G112" i="2"/>
  <c r="G23" i="8" s="1"/>
  <c r="G113" i="2"/>
  <c r="G24" i="8" s="1"/>
  <c r="G114" i="2"/>
  <c r="G25" i="8" s="1"/>
  <c r="G115" i="2"/>
  <c r="G26" i="8" s="1"/>
  <c r="G116" i="2"/>
  <c r="G27" i="8" s="1"/>
  <c r="G117" i="2"/>
  <c r="G28" i="8" s="1"/>
  <c r="G118" i="2"/>
  <c r="G29" i="8" s="1"/>
  <c r="G119" i="2"/>
  <c r="G30" i="8" s="1"/>
  <c r="G120" i="2"/>
  <c r="G31" i="8" s="1"/>
  <c r="G121" i="2"/>
  <c r="G32" i="8" s="1"/>
  <c r="G122" i="2"/>
  <c r="G33" i="8" s="1"/>
  <c r="A128" i="2"/>
  <c r="A129" i="2" s="1"/>
  <c r="A130" i="2" s="1"/>
  <c r="A131" i="2" s="1"/>
  <c r="A132" i="2" s="1"/>
  <c r="A133" i="2" s="1"/>
  <c r="A134" i="2" s="1"/>
  <c r="A135" i="2" s="1"/>
  <c r="A136" i="2" s="1"/>
  <c r="A137" i="2" s="1"/>
  <c r="A138" i="2" s="1"/>
  <c r="A139" i="2" s="1"/>
  <c r="A140" i="2" s="1"/>
  <c r="A141" i="2" s="1"/>
  <c r="A142" i="2" s="1"/>
  <c r="G128" i="2"/>
  <c r="G9" i="9" s="1"/>
  <c r="G129" i="2"/>
  <c r="G10" i="9" s="1"/>
  <c r="G130" i="2"/>
  <c r="G11" i="9" s="1"/>
  <c r="G131" i="2"/>
  <c r="G12" i="9" s="1"/>
  <c r="G132" i="2"/>
  <c r="G13" i="9" s="1"/>
  <c r="G133" i="2"/>
  <c r="G14" i="9" s="1"/>
  <c r="G134" i="2"/>
  <c r="G15" i="9" s="1"/>
  <c r="G135" i="2"/>
  <c r="G16" i="9" s="1"/>
  <c r="G136" i="2"/>
  <c r="G17" i="9" s="1"/>
  <c r="G137" i="2"/>
  <c r="G18" i="9" s="1"/>
  <c r="G138" i="2"/>
  <c r="G19" i="9" s="1"/>
  <c r="G139" i="2"/>
  <c r="G20" i="9" s="1"/>
  <c r="G140" i="2"/>
  <c r="G21" i="9" s="1"/>
  <c r="G141" i="2"/>
  <c r="G22" i="9" s="1"/>
  <c r="G142" i="2"/>
  <c r="G23" i="9" s="1"/>
  <c r="G148" i="2"/>
  <c r="G150" i="2" s="1"/>
  <c r="G153" i="2"/>
  <c r="G10" i="10" s="1"/>
  <c r="A154" i="2"/>
  <c r="A155" i="2" s="1"/>
  <c r="A156" i="2" s="1"/>
  <c r="A157" i="2" s="1"/>
  <c r="A158" i="2" s="1"/>
  <c r="A159" i="2" s="1"/>
  <c r="A160" i="2" s="1"/>
  <c r="A161" i="2" s="1"/>
  <c r="G154" i="2"/>
  <c r="G11" i="10" s="1"/>
  <c r="G155" i="2"/>
  <c r="G12" i="10" s="1"/>
  <c r="G156" i="2"/>
  <c r="G13" i="10" s="1"/>
  <c r="G157" i="2"/>
  <c r="G14" i="10" s="1"/>
  <c r="G158" i="2"/>
  <c r="G15" i="10" s="1"/>
  <c r="G159" i="2"/>
  <c r="G16" i="10" s="1"/>
  <c r="G160" i="2"/>
  <c r="G17" i="10" s="1"/>
  <c r="G161" i="2"/>
  <c r="G18" i="10" s="1"/>
  <c r="A167" i="2"/>
  <c r="A168" i="2" s="1"/>
  <c r="A169" i="2" s="1"/>
  <c r="A170" i="2" s="1"/>
  <c r="A171" i="2" s="1"/>
  <c r="A172" i="2" s="1"/>
  <c r="A173" i="2" s="1"/>
  <c r="A174" i="2" s="1"/>
  <c r="A175" i="2" s="1"/>
  <c r="A176" i="2" s="1"/>
  <c r="A177" i="2" s="1"/>
  <c r="A178" i="2" s="1"/>
  <c r="A179" i="2" s="1"/>
  <c r="A180" i="2" s="1"/>
  <c r="A181" i="2" s="1"/>
  <c r="A182" i="2" s="1"/>
  <c r="A183" i="2" s="1"/>
  <c r="A184" i="2" s="1"/>
  <c r="A185" i="2" s="1"/>
  <c r="A186" i="2" s="1"/>
  <c r="A187" i="2" s="1"/>
  <c r="A188" i="2" s="1"/>
  <c r="A189" i="2" s="1"/>
  <c r="A190" i="2" s="1"/>
  <c r="A191" i="2" s="1"/>
  <c r="A192" i="2" s="1"/>
  <c r="A193" i="2" s="1"/>
  <c r="A194" i="2" s="1"/>
  <c r="A195" i="2" s="1"/>
  <c r="A196" i="2" s="1"/>
  <c r="A197" i="2" s="1"/>
  <c r="A198" i="2" s="1"/>
  <c r="A199" i="2" s="1"/>
  <c r="A200" i="2" s="1"/>
  <c r="A201" i="2" s="1"/>
  <c r="A202" i="2" s="1"/>
  <c r="A203" i="2" s="1"/>
  <c r="A204" i="2" s="1"/>
  <c r="A205" i="2" s="1"/>
  <c r="A206" i="2" s="1"/>
  <c r="A207" i="2" s="1"/>
  <c r="A208" i="2" s="1"/>
  <c r="A209" i="2" s="1"/>
  <c r="A210" i="2" s="1"/>
  <c r="A211" i="2" s="1"/>
  <c r="A212" i="2" s="1"/>
  <c r="A213" i="2" s="1"/>
  <c r="A214" i="2" s="1"/>
  <c r="A215" i="2" s="1"/>
  <c r="A216" i="2" s="1"/>
  <c r="A217" i="2" s="1"/>
  <c r="A218" i="2" s="1"/>
  <c r="A219" i="2" s="1"/>
  <c r="A220" i="2" s="1"/>
  <c r="A221" i="2" s="1"/>
  <c r="A222" i="2" s="1"/>
  <c r="A223" i="2" s="1"/>
  <c r="A224" i="2" s="1"/>
  <c r="A225" i="2" s="1"/>
  <c r="A226" i="2" s="1"/>
  <c r="A227" i="2" s="1"/>
  <c r="A228" i="2" s="1"/>
  <c r="A229" i="2" s="1"/>
  <c r="A230" i="2" s="1"/>
  <c r="A231" i="2" s="1"/>
  <c r="A232" i="2" s="1"/>
  <c r="A233" i="2" s="1"/>
  <c r="A234" i="2" s="1"/>
  <c r="A235" i="2" s="1"/>
  <c r="A236" i="2" s="1"/>
  <c r="A237" i="2" s="1"/>
  <c r="A238" i="2" s="1"/>
  <c r="A239" i="2" s="1"/>
  <c r="G167" i="2"/>
  <c r="G168" i="2"/>
  <c r="G10" i="11" s="1"/>
  <c r="G169" i="2"/>
  <c r="G11" i="11" s="1"/>
  <c r="G170" i="2"/>
  <c r="G12" i="11" s="1"/>
  <c r="G171" i="2"/>
  <c r="G13" i="11" s="1"/>
  <c r="G172" i="2"/>
  <c r="G14" i="11" s="1"/>
  <c r="G173" i="2"/>
  <c r="G15" i="11" s="1"/>
  <c r="G174" i="2"/>
  <c r="G16" i="11" s="1"/>
  <c r="G175" i="2"/>
  <c r="G17" i="11" s="1"/>
  <c r="G176" i="2"/>
  <c r="G18" i="11" s="1"/>
  <c r="G177" i="2"/>
  <c r="G19" i="11" s="1"/>
  <c r="G178" i="2"/>
  <c r="G20" i="11" s="1"/>
  <c r="G179" i="2"/>
  <c r="G21" i="11" s="1"/>
  <c r="G180" i="2"/>
  <c r="G22" i="11" s="1"/>
  <c r="G181" i="2"/>
  <c r="G23" i="11" s="1"/>
  <c r="G182" i="2"/>
  <c r="G24" i="11" s="1"/>
  <c r="G183" i="2"/>
  <c r="G184" i="2"/>
  <c r="G26" i="11" s="1"/>
  <c r="G185" i="2"/>
  <c r="G27" i="11" s="1"/>
  <c r="G186" i="2"/>
  <c r="G28" i="11" s="1"/>
  <c r="G187" i="2"/>
  <c r="G29" i="11" s="1"/>
  <c r="G188" i="2"/>
  <c r="G30" i="11" s="1"/>
  <c r="G189" i="2"/>
  <c r="G31" i="11" s="1"/>
  <c r="G190" i="2"/>
  <c r="G32" i="11" s="1"/>
  <c r="G191" i="2"/>
  <c r="G33" i="11" s="1"/>
  <c r="G192" i="2"/>
  <c r="G34" i="11" s="1"/>
  <c r="G193" i="2"/>
  <c r="G35" i="11" s="1"/>
  <c r="G194" i="2"/>
  <c r="G36" i="11" s="1"/>
  <c r="G195" i="2"/>
  <c r="G37" i="11" s="1"/>
  <c r="G196" i="2"/>
  <c r="G38" i="11" s="1"/>
  <c r="G197" i="2"/>
  <c r="G39" i="11" s="1"/>
  <c r="G198" i="2"/>
  <c r="G40" i="11" s="1"/>
  <c r="G199" i="2"/>
  <c r="G41" i="11" s="1"/>
  <c r="G200" i="2"/>
  <c r="G42" i="11" s="1"/>
  <c r="G201" i="2"/>
  <c r="G43" i="11" s="1"/>
  <c r="G202" i="2"/>
  <c r="G44" i="11" s="1"/>
  <c r="G203" i="2"/>
  <c r="G45" i="11" s="1"/>
  <c r="G204" i="2"/>
  <c r="G46" i="11" s="1"/>
  <c r="G205" i="2"/>
  <c r="G47" i="11" s="1"/>
  <c r="G206" i="2"/>
  <c r="G48" i="11" s="1"/>
  <c r="G207" i="2"/>
  <c r="G49" i="11" s="1"/>
  <c r="G208" i="2"/>
  <c r="G50" i="11" s="1"/>
  <c r="G209" i="2"/>
  <c r="G9" i="12" s="1"/>
  <c r="G210" i="2"/>
  <c r="G10" i="12" s="1"/>
  <c r="G211" i="2"/>
  <c r="G11" i="12" s="1"/>
  <c r="G212" i="2"/>
  <c r="G12" i="12" s="1"/>
  <c r="G213" i="2"/>
  <c r="G13" i="12" s="1"/>
  <c r="G214" i="2"/>
  <c r="G14" i="12" s="1"/>
  <c r="G215" i="2"/>
  <c r="G15" i="12" s="1"/>
  <c r="G216" i="2"/>
  <c r="G16" i="12" s="1"/>
  <c r="G217" i="2"/>
  <c r="G17" i="12" s="1"/>
  <c r="G218" i="2"/>
  <c r="G18" i="12" s="1"/>
  <c r="G219" i="2"/>
  <c r="G19" i="12" s="1"/>
  <c r="G220" i="2"/>
  <c r="G20" i="12" s="1"/>
  <c r="G221" i="2"/>
  <c r="G21" i="12" s="1"/>
  <c r="G222" i="2"/>
  <c r="G22" i="12" s="1"/>
  <c r="G223" i="2"/>
  <c r="G23" i="12" s="1"/>
  <c r="G224" i="2"/>
  <c r="G24" i="12" s="1"/>
  <c r="G225" i="2"/>
  <c r="G25" i="12" s="1"/>
  <c r="G226" i="2"/>
  <c r="G26" i="12" s="1"/>
  <c r="G227" i="2"/>
  <c r="G27" i="12" s="1"/>
  <c r="G228" i="2"/>
  <c r="G28" i="12" s="1"/>
  <c r="G229" i="2"/>
  <c r="G29" i="12" s="1"/>
  <c r="G230" i="2"/>
  <c r="G30" i="12" s="1"/>
  <c r="G231" i="2"/>
  <c r="G31" i="12" s="1"/>
  <c r="G232" i="2"/>
  <c r="G32" i="12" s="1"/>
  <c r="G233" i="2"/>
  <c r="G33" i="12" s="1"/>
  <c r="G234" i="2"/>
  <c r="G34" i="12" s="1"/>
  <c r="G235" i="2"/>
  <c r="G35" i="12" s="1"/>
  <c r="G236" i="2"/>
  <c r="G36" i="12" s="1"/>
  <c r="G237" i="2"/>
  <c r="G37" i="12" s="1"/>
  <c r="G238" i="2"/>
  <c r="G38" i="12" s="1"/>
  <c r="G239" i="2"/>
  <c r="G39" i="12" s="1"/>
  <c r="G246" i="2"/>
  <c r="A247" i="2"/>
  <c r="A248" i="2" s="1"/>
  <c r="A249" i="2" s="1"/>
  <c r="A250" i="2" s="1"/>
  <c r="A251" i="2" s="1"/>
  <c r="G247" i="2"/>
  <c r="G249" i="2"/>
  <c r="A13" i="1"/>
  <c r="A14" i="1" s="1"/>
  <c r="A15" i="1" s="1"/>
  <c r="A16" i="1" s="1"/>
  <c r="A17" i="1" s="1"/>
  <c r="A18" i="1" s="1"/>
  <c r="A19" i="1" s="1"/>
  <c r="A20" i="1" s="1"/>
  <c r="A21" i="1" s="1"/>
  <c r="A22" i="1" s="1"/>
  <c r="A23" i="1" s="1"/>
  <c r="A24" i="1" s="1"/>
  <c r="A25" i="1" s="1"/>
  <c r="A26" i="1" s="1"/>
  <c r="A27" i="1" s="1"/>
  <c r="A28" i="1" s="1"/>
  <c r="A29" i="1" s="1"/>
  <c r="A30" i="1" s="1"/>
  <c r="A31" i="1" s="1"/>
  <c r="A32" i="1" s="1"/>
  <c r="A33" i="1" s="1"/>
  <c r="A34" i="1" s="1"/>
  <c r="F52" i="1"/>
  <c r="A53" i="1"/>
  <c r="A54" i="1" s="1"/>
  <c r="A55" i="1" s="1"/>
  <c r="A56" i="1" s="1"/>
  <c r="A57" i="1" s="1"/>
  <c r="A58" i="1" s="1"/>
  <c r="A59" i="1" s="1"/>
  <c r="A60" i="1" s="1"/>
  <c r="A61" i="1" s="1"/>
  <c r="A62" i="1" s="1"/>
  <c r="A63" i="1" s="1"/>
  <c r="A64" i="1" s="1"/>
  <c r="A65" i="1" s="1"/>
  <c r="A66" i="1" s="1"/>
  <c r="A67" i="1" s="1"/>
  <c r="A68" i="1" s="1"/>
  <c r="A69" i="1" s="1"/>
  <c r="A70" i="1" s="1"/>
  <c r="A71" i="1" s="1"/>
  <c r="A72" i="1" s="1"/>
  <c r="A73" i="1" s="1"/>
  <c r="A74" i="1" s="1"/>
  <c r="A75" i="1" s="1"/>
  <c r="A76" i="1" s="1"/>
  <c r="A77" i="1" s="1"/>
  <c r="A78" i="1" s="1"/>
  <c r="A79" i="1" s="1"/>
  <c r="A80" i="1" s="1"/>
  <c r="A81" i="1" s="1"/>
  <c r="A82" i="1" s="1"/>
  <c r="F53" i="1"/>
  <c r="F54" i="1"/>
  <c r="F55" i="1"/>
  <c r="F56" i="1"/>
  <c r="F57" i="1"/>
  <c r="F58" i="1"/>
  <c r="F59" i="1"/>
  <c r="F60" i="1"/>
  <c r="F61" i="1"/>
  <c r="F62" i="1"/>
  <c r="F63" i="1"/>
  <c r="F64" i="1"/>
  <c r="F65" i="1"/>
  <c r="F66" i="1"/>
  <c r="F67" i="1"/>
  <c r="F68" i="1"/>
  <c r="F69" i="1"/>
  <c r="F70" i="1"/>
  <c r="F71" i="1"/>
  <c r="F72" i="1"/>
  <c r="F73" i="1"/>
  <c r="F74" i="1"/>
  <c r="F75" i="1"/>
  <c r="F76" i="1"/>
  <c r="F77" i="1"/>
  <c r="F78" i="1"/>
  <c r="F79" i="1"/>
  <c r="F80" i="1"/>
  <c r="F81" i="1"/>
  <c r="F82" i="1"/>
  <c r="A88" i="1"/>
  <c r="F88" i="1"/>
  <c r="F89" i="1"/>
  <c r="A90" i="1"/>
  <c r="A91" i="1" s="1"/>
  <c r="A92" i="1" s="1"/>
  <c r="A93" i="1" s="1"/>
  <c r="F90" i="1"/>
  <c r="F91" i="1"/>
  <c r="F92" i="1"/>
  <c r="F93" i="1"/>
  <c r="F99" i="1"/>
  <c r="A100" i="1"/>
  <c r="A101" i="1" s="1"/>
  <c r="A102" i="1" s="1"/>
  <c r="A103" i="1" s="1"/>
  <c r="A104" i="1" s="1"/>
  <c r="A105" i="1" s="1"/>
  <c r="A106" i="1" s="1"/>
  <c r="F100" i="1"/>
  <c r="F101" i="1"/>
  <c r="F102" i="1"/>
  <c r="F103" i="1"/>
  <c r="F104" i="1"/>
  <c r="F105" i="1"/>
  <c r="F106" i="1"/>
  <c r="F107" i="1"/>
  <c r="F108" i="1"/>
  <c r="F109" i="1"/>
  <c r="F110" i="1"/>
  <c r="F111" i="1"/>
  <c r="F112" i="1"/>
  <c r="F113" i="1"/>
  <c r="F114" i="1"/>
  <c r="F115" i="1"/>
  <c r="F116" i="1"/>
  <c r="F117" i="1"/>
  <c r="F118" i="1"/>
  <c r="F123" i="1"/>
  <c r="F124" i="1"/>
  <c r="F125" i="1"/>
  <c r="A126" i="1"/>
  <c r="A127" i="1" s="1"/>
  <c r="A128" i="1" s="1"/>
  <c r="A129" i="1" s="1"/>
  <c r="A130" i="1" s="1"/>
  <c r="A131" i="1" s="1"/>
  <c r="A132" i="1" s="1"/>
  <c r="A133" i="1" s="1"/>
  <c r="A134" i="1" s="1"/>
  <c r="A135" i="1" s="1"/>
  <c r="A136" i="1" s="1"/>
  <c r="A137" i="1" s="1"/>
  <c r="A138" i="1" s="1"/>
  <c r="A139" i="1" s="1"/>
  <c r="A140" i="1" s="1"/>
  <c r="A141" i="1" s="1"/>
  <c r="A142" i="1" s="1"/>
  <c r="A143" i="1" s="1"/>
  <c r="A144" i="1" s="1"/>
  <c r="A145" i="1" s="1"/>
  <c r="A146" i="1" s="1"/>
  <c r="A147" i="1" s="1"/>
  <c r="F126" i="1"/>
  <c r="F127" i="1"/>
  <c r="F128" i="1"/>
  <c r="F129" i="1"/>
  <c r="F130" i="1"/>
  <c r="F131" i="1"/>
  <c r="F132" i="1"/>
  <c r="F133" i="1"/>
  <c r="F134" i="1"/>
  <c r="F135" i="1"/>
  <c r="F136" i="1"/>
  <c r="F137" i="1"/>
  <c r="F138" i="1"/>
  <c r="F139" i="1"/>
  <c r="F140" i="1"/>
  <c r="F141" i="1"/>
  <c r="F142" i="1"/>
  <c r="F143" i="1"/>
  <c r="F144" i="1"/>
  <c r="F145" i="1"/>
  <c r="F146" i="1"/>
  <c r="F147" i="1"/>
  <c r="A153" i="1"/>
  <c r="A154" i="1" s="1"/>
  <c r="A155" i="1" s="1"/>
  <c r="A156" i="1" s="1"/>
  <c r="A157" i="1" s="1"/>
  <c r="A158" i="1" s="1"/>
  <c r="A159" i="1" s="1"/>
  <c r="A160" i="1" s="1"/>
  <c r="A161" i="1" s="1"/>
  <c r="A162" i="1" s="1"/>
  <c r="F153" i="1"/>
  <c r="F154" i="1"/>
  <c r="F155" i="1"/>
  <c r="F156" i="1"/>
  <c r="F157" i="1"/>
  <c r="F158" i="1"/>
  <c r="F159" i="1"/>
  <c r="F160" i="1"/>
  <c r="F161" i="1"/>
  <c r="F162" i="1"/>
  <c r="F163" i="1"/>
  <c r="A164" i="1"/>
  <c r="A165" i="1" s="1"/>
  <c r="A166" i="1" s="1"/>
  <c r="A167" i="1" s="1"/>
  <c r="F164" i="1"/>
  <c r="F165" i="1"/>
  <c r="F166" i="1"/>
  <c r="F167" i="1"/>
  <c r="F172" i="1"/>
  <c r="F174" i="1" s="1"/>
  <c r="A177" i="1"/>
  <c r="A178" i="1" s="1"/>
  <c r="A179" i="1" s="1"/>
  <c r="A180" i="1" s="1"/>
  <c r="A181" i="1" s="1"/>
  <c r="A182" i="1" s="1"/>
  <c r="A183" i="1" s="1"/>
  <c r="A184" i="1" s="1"/>
  <c r="A185" i="1" s="1"/>
  <c r="F177" i="1"/>
  <c r="F178" i="1"/>
  <c r="F179" i="1"/>
  <c r="F180" i="1"/>
  <c r="F181" i="1"/>
  <c r="F182" i="1"/>
  <c r="F183" i="1"/>
  <c r="F184" i="1"/>
  <c r="F185" i="1"/>
  <c r="F186" i="1"/>
  <c r="A187" i="1"/>
  <c r="F187" i="1"/>
  <c r="A193" i="1"/>
  <c r="A194" i="1" s="1"/>
  <c r="A195" i="1" s="1"/>
  <c r="A196" i="1" s="1"/>
  <c r="A197" i="1" s="1"/>
  <c r="A198" i="1" s="1"/>
  <c r="A199" i="1" s="1"/>
  <c r="A200" i="1" s="1"/>
  <c r="A201" i="1" s="1"/>
  <c r="A202" i="1" s="1"/>
  <c r="A203" i="1" s="1"/>
  <c r="A204" i="1" s="1"/>
  <c r="A205" i="1" s="1"/>
  <c r="A206" i="1" s="1"/>
  <c r="A207" i="1" s="1"/>
  <c r="A208" i="1" s="1"/>
  <c r="A209" i="1" s="1"/>
  <c r="A210" i="1" s="1"/>
  <c r="A211" i="1" s="1"/>
  <c r="A212" i="1" s="1"/>
  <c r="A213" i="1" s="1"/>
  <c r="A214" i="1" s="1"/>
  <c r="A215" i="1" s="1"/>
  <c r="A216" i="1" s="1"/>
  <c r="A217" i="1" s="1"/>
  <c r="A218" i="1" s="1"/>
  <c r="A219" i="1" s="1"/>
  <c r="A220" i="1" s="1"/>
  <c r="A221" i="1" s="1"/>
  <c r="A222" i="1" s="1"/>
  <c r="A223" i="1" s="1"/>
  <c r="A224" i="1" s="1"/>
  <c r="A225" i="1" s="1"/>
  <c r="A226" i="1" s="1"/>
  <c r="A227" i="1" s="1"/>
  <c r="A228" i="1" s="1"/>
  <c r="A229" i="1" s="1"/>
  <c r="A230" i="1" s="1"/>
  <c r="A231" i="1" s="1"/>
  <c r="A232" i="1" s="1"/>
  <c r="A233" i="1" s="1"/>
  <c r="A234" i="1" s="1"/>
  <c r="A235" i="1" s="1"/>
  <c r="A236" i="1" s="1"/>
  <c r="A237" i="1" s="1"/>
  <c r="A238" i="1" s="1"/>
  <c r="A239" i="1" s="1"/>
  <c r="A240" i="1" s="1"/>
  <c r="A241" i="1" s="1"/>
  <c r="A242" i="1" s="1"/>
  <c r="A243" i="1" s="1"/>
  <c r="A244" i="1" s="1"/>
  <c r="A245" i="1" s="1"/>
  <c r="A246" i="1" s="1"/>
  <c r="A247" i="1" s="1"/>
  <c r="A248" i="1" s="1"/>
  <c r="A249" i="1" s="1"/>
  <c r="A250" i="1" s="1"/>
  <c r="A251" i="1" s="1"/>
  <c r="A252" i="1" s="1"/>
  <c r="F193" i="1"/>
  <c r="F194" i="1"/>
  <c r="F195" i="1"/>
  <c r="F196" i="1"/>
  <c r="F197" i="1"/>
  <c r="F198" i="1"/>
  <c r="F199" i="1"/>
  <c r="F200" i="1"/>
  <c r="F201" i="1"/>
  <c r="F202" i="1"/>
  <c r="F203" i="1"/>
  <c r="F204" i="1"/>
  <c r="F205" i="1"/>
  <c r="F206" i="1"/>
  <c r="F207" i="1"/>
  <c r="F208" i="1"/>
  <c r="F209" i="1"/>
  <c r="F210" i="1"/>
  <c r="F211" i="1"/>
  <c r="F212" i="1"/>
  <c r="F213" i="1"/>
  <c r="F214" i="1"/>
  <c r="F215" i="1"/>
  <c r="F216" i="1"/>
  <c r="F217" i="1"/>
  <c r="F218" i="1"/>
  <c r="F219" i="1"/>
  <c r="F220" i="1"/>
  <c r="F221" i="1"/>
  <c r="F222" i="1"/>
  <c r="F223" i="1"/>
  <c r="F224" i="1"/>
  <c r="F225" i="1"/>
  <c r="F226" i="1"/>
  <c r="F227" i="1"/>
  <c r="F228" i="1"/>
  <c r="F229" i="1"/>
  <c r="F230" i="1"/>
  <c r="F231" i="1"/>
  <c r="F232" i="1"/>
  <c r="F233" i="1"/>
  <c r="F234" i="1"/>
  <c r="F235" i="1"/>
  <c r="F236" i="1"/>
  <c r="F237" i="1"/>
  <c r="F238" i="1"/>
  <c r="F239" i="1"/>
  <c r="F240" i="1"/>
  <c r="F241" i="1"/>
  <c r="F242" i="1"/>
  <c r="F243" i="1"/>
  <c r="F244" i="1"/>
  <c r="F245" i="1"/>
  <c r="F246" i="1"/>
  <c r="F247" i="1"/>
  <c r="F248" i="1"/>
  <c r="F249" i="1"/>
  <c r="F250" i="1"/>
  <c r="F251" i="1"/>
  <c r="F252" i="1"/>
  <c r="F253" i="1"/>
  <c r="A254" i="1"/>
  <c r="A255" i="1" s="1"/>
  <c r="A256" i="1" s="1"/>
  <c r="A257" i="1" s="1"/>
  <c r="A258" i="1" s="1"/>
  <c r="A259" i="1" s="1"/>
  <c r="A260" i="1" s="1"/>
  <c r="A261" i="1" s="1"/>
  <c r="A262" i="1" s="1"/>
  <c r="A263" i="1" s="1"/>
  <c r="A264" i="1" s="1"/>
  <c r="A265" i="1" s="1"/>
  <c r="F254" i="1"/>
  <c r="F255" i="1"/>
  <c r="F256" i="1"/>
  <c r="F257" i="1"/>
  <c r="F258" i="1"/>
  <c r="F259" i="1"/>
  <c r="F260" i="1"/>
  <c r="F261" i="1"/>
  <c r="F262" i="1"/>
  <c r="F263" i="1"/>
  <c r="F264" i="1"/>
  <c r="F265" i="1"/>
  <c r="F273" i="1"/>
  <c r="F276" i="1"/>
  <c r="F277" i="1"/>
  <c r="G12" i="6" l="1"/>
  <c r="G147" i="5"/>
  <c r="A107" i="1"/>
  <c r="A108" i="1"/>
  <c r="A109" i="1" s="1"/>
  <c r="A110" i="1" s="1"/>
  <c r="A111" i="1" s="1"/>
  <c r="A112" i="1" s="1"/>
  <c r="A113" i="1" s="1"/>
  <c r="A114" i="1" s="1"/>
  <c r="A115" i="1" s="1"/>
  <c r="A116" i="1" s="1"/>
  <c r="A117" i="1" s="1"/>
  <c r="A118" i="1" s="1"/>
  <c r="G60" i="2"/>
  <c r="G71" i="2"/>
  <c r="P43" i="2"/>
  <c r="S43" i="2" s="1"/>
  <c r="G125" i="2"/>
  <c r="G95" i="2"/>
  <c r="G30" i="7"/>
  <c r="P11" i="2"/>
  <c r="S11" i="2" s="1"/>
  <c r="G38" i="6"/>
  <c r="G36" i="6"/>
  <c r="G34" i="6"/>
  <c r="G32" i="6"/>
  <c r="G30" i="6"/>
  <c r="G28" i="6"/>
  <c r="G26" i="6"/>
  <c r="G24" i="6"/>
  <c r="G22" i="6"/>
  <c r="G20" i="6"/>
  <c r="G18" i="6"/>
  <c r="G16" i="6"/>
  <c r="G14" i="6"/>
  <c r="G25" i="11"/>
  <c r="P44" i="2"/>
  <c r="S44" i="2" s="1"/>
  <c r="F190" i="1"/>
  <c r="F169" i="1"/>
  <c r="F120" i="1"/>
  <c r="F85" i="1"/>
  <c r="G41" i="2"/>
  <c r="G9" i="11"/>
  <c r="G241" i="2"/>
  <c r="P9" i="2"/>
  <c r="G244" i="5"/>
  <c r="F268" i="1"/>
  <c r="F150" i="1"/>
  <c r="F96" i="1"/>
  <c r="P24" i="2"/>
  <c r="S24" i="2" s="1"/>
  <c r="P23" i="2"/>
  <c r="S23" i="2" s="1"/>
  <c r="R22" i="2"/>
  <c r="P15" i="2"/>
  <c r="R14" i="2"/>
  <c r="G39" i="6"/>
  <c r="G37" i="6"/>
  <c r="G35" i="6"/>
  <c r="G33" i="6"/>
  <c r="G31" i="6"/>
  <c r="G29" i="6"/>
  <c r="G27" i="6"/>
  <c r="G25" i="6"/>
  <c r="G23" i="6"/>
  <c r="G21" i="6"/>
  <c r="G19" i="6"/>
  <c r="G17" i="6"/>
  <c r="G15" i="6"/>
  <c r="G13" i="6"/>
  <c r="G11" i="6"/>
  <c r="G36" i="8"/>
  <c r="G164" i="2"/>
  <c r="G145" i="2"/>
  <c r="P53" i="2"/>
  <c r="S53" i="2" s="1"/>
  <c r="P49" i="2"/>
  <c r="S49" i="2" s="1"/>
  <c r="P47" i="2"/>
  <c r="S47" i="2" s="1"/>
  <c r="S12" i="2"/>
  <c r="P34" i="2"/>
  <c r="S34" i="2" s="1"/>
  <c r="P33" i="2"/>
  <c r="S33" i="2" s="1"/>
  <c r="P32" i="2"/>
  <c r="S32" i="2" s="1"/>
  <c r="P31" i="2"/>
  <c r="S31" i="2" s="1"/>
  <c r="P30" i="2"/>
  <c r="S30" i="2" s="1"/>
  <c r="P29" i="2"/>
  <c r="S29" i="2" s="1"/>
  <c r="P28" i="2"/>
  <c r="S28" i="2" s="1"/>
  <c r="P27" i="2"/>
  <c r="S27" i="2" s="1"/>
  <c r="P26" i="2"/>
  <c r="S26" i="2" s="1"/>
  <c r="P22" i="2"/>
  <c r="P21" i="2"/>
  <c r="S21" i="2" s="1"/>
  <c r="P20" i="2"/>
  <c r="S20" i="2" s="1"/>
  <c r="R19" i="2"/>
  <c r="P17" i="2"/>
  <c r="S17" i="2" s="1"/>
  <c r="P16" i="2"/>
  <c r="S16" i="2" s="1"/>
  <c r="R15" i="2"/>
  <c r="P14" i="2"/>
  <c r="G126" i="5"/>
  <c r="G71" i="5"/>
  <c r="G41" i="5"/>
  <c r="G21" i="10"/>
  <c r="G26" i="9"/>
  <c r="P52" i="2"/>
  <c r="S52" i="2" s="1"/>
  <c r="P51" i="2"/>
  <c r="S51" i="2" s="1"/>
  <c r="P50" i="2"/>
  <c r="S50" i="2" s="1"/>
  <c r="P48" i="2"/>
  <c r="S48" i="2" s="1"/>
  <c r="P46" i="2"/>
  <c r="S46" i="2" s="1"/>
  <c r="P45" i="2"/>
  <c r="S45" i="2" s="1"/>
  <c r="P37" i="2"/>
  <c r="S37" i="2" s="1"/>
  <c r="T41" i="2" s="1"/>
  <c r="P10" i="2"/>
  <c r="S10" i="2" s="1"/>
  <c r="P19" i="2"/>
  <c r="R9" i="2"/>
  <c r="G167" i="5"/>
  <c r="G96" i="5"/>
  <c r="G60" i="5"/>
  <c r="S19" i="2" l="1"/>
  <c r="S14" i="2"/>
  <c r="F270" i="1"/>
  <c r="S15" i="2"/>
  <c r="T17" i="2" s="1"/>
  <c r="S9" i="2"/>
  <c r="T12" i="2" s="1"/>
  <c r="S22" i="2"/>
  <c r="G42" i="6"/>
  <c r="T53" i="2"/>
  <c r="G243" i="2"/>
  <c r="T34" i="2"/>
  <c r="G246" i="5"/>
  <c r="T24" i="2" l="1"/>
</calcChain>
</file>

<file path=xl/comments1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C646" authorId="0" shapeId="0">
      <text>
        <r>
          <rPr>
            <b/>
            <sz val="8"/>
            <color indexed="81"/>
            <rFont val="Tahoma"/>
            <family val="2"/>
          </rPr>
          <t>Sistemas Sto. Domingo 6 y 8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2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3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4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5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6.xml><?xml version="1.0" encoding="utf-8"?>
<comments xmlns="http://schemas.openxmlformats.org/spreadsheetml/2006/main">
  <authors>
    <author>ptrujillo</author>
  </authors>
  <commentList>
    <comment ref="H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  <comment ref="G427" authorId="0" shapeId="0">
      <text>
        <r>
          <rPr>
            <b/>
            <sz val="8"/>
            <color indexed="81"/>
            <rFont val="Tahoma"/>
            <family val="2"/>
          </rPr>
          <t>Las poblaciones a las que se dará servicio con este recurso son: La Victoria, San Cristóbal, Jadán y Zumbahuaico de las provincias del Cañar y el Azuay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7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comments8.xml><?xml version="1.0" encoding="utf-8"?>
<comments xmlns="http://schemas.openxmlformats.org/spreadsheetml/2006/main">
  <authors>
    <author>ptrujillo</author>
  </authors>
  <commentList>
    <comment ref="G12" authorId="0" shapeId="0">
      <text>
        <r>
          <rPr>
            <b/>
            <sz val="8"/>
            <color indexed="81"/>
            <rFont val="Tahoma"/>
            <family val="2"/>
          </rPr>
          <t>MES  a partir del cual se utilizará el recurso numérico</t>
        </r>
        <r>
          <rPr>
            <sz val="8"/>
            <color indexed="81"/>
            <rFont val="Tahoma"/>
            <family val="2"/>
          </rPr>
          <t xml:space="preserve">
</t>
        </r>
      </text>
    </comment>
  </commentList>
</comments>
</file>

<file path=xl/sharedStrings.xml><?xml version="1.0" encoding="utf-8"?>
<sst xmlns="http://schemas.openxmlformats.org/spreadsheetml/2006/main" count="12533" uniqueCount="2889">
  <si>
    <t>MONTEBELLO</t>
  </si>
  <si>
    <t>**</t>
  </si>
  <si>
    <t>** En espera de la definición de pertenencia de La Concordia a la provincia de Esmeraldas o Sto. Domingo de los Tsachilas</t>
  </si>
  <si>
    <t>POZUL</t>
  </si>
  <si>
    <t>SUBGERENCIA DE CONMUTACIÓN</t>
  </si>
  <si>
    <t>FECHA:</t>
  </si>
  <si>
    <t>97-09-30</t>
  </si>
  <si>
    <t>DIV. OPERACIÓN Y MANTENIMIENTO</t>
  </si>
  <si>
    <t>SERIES NUMÉRICAS</t>
  </si>
  <si>
    <t>ASUNTO:</t>
  </si>
  <si>
    <t>SERIES R-1</t>
  </si>
  <si>
    <t>GESTIÓN DE LA RED</t>
  </si>
  <si>
    <t>CÓDIGOS DE ÁREA 02-03-06</t>
  </si>
  <si>
    <t>ARCHIVO:</t>
  </si>
  <si>
    <t>ME\SERIES97-08</t>
  </si>
  <si>
    <t>EMETEL S.A.</t>
  </si>
  <si>
    <t xml:space="preserve"> </t>
  </si>
  <si>
    <t>SERVICIOS ESPECIALES</t>
  </si>
  <si>
    <t>NÚMERO DE PRUEBA</t>
  </si>
  <si>
    <t>POLICÍA</t>
  </si>
  <si>
    <t>BOMBEROS</t>
  </si>
  <si>
    <t>POLICÍA DE TRÁNSITO</t>
  </si>
  <si>
    <t xml:space="preserve">INFORMACIÓN </t>
  </si>
  <si>
    <t>TELEFONÍA NACIONAL</t>
  </si>
  <si>
    <t>TELEGRAMAS</t>
  </si>
  <si>
    <t>PAI</t>
  </si>
  <si>
    <t>INTENDENCIA</t>
  </si>
  <si>
    <t>RELOG PARLANTE</t>
  </si>
  <si>
    <t>DEFENSA CIVIL</t>
  </si>
  <si>
    <t>INFORMACIÓN DE FACTU.</t>
  </si>
  <si>
    <t>TELEFONÍA INTERNACIONAL</t>
  </si>
  <si>
    <t>TELÉFONO AMIGO</t>
  </si>
  <si>
    <t>INFORMACIÓN EL COMER</t>
  </si>
  <si>
    <t>CENTRAL DE EMERGENCIAS</t>
  </si>
  <si>
    <t xml:space="preserve">CRUZ ROJA </t>
  </si>
  <si>
    <t>REPARACIONES</t>
  </si>
  <si>
    <t>INFORM. REPARACIONES</t>
  </si>
  <si>
    <t>INF. CAMBIO DE NÚMERO</t>
  </si>
  <si>
    <t>FUNDACIÓN RESCATE</t>
  </si>
  <si>
    <t>COBRO REVERTIDO</t>
  </si>
  <si>
    <t>PAÍS DIRECTO</t>
  </si>
  <si>
    <t>RED INTELIGENTE</t>
  </si>
  <si>
    <t>1</t>
  </si>
  <si>
    <t>TARJETA DE CRÉDITO</t>
  </si>
  <si>
    <t>0802 8000</t>
  </si>
  <si>
    <t>2</t>
  </si>
  <si>
    <t>TARJETA PRECIO PAGO</t>
  </si>
  <si>
    <t>0802 8100</t>
  </si>
  <si>
    <t>3</t>
  </si>
  <si>
    <t>COBRO REVERTIDO AUTO</t>
  </si>
  <si>
    <t>0802 8200</t>
  </si>
  <si>
    <t>4</t>
  </si>
  <si>
    <t>LLAMADA LIBRE</t>
  </si>
  <si>
    <t>0802 MCDU</t>
  </si>
  <si>
    <t>5</t>
  </si>
  <si>
    <t>NRO PERSONAL UNIVERSAL</t>
  </si>
  <si>
    <t>0700 1CDUV</t>
  </si>
  <si>
    <t>6</t>
  </si>
  <si>
    <t>MIEMBRO UPN</t>
  </si>
  <si>
    <t>0802 8300</t>
  </si>
  <si>
    <t>7</t>
  </si>
  <si>
    <t>NRO DE ACCESO UNIVERSAL</t>
  </si>
  <si>
    <t>0702 MCDU</t>
  </si>
  <si>
    <t>8</t>
  </si>
  <si>
    <t>RED PRIVADO VIRTUAL</t>
  </si>
  <si>
    <t>0706(P)+NLVPN</t>
  </si>
  <si>
    <t>9</t>
  </si>
  <si>
    <t>VPN DISTANTE</t>
  </si>
  <si>
    <t>0802 9000</t>
  </si>
  <si>
    <t>10</t>
  </si>
  <si>
    <t>SERVICIO KIOSCO</t>
  </si>
  <si>
    <t>0902 XCDU</t>
  </si>
  <si>
    <t>11</t>
  </si>
  <si>
    <t>TELEVOTACIÓN</t>
  </si>
  <si>
    <t>0905 XCDU</t>
  </si>
  <si>
    <t>SISTEMA DIGITAL ALCATEL QUITO</t>
  </si>
  <si>
    <t>IÑAQUITO 1</t>
  </si>
  <si>
    <t>E10B-OCB283</t>
  </si>
  <si>
    <t>B</t>
  </si>
  <si>
    <t>TDQ2</t>
  </si>
  <si>
    <t>SI</t>
  </si>
  <si>
    <t>PICH</t>
  </si>
  <si>
    <t>IÑAQUITO 4</t>
  </si>
  <si>
    <t>TDQ2/1</t>
  </si>
  <si>
    <t>COTOCOLLAO 2</t>
  </si>
  <si>
    <t>LA LUZ 2-COT2</t>
  </si>
  <si>
    <t>CONCENTRADOR</t>
  </si>
  <si>
    <t>AMBATO 2</t>
  </si>
  <si>
    <t>TDA</t>
  </si>
  <si>
    <t>TUNG</t>
  </si>
  <si>
    <t>CARCELÉN 2-COT2</t>
  </si>
  <si>
    <t>EL CONDADO</t>
  </si>
  <si>
    <t>COTOCOLLAO 2       **</t>
  </si>
  <si>
    <t>QUITO CENTRO 1</t>
  </si>
  <si>
    <t>PINTADO 2-GJL2</t>
  </si>
  <si>
    <t>VILLAFLORA 3</t>
  </si>
  <si>
    <t>IBARRA 2</t>
  </si>
  <si>
    <t>TDI</t>
  </si>
  <si>
    <t>IMBA</t>
  </si>
  <si>
    <t>GUAJALÓ 1</t>
  </si>
  <si>
    <t>GUAJALÓ 1(AMPLIACIÓN)</t>
  </si>
  <si>
    <t>AMBAT0 2</t>
  </si>
  <si>
    <t>IZAMBA-ABM 2</t>
  </si>
  <si>
    <t>SAN A. DE IBARRA-IBA2</t>
  </si>
  <si>
    <t>CONCENTRADO</t>
  </si>
  <si>
    <t>IÑAQUITO 1-RDSI</t>
  </si>
  <si>
    <t>QUITO CENTRO 1-RDSI</t>
  </si>
  <si>
    <t>VILLA FLORA 3-RDSI</t>
  </si>
  <si>
    <t>HUACA-TULC</t>
  </si>
  <si>
    <t>E10B-OCB181</t>
  </si>
  <si>
    <t>CARH</t>
  </si>
  <si>
    <t>EL JARDÍN - INQ4</t>
  </si>
  <si>
    <t>TULCÁN</t>
  </si>
  <si>
    <t>B. PICHINCHA/DINERS-COT2</t>
  </si>
  <si>
    <t>TOTAL DE LÍNEAS INSTALADAS</t>
  </si>
  <si>
    <t>SISTEMAS MULTIACCESO</t>
  </si>
  <si>
    <t>IMBABURA</t>
  </si>
  <si>
    <t>TELETRA</t>
  </si>
  <si>
    <t>NO</t>
  </si>
  <si>
    <t>COTOPAXI</t>
  </si>
  <si>
    <t>COTX</t>
  </si>
  <si>
    <t>CARCHI</t>
  </si>
  <si>
    <t>TUNGURAGUA</t>
  </si>
  <si>
    <t>BOLÍVAR</t>
  </si>
  <si>
    <t>BOLI</t>
  </si>
  <si>
    <t>TULC</t>
  </si>
  <si>
    <t xml:space="preserve">SISTEMA DIGITAL ERICSSON </t>
  </si>
  <si>
    <t>PRESIDENCIA EJECUTIVA</t>
  </si>
  <si>
    <t>MD110</t>
  </si>
  <si>
    <t>D</t>
  </si>
  <si>
    <t>MARISCAL SUCRE 1</t>
  </si>
  <si>
    <t>AXE</t>
  </si>
  <si>
    <t>MACHACHI</t>
  </si>
  <si>
    <t>TAMBILLO-MACH</t>
  </si>
  <si>
    <t>CONCENTRAD</t>
  </si>
  <si>
    <t>CAYAMBE</t>
  </si>
  <si>
    <t>TABACUNDO-CAYB</t>
  </si>
  <si>
    <t>TUMBACO</t>
  </si>
  <si>
    <t>NUEVO ROCAFUERTE</t>
  </si>
  <si>
    <t>DRX1</t>
  </si>
  <si>
    <t>NAPO</t>
  </si>
  <si>
    <t>ALOAG-MACH</t>
  </si>
  <si>
    <t>389000</t>
  </si>
  <si>
    <t>389895</t>
  </si>
  <si>
    <t>CARAPUNGO</t>
  </si>
  <si>
    <t>CALDERÓN-CARP</t>
  </si>
  <si>
    <t>LLANO CHICO-CARP</t>
  </si>
  <si>
    <t>SAN RAFAEL 2</t>
  </si>
  <si>
    <t>AMAGUAÑA-MACH</t>
  </si>
  <si>
    <t>CUMBAYÁ</t>
  </si>
  <si>
    <t>MIRAVALLE-CMB2</t>
  </si>
  <si>
    <t>OTAVALO</t>
  </si>
  <si>
    <t>SISTEMA DIGITAL NEC</t>
  </si>
  <si>
    <t>MARISCAL SUCRE 6</t>
  </si>
  <si>
    <t>NEAX -61E</t>
  </si>
  <si>
    <t>CALACALÍ-SANP</t>
  </si>
  <si>
    <t>SANGOLQUÍ</t>
  </si>
  <si>
    <t>NEAX-61E</t>
  </si>
  <si>
    <t>CONOCOTO</t>
  </si>
  <si>
    <t>POMASQUI</t>
  </si>
  <si>
    <t>SAN ANTONIO DE PICHINCHA</t>
  </si>
  <si>
    <t>LA LUZ 1</t>
  </si>
  <si>
    <t>NEAX-61M</t>
  </si>
  <si>
    <t>IÑAQUITO 3</t>
  </si>
  <si>
    <t>CARCELÉN 1</t>
  </si>
  <si>
    <t>MARISCAL SUCRE 5</t>
  </si>
  <si>
    <t>QUITO CENTRO 4</t>
  </si>
  <si>
    <t>MONJAS 1</t>
  </si>
  <si>
    <t>PINTADO 1</t>
  </si>
  <si>
    <t>GUAMANÍ</t>
  </si>
  <si>
    <t>ESMERALDAS 2</t>
  </si>
  <si>
    <t>SANTO DOMINGO 1</t>
  </si>
  <si>
    <t>LATACUNGA 2</t>
  </si>
  <si>
    <t>RIOBAMBA (AMP)</t>
  </si>
  <si>
    <t>CHIM</t>
  </si>
  <si>
    <t>RIOBAMBA</t>
  </si>
  <si>
    <t>GUARANDA</t>
  </si>
  <si>
    <t>S.J. CHIMBO-GRDA</t>
  </si>
  <si>
    <t>S.M. BOLÍVAR</t>
  </si>
  <si>
    <t>SISTEMA DIGITAL SAMSUNG</t>
  </si>
  <si>
    <t>ALOASI     **</t>
  </si>
  <si>
    <t>SDX-RB</t>
  </si>
  <si>
    <t>MULLIQUINDIL     **</t>
  </si>
  <si>
    <t>MUISNE              **</t>
  </si>
  <si>
    <t>ESME</t>
  </si>
  <si>
    <t>RIO VERDE         **</t>
  </si>
  <si>
    <t>CHAMANGA      **</t>
  </si>
  <si>
    <t>LA UNIÓN           **</t>
  </si>
  <si>
    <t>QUIZAPINCHA</t>
  </si>
  <si>
    <t>VALDEZ              **</t>
  </si>
  <si>
    <t>JOYA DE LOS SACHAS    **</t>
  </si>
  <si>
    <t>CAJABAMBA    **</t>
  </si>
  <si>
    <t>ALAUSÍ     **</t>
  </si>
  <si>
    <t>AMBUQUÍ  **</t>
  </si>
  <si>
    <t>ILUMÁN</t>
  </si>
  <si>
    <t>CALUMA      **</t>
  </si>
  <si>
    <t>SAN ISIDRO</t>
  </si>
  <si>
    <t>SISTEMA DIGITAL SIEMENS</t>
  </si>
  <si>
    <t>CHECA</t>
  </si>
  <si>
    <t>SPX-2000</t>
  </si>
  <si>
    <t>SISTEMA ANALÓGICO ERICSSON</t>
  </si>
  <si>
    <t>QUITO CENTRO 1    *</t>
  </si>
  <si>
    <t>AGF</t>
  </si>
  <si>
    <t>A</t>
  </si>
  <si>
    <t>TDQ1</t>
  </si>
  <si>
    <t>SAN RAFAEL 1</t>
  </si>
  <si>
    <t>ARF-102</t>
  </si>
  <si>
    <t>SRF2</t>
  </si>
  <si>
    <t>IÑAQUITO 2</t>
  </si>
  <si>
    <t>QUITO CENTRO 2    *</t>
  </si>
  <si>
    <t>COTOCOLLAO 1</t>
  </si>
  <si>
    <t>MARISCAL SUCRE 3</t>
  </si>
  <si>
    <t>VILLAFLORA 2</t>
  </si>
  <si>
    <t>ESMERALDAS 1</t>
  </si>
  <si>
    <t>LATACUNGA 1</t>
  </si>
  <si>
    <t>AMBATO 1</t>
  </si>
  <si>
    <t>IBARRA 1</t>
  </si>
  <si>
    <t>SISTEMA ANALÓGICO SIEMENS</t>
  </si>
  <si>
    <t>MIRA</t>
  </si>
  <si>
    <t>CPR-30</t>
  </si>
  <si>
    <t>SAN GABRIEL</t>
  </si>
  <si>
    <t>CPR-100</t>
  </si>
  <si>
    <t>SAN JOSÉ DE MINAS</t>
  </si>
  <si>
    <t>ATAHUALPA</t>
  </si>
  <si>
    <t>PALORA</t>
  </si>
  <si>
    <t>MOR</t>
  </si>
  <si>
    <t>GUAYLLABAMBA</t>
  </si>
  <si>
    <t>PIFO</t>
  </si>
  <si>
    <t>PINTAG</t>
  </si>
  <si>
    <t>LA MERCED</t>
  </si>
  <si>
    <t>EL QUINCHE</t>
  </si>
  <si>
    <t>PUEMBO</t>
  </si>
  <si>
    <t>P. V. MALDONADO</t>
  </si>
  <si>
    <t>MUISNE</t>
  </si>
  <si>
    <t>TDM</t>
  </si>
  <si>
    <t>EL CARMEN</t>
  </si>
  <si>
    <t>MANA</t>
  </si>
  <si>
    <t>EL CORAZÓN</t>
  </si>
  <si>
    <t>COTO</t>
  </si>
  <si>
    <t>LA MANÁ</t>
  </si>
  <si>
    <t>TANICUCHÍ</t>
  </si>
  <si>
    <t>LASSO</t>
  </si>
  <si>
    <t>SAQUISILÍ</t>
  </si>
  <si>
    <t>LUZ DE AMÁRICA</t>
  </si>
  <si>
    <t>PUJILÍ</t>
  </si>
  <si>
    <t>LA CONCORDIA</t>
  </si>
  <si>
    <t>SALCEDO</t>
  </si>
  <si>
    <t>ALLURIQUÍN</t>
  </si>
  <si>
    <t>ATACAMES</t>
  </si>
  <si>
    <t>QUININDÉ</t>
  </si>
  <si>
    <t>BAÑOS</t>
  </si>
  <si>
    <t>QUERO</t>
  </si>
  <si>
    <t>LA UNIÓN</t>
  </si>
  <si>
    <t>TISALEO</t>
  </si>
  <si>
    <t>S. M. BANCOS</t>
  </si>
  <si>
    <t>VALLE HERMOZO</t>
  </si>
  <si>
    <t>PUÉLLARO</t>
  </si>
  <si>
    <t>YARUQUÍ</t>
  </si>
  <si>
    <t>MOCHA</t>
  </si>
  <si>
    <t>SAN LORENZO</t>
  </si>
  <si>
    <t>VALDEZ</t>
  </si>
  <si>
    <t>MERA</t>
  </si>
  <si>
    <t>PAST</t>
  </si>
  <si>
    <t>SHELL</t>
  </si>
  <si>
    <t>LAGO AGRIO</t>
  </si>
  <si>
    <t>SHUSHUFINDI</t>
  </si>
  <si>
    <t>PATATE</t>
  </si>
  <si>
    <t>PELILEO</t>
  </si>
  <si>
    <t>CEVALLOS</t>
  </si>
  <si>
    <t>PÍLLARO</t>
  </si>
  <si>
    <t>EL COCA</t>
  </si>
  <si>
    <t>PUYO</t>
  </si>
  <si>
    <t>TENA</t>
  </si>
  <si>
    <t>ARCHIDONA</t>
  </si>
  <si>
    <t>JOLA DE LOS SACHAS</t>
  </si>
  <si>
    <t>GUANO</t>
  </si>
  <si>
    <t>SAN ANDRÉS</t>
  </si>
  <si>
    <t>PENIPE</t>
  </si>
  <si>
    <t>ATUNTAQUI</t>
  </si>
  <si>
    <t>CAJABAMBA</t>
  </si>
  <si>
    <t>COTACACHI</t>
  </si>
  <si>
    <t>GUAMOTE</t>
  </si>
  <si>
    <t>SAN PABLO DEL LAGO</t>
  </si>
  <si>
    <t>PALLATANGA</t>
  </si>
  <si>
    <t>ALAUSÍ</t>
  </si>
  <si>
    <t>SAN JUAN</t>
  </si>
  <si>
    <t>TUMBABIRO</t>
  </si>
  <si>
    <t>CHUNCHI</t>
  </si>
  <si>
    <t>PIMAMPIRO</t>
  </si>
  <si>
    <t>HUIGRA</t>
  </si>
  <si>
    <t>URCUQUÍ</t>
  </si>
  <si>
    <t>AMBUQUÍ</t>
  </si>
  <si>
    <t>ECHEANDÍA</t>
  </si>
  <si>
    <t>CALUMA</t>
  </si>
  <si>
    <t>CPR-60</t>
  </si>
  <si>
    <t>EL ANGEL</t>
  </si>
  <si>
    <t>CHILLANES</t>
  </si>
  <si>
    <t>LA PAZ</t>
  </si>
  <si>
    <t>TOTAL</t>
  </si>
  <si>
    <t>CENTRALES PABX</t>
  </si>
  <si>
    <t>BANCO PACÍFICO</t>
  </si>
  <si>
    <t>NORTHER</t>
  </si>
  <si>
    <t>TELEFONÍA CELULAR</t>
  </si>
  <si>
    <t>CONECEL</t>
  </si>
  <si>
    <t>OTECEL</t>
  </si>
  <si>
    <t>ABREVIATURAS:</t>
  </si>
  <si>
    <t>TASACIÓN LOCAL Y NACIONAL POR MÉTODO DE MULTIMEDICIÓN</t>
  </si>
  <si>
    <t>TASACIÓN LOCAL POR MEDIO DE MULTIMEDICIÓN Y TASACIÓN NACIONAL POR MÉTODO DETALLADO</t>
  </si>
  <si>
    <t>TASACIÓN LOCAL Y NACIONAL POR MÉTODO DETALADO</t>
  </si>
  <si>
    <t>TRÁNSITO DIGITAL QUITO 1 (NEC NEAX 61M)</t>
  </si>
  <si>
    <t>TRÁNSITO DIGITAL QUITO 2 (ERICSSON AXE)</t>
  </si>
  <si>
    <t>TRÁNSITO DIGITAL AMBATO (ALCATEL E10B-283)</t>
  </si>
  <si>
    <t>TRÁNSITO DIGITAL IBARRA (ALCATEL E10B-283)</t>
  </si>
  <si>
    <t>SAN RAFAEL 2 (ERICSSON AXE)</t>
  </si>
  <si>
    <t>CÓDIGO DE CENTRAL</t>
  </si>
  <si>
    <t>CÓDIGO DE ÁREA</t>
  </si>
  <si>
    <t>PROVINCIAS (PRIMERAS CUATRO LETRAS)</t>
  </si>
  <si>
    <t>CENTRALES TELEFÓNICAS A SER CAMBIADAS POR:</t>
  </si>
  <si>
    <t>CENTRAL DIGITAL ALCATEL E10B-283 DE 24.000 ABONADOS</t>
  </si>
  <si>
    <t>SERIES NUMÉRICAS A SER UTILIZADAS:</t>
  </si>
  <si>
    <t xml:space="preserve">    280000-289999</t>
  </si>
  <si>
    <t xml:space="preserve">    950000-959999</t>
  </si>
  <si>
    <t>CENTRALES TELEFÓNICAS QUE REEPLAZARÁN A LAS EXISTENTES CPR</t>
  </si>
  <si>
    <t>EN VPN ES EL NÚMERO DE RED VIRTUAL SI PERTENECE A VARIAS REDES</t>
  </si>
  <si>
    <t>FECHA:        98-03-18</t>
  </si>
  <si>
    <t>ELABOR:</t>
  </si>
  <si>
    <t>ING. M. ENDARA</t>
  </si>
  <si>
    <t>OPERACIÓN</t>
  </si>
  <si>
    <t>ASUNTO:      CENTRALES DE ANDINATEL</t>
  </si>
  <si>
    <t>( CLASIFICACIÓN POR SISTEMAS)</t>
  </si>
  <si>
    <t>ARCHIVO:     ME\GESRED\SERIES</t>
  </si>
  <si>
    <t>ANDINATEL S.A.</t>
  </si>
  <si>
    <t>REVISIÓN:</t>
  </si>
  <si>
    <t>CENTRAL TELEFÓNICA</t>
  </si>
  <si>
    <t>CAPACIDAD</t>
  </si>
  <si>
    <t>TIPO</t>
  </si>
  <si>
    <t xml:space="preserve">CENTRO </t>
  </si>
  <si>
    <t>DDI</t>
  </si>
  <si>
    <t>C.</t>
  </si>
  <si>
    <t>PRV.</t>
  </si>
  <si>
    <t>SISTEMA</t>
  </si>
  <si>
    <t>CENTRAL</t>
  </si>
  <si>
    <t>SUBTOTAL</t>
  </si>
  <si>
    <t xml:space="preserve">TOTAL </t>
  </si>
  <si>
    <t>OBSERVACIONES</t>
  </si>
  <si>
    <t>ITEM</t>
  </si>
  <si>
    <t>CÓDI.</t>
  </si>
  <si>
    <t>NOMBRE</t>
  </si>
  <si>
    <t>SERIE NUMÉRICA</t>
  </si>
  <si>
    <t>(en líneas)</t>
  </si>
  <si>
    <t>TARIF.</t>
  </si>
  <si>
    <t>PRIMARIO</t>
  </si>
  <si>
    <t>A.</t>
  </si>
  <si>
    <t>CIUDAD</t>
  </si>
  <si>
    <t>NÚMERO</t>
  </si>
  <si>
    <t>LÍNEAS</t>
  </si>
  <si>
    <t>SISTEMAS DIGITALES</t>
  </si>
  <si>
    <t>BPICH</t>
  </si>
  <si>
    <t>B. PICHINCHA/DINERS-INQ1</t>
  </si>
  <si>
    <t>QUITO</t>
  </si>
  <si>
    <t>ALCATEL QUITO</t>
  </si>
  <si>
    <t>1 CENTRALES TANDEM EN QUITO</t>
  </si>
  <si>
    <t>CCL2</t>
  </si>
  <si>
    <t>ALCATEL TUNGURAHUA</t>
  </si>
  <si>
    <t>2 CENTRALES DE TRÁNSITO (AMBATO E IBARRA)</t>
  </si>
  <si>
    <t>COT2</t>
  </si>
  <si>
    <t>ALCATEL IMBABURA</t>
  </si>
  <si>
    <t>ALCATEL CARCHI</t>
  </si>
  <si>
    <t xml:space="preserve">COTOCOLLAO 2   </t>
  </si>
  <si>
    <t>ECD1</t>
  </si>
  <si>
    <t>ERICSSON QUITO</t>
  </si>
  <si>
    <t>1 CENTRAL TANDEM EN QUITO</t>
  </si>
  <si>
    <t>INQ4</t>
  </si>
  <si>
    <t>ERICSSON PICHINCHA</t>
  </si>
  <si>
    <t>1 CENTRAL DE TRÁNSITO EN QUITO</t>
  </si>
  <si>
    <t>GJL1</t>
  </si>
  <si>
    <t>ERICSSON IMBABURA</t>
  </si>
  <si>
    <t>INQ1</t>
  </si>
  <si>
    <t>ERICSSON NAPO</t>
  </si>
  <si>
    <t>NEAX QUITO</t>
  </si>
  <si>
    <t>NEAX PICHINCHA</t>
  </si>
  <si>
    <t>1 CENTRAL TRÁNSITO EN QUITO</t>
  </si>
  <si>
    <t>NEAX ESMERALDAS</t>
  </si>
  <si>
    <t>LLZ2</t>
  </si>
  <si>
    <t>NEAX BOLÍVAR</t>
  </si>
  <si>
    <t>PTD2</t>
  </si>
  <si>
    <t>PINTADO 2-GJL1</t>
  </si>
  <si>
    <t>NEAX COTOPAXI</t>
  </si>
  <si>
    <t>NEAX CHIMBORAZO</t>
  </si>
  <si>
    <t>QCN1</t>
  </si>
  <si>
    <t>QUITO CENTRO 1  *</t>
  </si>
  <si>
    <t>280000</t>
  </si>
  <si>
    <t>289999</t>
  </si>
  <si>
    <t>SAMSUNG PICHINCHA</t>
  </si>
  <si>
    <t>950000</t>
  </si>
  <si>
    <t>SAMSUNG BOLÍVAR</t>
  </si>
  <si>
    <t>VFL3</t>
  </si>
  <si>
    <t>SAMSUNG CARCHI</t>
  </si>
  <si>
    <t>SAMSUNG COTOPAXI</t>
  </si>
  <si>
    <t xml:space="preserve">VILLAFLORA 3   </t>
  </si>
  <si>
    <t>SAMSUNG CHIMBORAZO</t>
  </si>
  <si>
    <t>AMB2</t>
  </si>
  <si>
    <t>SAMSUNG ESMARALDAS</t>
  </si>
  <si>
    <t>SAMSUNG IMBABURA</t>
  </si>
  <si>
    <t>IZMB</t>
  </si>
  <si>
    <t>SAMSUNG NAPO</t>
  </si>
  <si>
    <t>HUAC</t>
  </si>
  <si>
    <t>SAMSUNG TUNGURAHUA</t>
  </si>
  <si>
    <t>IBA2</t>
  </si>
  <si>
    <t>SISTEMAS ANALÓGICOS</t>
  </si>
  <si>
    <t>SANI</t>
  </si>
  <si>
    <t>ERICSSON COTOPAXI</t>
  </si>
  <si>
    <t>ERICSSON ESMERALDAS</t>
  </si>
  <si>
    <t>ERICSSON TUNGURAHUA</t>
  </si>
  <si>
    <t>SISTEMA RDSI</t>
  </si>
  <si>
    <t>SIEMENS PICHINCHA</t>
  </si>
  <si>
    <t>3 CENTRALES NO HAN SIDO REEMPLAZADAS</t>
  </si>
  <si>
    <t>SIEMENS BOLÍVAR</t>
  </si>
  <si>
    <t>POR SAMSUNG</t>
  </si>
  <si>
    <t>SIEMENS CHIMBORAZO</t>
  </si>
  <si>
    <t>SIEMENS COTOPAXI</t>
  </si>
  <si>
    <t>SIEMENS PASTAZA</t>
  </si>
  <si>
    <t>SIEMENS TUNGURAHUA</t>
  </si>
  <si>
    <t>SIEMENS ESMERALDAS</t>
  </si>
  <si>
    <t>SIEMENS CARCHI</t>
  </si>
  <si>
    <t>SIEMENS IMBABURA</t>
  </si>
  <si>
    <t>SIEMENS NAPO</t>
  </si>
  <si>
    <t>SIEMENS SUCUMBIOS</t>
  </si>
  <si>
    <t>BOLÍVAR (Ns. DE AMB2)</t>
  </si>
  <si>
    <t>COTOPAXI (Ns. DE AMB2)</t>
  </si>
  <si>
    <t>TUNGURAGUA (Ns. DE AMB2)</t>
  </si>
  <si>
    <t>CARCHI (Ns. DE IBA2)</t>
  </si>
  <si>
    <t>CARCHI (Ns. DE TULC)</t>
  </si>
  <si>
    <t>IMBABURA (Ns. DE IBA2)</t>
  </si>
  <si>
    <t>ALOG</t>
  </si>
  <si>
    <t>AMAG</t>
  </si>
  <si>
    <t>CALD</t>
  </si>
  <si>
    <t>CARP</t>
  </si>
  <si>
    <t>CAYB</t>
  </si>
  <si>
    <t>CMB2</t>
  </si>
  <si>
    <t>LLCH</t>
  </si>
  <si>
    <t>MACH</t>
  </si>
  <si>
    <t>MSC1</t>
  </si>
  <si>
    <t>MRVL</t>
  </si>
  <si>
    <t>TABC</t>
  </si>
  <si>
    <t>TMBL</t>
  </si>
  <si>
    <t>TMBC</t>
  </si>
  <si>
    <t>NRFT</t>
  </si>
  <si>
    <t>NUEVO ROCAFUERTE   (1)</t>
  </si>
  <si>
    <t>OTVL</t>
  </si>
  <si>
    <t>CALC</t>
  </si>
  <si>
    <t>CCL1</t>
  </si>
  <si>
    <t>CNCT</t>
  </si>
  <si>
    <t>GMN1</t>
  </si>
  <si>
    <t>INQ3</t>
  </si>
  <si>
    <t>LLZ1</t>
  </si>
  <si>
    <t>MSC5</t>
  </si>
  <si>
    <t>MSC6</t>
  </si>
  <si>
    <t>MNJ1</t>
  </si>
  <si>
    <t>PTD1</t>
  </si>
  <si>
    <t>PMSQ</t>
  </si>
  <si>
    <t>QCN4</t>
  </si>
  <si>
    <t>SANP</t>
  </si>
  <si>
    <t>SGLQ</t>
  </si>
  <si>
    <t>STD1</t>
  </si>
  <si>
    <t>GRDA</t>
  </si>
  <si>
    <t>LAT2</t>
  </si>
  <si>
    <t>RIOB</t>
  </si>
  <si>
    <t>SJCH</t>
  </si>
  <si>
    <t>SMBB</t>
  </si>
  <si>
    <t>ESM2</t>
  </si>
  <si>
    <t>ALOA</t>
  </si>
  <si>
    <t>ALOASI   (2)       *</t>
  </si>
  <si>
    <t>ALAU</t>
  </si>
  <si>
    <t>ALAUSÍ    (2)      *</t>
  </si>
  <si>
    <t>CAJB</t>
  </si>
  <si>
    <t>CAJABAMBA    (2)   *</t>
  </si>
  <si>
    <t>CALM</t>
  </si>
  <si>
    <t>CALUMA   (2)          *</t>
  </si>
  <si>
    <t>MLLQ</t>
  </si>
  <si>
    <t>MULLIQUINDIL   (3)   *</t>
  </si>
  <si>
    <t>QZPC</t>
  </si>
  <si>
    <t>QUIZAPINCHA        *</t>
  </si>
  <si>
    <t>AMBQ</t>
  </si>
  <si>
    <t>AMBUQUÍ    (2)       *</t>
  </si>
  <si>
    <t>CHMG</t>
  </si>
  <si>
    <t>CHAMANGA (PASTOCALLE)*</t>
  </si>
  <si>
    <t>ILUM</t>
  </si>
  <si>
    <t>ILUMÁN   (3)           *</t>
  </si>
  <si>
    <t>JYSC</t>
  </si>
  <si>
    <t>JOYA DE LOS SACHAS  (1) *</t>
  </si>
  <si>
    <t>LUNI</t>
  </si>
  <si>
    <t>LA UNIÓN      (2)    *</t>
  </si>
  <si>
    <t>MUIS</t>
  </si>
  <si>
    <t>MUISNE         (2)</t>
  </si>
  <si>
    <t>RVED</t>
  </si>
  <si>
    <t>RIO VERDE    (3)</t>
  </si>
  <si>
    <t>SIDR</t>
  </si>
  <si>
    <t>SAN ISIDRO            *</t>
  </si>
  <si>
    <t>VALD</t>
  </si>
  <si>
    <t>VALDEZ        (2)</t>
  </si>
  <si>
    <t>CHEC</t>
  </si>
  <si>
    <t>INQ2</t>
  </si>
  <si>
    <t>MSC3</t>
  </si>
  <si>
    <t>QCN2</t>
  </si>
  <si>
    <t>SRF1</t>
  </si>
  <si>
    <t>AMB1</t>
  </si>
  <si>
    <t>LAT1</t>
  </si>
  <si>
    <t>ESM1</t>
  </si>
  <si>
    <t>IBR1</t>
  </si>
  <si>
    <t>ALLQ</t>
  </si>
  <si>
    <t>ALLURIQUÍN    (1)</t>
  </si>
  <si>
    <t>ATAH</t>
  </si>
  <si>
    <t>QCHE</t>
  </si>
  <si>
    <t>GYLL</t>
  </si>
  <si>
    <t>LCRD</t>
  </si>
  <si>
    <t>LMED</t>
  </si>
  <si>
    <t>LUZA</t>
  </si>
  <si>
    <t>LUZ DE AMÉRICA</t>
  </si>
  <si>
    <t>PVMD</t>
  </si>
  <si>
    <t>PTAG</t>
  </si>
  <si>
    <t>PLRO</t>
  </si>
  <si>
    <t>PMBO</t>
  </si>
  <si>
    <t>SMBC</t>
  </si>
  <si>
    <t>SJMS</t>
  </si>
  <si>
    <t>VHER</t>
  </si>
  <si>
    <t>VALLE HERMOSO</t>
  </si>
  <si>
    <t>YARQ</t>
  </si>
  <si>
    <t>BANS</t>
  </si>
  <si>
    <t>CEVL</t>
  </si>
  <si>
    <t>CHIL</t>
  </si>
  <si>
    <t>CHUN</t>
  </si>
  <si>
    <t>ECHA</t>
  </si>
  <si>
    <t>CORZ</t>
  </si>
  <si>
    <t>GMTE</t>
  </si>
  <si>
    <t>GUAN</t>
  </si>
  <si>
    <t>HGRA</t>
  </si>
  <si>
    <t>LMAN</t>
  </si>
  <si>
    <t>LASS</t>
  </si>
  <si>
    <t>MOCH</t>
  </si>
  <si>
    <t>PLTG</t>
  </si>
  <si>
    <t>PALLATANGA    (1)</t>
  </si>
  <si>
    <t>PALR</t>
  </si>
  <si>
    <t xml:space="preserve">PATE </t>
  </si>
  <si>
    <t>PELO</t>
  </si>
  <si>
    <t>PENI</t>
  </si>
  <si>
    <t>PLLR</t>
  </si>
  <si>
    <t>PUJL</t>
  </si>
  <si>
    <t>QERO</t>
  </si>
  <si>
    <t>SALD</t>
  </si>
  <si>
    <t>SAND</t>
  </si>
  <si>
    <t>SJUN</t>
  </si>
  <si>
    <t>SAQL</t>
  </si>
  <si>
    <t>SHEL</t>
  </si>
  <si>
    <t>SGCH</t>
  </si>
  <si>
    <t>SIGCHOS</t>
  </si>
  <si>
    <t>TNIC</t>
  </si>
  <si>
    <t>TISA</t>
  </si>
  <si>
    <t>TOAC</t>
  </si>
  <si>
    <t>TOACAZO</t>
  </si>
  <si>
    <t>ECRM</t>
  </si>
  <si>
    <t>ARCH</t>
  </si>
  <si>
    <t>ARCHIDONA    (1)</t>
  </si>
  <si>
    <t>ATAC</t>
  </si>
  <si>
    <t>ATUC</t>
  </si>
  <si>
    <t>BLVR</t>
  </si>
  <si>
    <t>CTCH</t>
  </si>
  <si>
    <t>EANG</t>
  </si>
  <si>
    <t>COCA</t>
  </si>
  <si>
    <t>EL COCA    (1)</t>
  </si>
  <si>
    <t>LPAZ</t>
  </si>
  <si>
    <t>LAGR</t>
  </si>
  <si>
    <t>LAGO AGRIO   (1)</t>
  </si>
  <si>
    <t>SUCM</t>
  </si>
  <si>
    <t>PMPR</t>
  </si>
  <si>
    <t>QUIN</t>
  </si>
  <si>
    <t>SGBR</t>
  </si>
  <si>
    <t>SLRZ</t>
  </si>
  <si>
    <t>SPLG</t>
  </si>
  <si>
    <t>SHUS</t>
  </si>
  <si>
    <t>TENA    (1)</t>
  </si>
  <si>
    <t>TMBR</t>
  </si>
  <si>
    <t>URCQ</t>
  </si>
  <si>
    <t>TOTAL DE LÍNEAS SUCURSAL 1</t>
  </si>
  <si>
    <t>MD110-ERICSSON</t>
  </si>
  <si>
    <t>TELCONET</t>
  </si>
  <si>
    <t>DINERS</t>
  </si>
  <si>
    <t>AMERICAN LINK</t>
  </si>
  <si>
    <t>A:</t>
  </si>
  <si>
    <t>B:</t>
  </si>
  <si>
    <t>D:</t>
  </si>
  <si>
    <t>TDQ1:</t>
  </si>
  <si>
    <t>TDQ2:</t>
  </si>
  <si>
    <t>TDA:</t>
  </si>
  <si>
    <t>TDI:</t>
  </si>
  <si>
    <t>SRF2:</t>
  </si>
  <si>
    <t>CODI.:</t>
  </si>
  <si>
    <t>C.A.:</t>
  </si>
  <si>
    <t>PRV:</t>
  </si>
  <si>
    <t>*:</t>
  </si>
  <si>
    <t>***:</t>
  </si>
  <si>
    <t>(1)</t>
  </si>
  <si>
    <t>CENTRALES CONECTADAS A TRAVÉS DEL SISTEMA DOMSAT</t>
  </si>
  <si>
    <t>NUEVAS CENTRALES , AMPLIACIONES DE CENTRALES EXISTENTES Y PUESTA EN FUNCIONAMIENTO EJECUTADO EN EL AÑO 1998</t>
  </si>
  <si>
    <t>SERIE</t>
  </si>
  <si>
    <t>CENTRO DE CONEXIÓN</t>
  </si>
  <si>
    <t>NUMÉRICA</t>
  </si>
  <si>
    <t xml:space="preserve">CENTRAL </t>
  </si>
  <si>
    <t>No. OCULTO</t>
  </si>
  <si>
    <t>TARIFACIÓN</t>
  </si>
  <si>
    <t>PRUEBAS ROBOT</t>
  </si>
  <si>
    <t>LOCAL</t>
  </si>
  <si>
    <t>PARA USO DE PLANTA EXTERNA EN PRUEBAS DE LÍNEAS</t>
  </si>
  <si>
    <t>MS5</t>
  </si>
  <si>
    <t>POLICIA DE TRANSITO</t>
  </si>
  <si>
    <t>NO ESTA EN USO / PONER ANUNCIO</t>
  </si>
  <si>
    <t>INFORMACION NACIONAL</t>
  </si>
  <si>
    <t>LARGA DISTANCIA NACIONAL</t>
  </si>
  <si>
    <t>TELEFONOGRAMAS</t>
  </si>
  <si>
    <t>P.A.I.</t>
  </si>
  <si>
    <t>INTENDENCIA DE POLICIA</t>
  </si>
  <si>
    <t>RELOJ PARLANTE</t>
  </si>
  <si>
    <t>LDN</t>
  </si>
  <si>
    <t>INFORMACION DE FACTURACIÓN</t>
  </si>
  <si>
    <t>LARGA DISTANCIA INTERNACIONAL</t>
  </si>
  <si>
    <t>INT</t>
  </si>
  <si>
    <t>NO CONTEMPLA LOS PLANES TECNICOS/SE USA EN CABINAS</t>
  </si>
  <si>
    <t>TELEFONO AMIGO</t>
  </si>
  <si>
    <t>INFORMACION NACIONAL COMERCIO</t>
  </si>
  <si>
    <t>CENTRAL DE EMERGENCIAS QUITO</t>
  </si>
  <si>
    <t>CRUZ ROJA</t>
  </si>
  <si>
    <t>REPARACIONES Y DAÑOS</t>
  </si>
  <si>
    <t>INFORMACIÓN REPARACIONES</t>
  </si>
  <si>
    <t>INFORMACIÓN TRIBUNAL ELECTORAL</t>
  </si>
  <si>
    <t>INFORMACIÓN CAMBIO DE NÚMERO</t>
  </si>
  <si>
    <t>FUNDACION RESCATE</t>
  </si>
  <si>
    <t>MS6</t>
  </si>
  <si>
    <t>NO ESTA EN USO (ENRUTADO A TDQ2)</t>
  </si>
  <si>
    <t>SERVICIOS ESPECIALES (CONTINUACIÓN)</t>
  </si>
  <si>
    <t>PAIS DIRECTO</t>
  </si>
  <si>
    <t>NO SE DETALLA</t>
  </si>
  <si>
    <t>U.S.A. AT&amp;T</t>
  </si>
  <si>
    <t>SUIZA</t>
  </si>
  <si>
    <t>ARGENTINA</t>
  </si>
  <si>
    <t>ITALIA TELECOM (TARJETA)</t>
  </si>
  <si>
    <t>REP. DOMINICANA</t>
  </si>
  <si>
    <t>CHILE VTR</t>
  </si>
  <si>
    <t>PERÚ</t>
  </si>
  <si>
    <t>U.S.A. MCI</t>
  </si>
  <si>
    <t>U.S.A. SPRINT</t>
  </si>
  <si>
    <t>U.S.A. WORLDCOM</t>
  </si>
  <si>
    <t>VENEZUELA</t>
  </si>
  <si>
    <t>ITALIA TELECOM</t>
  </si>
  <si>
    <t>CANADÁ</t>
  </si>
  <si>
    <t>ESPAÑA</t>
  </si>
  <si>
    <t>BRASIL</t>
  </si>
  <si>
    <t xml:space="preserve">REINO UNIDO </t>
  </si>
  <si>
    <t>CHILE ENTEL</t>
  </si>
  <si>
    <t>FRANCIA</t>
  </si>
  <si>
    <t>REINO UNIDO (ESPAÑOL)</t>
  </si>
  <si>
    <t>MÉXICO (TELMEX)</t>
  </si>
  <si>
    <t>CHILE CTC</t>
  </si>
  <si>
    <t>GESTIÓN DE RED</t>
  </si>
  <si>
    <t>COD.</t>
  </si>
  <si>
    <t>TCC</t>
  </si>
  <si>
    <t>PCC</t>
  </si>
  <si>
    <t>ACC</t>
  </si>
  <si>
    <t>AFS</t>
  </si>
  <si>
    <t>UPN</t>
  </si>
  <si>
    <t>VPN</t>
  </si>
  <si>
    <t>PRM</t>
  </si>
  <si>
    <t>VOP</t>
  </si>
  <si>
    <t>97-10-20</t>
  </si>
  <si>
    <t>COTOCOLLAO 2       ****</t>
  </si>
  <si>
    <t>VILLAFLORA 3    ****</t>
  </si>
  <si>
    <t>ALOASI     ***</t>
  </si>
  <si>
    <t>MULLIQUINDIL     ***</t>
  </si>
  <si>
    <t>CAJABAMBA    ***</t>
  </si>
  <si>
    <t>ALAUSÍ     ***</t>
  </si>
  <si>
    <t>CALUMA      ***</t>
  </si>
  <si>
    <t>MUISNE              ***</t>
  </si>
  <si>
    <t>RIO VERDE         ***</t>
  </si>
  <si>
    <t>CHAMANGA      ***</t>
  </si>
  <si>
    <t>LA UNIÓN           ***</t>
  </si>
  <si>
    <t>VALDEZ              ***</t>
  </si>
  <si>
    <t xml:space="preserve">JOYA DE LOS SACHAS  (1)  </t>
  </si>
  <si>
    <t>AMBUQUÍ  ***</t>
  </si>
  <si>
    <t>MARCABELÍ    (1)</t>
  </si>
  <si>
    <t>ORO</t>
  </si>
  <si>
    <t>COT1</t>
  </si>
  <si>
    <t>COTOCOLLAO 1      **</t>
  </si>
  <si>
    <t>ATUQ</t>
  </si>
  <si>
    <t>**:</t>
  </si>
  <si>
    <t>CENTRALES TELEFÓNICAS A SER REEMPLAZADAS POR:</t>
  </si>
  <si>
    <t>CENTRALES DIGITALES ALCATEL E10B-283 ****</t>
  </si>
  <si>
    <t>530000-539999</t>
  </si>
  <si>
    <t>610000-614999</t>
  </si>
  <si>
    <t>(CLASIFICACIÓN POR SISTEMAS)</t>
  </si>
  <si>
    <t>NOTAS:</t>
  </si>
  <si>
    <t>*</t>
  </si>
  <si>
    <t>CENTRAL CONECTADA A TRAVÉS DE DOMSAT</t>
  </si>
  <si>
    <t xml:space="preserve">TOTAL DE LÍNEAS </t>
  </si>
  <si>
    <t>CENTRALES CONECTADAS A TRAVÉS DE DOMSAT</t>
  </si>
  <si>
    <t>(2)</t>
  </si>
  <si>
    <t>CENTRALES QUE REEMPLAZARÁN A LAS CENTRALES CPR'S EXISTENTES</t>
  </si>
  <si>
    <t>(3)</t>
  </si>
  <si>
    <t>SERVICIO A NUEVAS POBLACIONES</t>
  </si>
  <si>
    <t>CENTRALES INSTALADAS O EN PROCESO DE INSTALACIÓN</t>
  </si>
  <si>
    <t>CENTRALES TELEFÓNICAS EN PROCESO DE CAMBIO A CENTRALES DIGITALES ALCATEL - OCB 283</t>
  </si>
  <si>
    <t xml:space="preserve">        QCN1:    NUEVA SERIE</t>
  </si>
  <si>
    <t xml:space="preserve">        QCN2     NUEVA SERIE</t>
  </si>
  <si>
    <t>SARNET</t>
  </si>
  <si>
    <t>NOTAS GENERALES:</t>
  </si>
  <si>
    <t>98-07-17</t>
  </si>
  <si>
    <t>UNA</t>
  </si>
  <si>
    <t>NÚMEROS</t>
  </si>
  <si>
    <t xml:space="preserve">CANTIDAD </t>
  </si>
  <si>
    <t>TIPO DE</t>
  </si>
  <si>
    <t>TRÁFICO</t>
  </si>
  <si>
    <t>DÍGITO</t>
  </si>
  <si>
    <t>ABONADO</t>
  </si>
  <si>
    <t>DIG. CLAVE</t>
  </si>
  <si>
    <t>PERSONAL</t>
  </si>
  <si>
    <t>NÚMERO DE ACCESO UNIVERSAL</t>
  </si>
  <si>
    <t>1700XBCDEF</t>
  </si>
  <si>
    <t>TODO</t>
  </si>
  <si>
    <t>N Virtual único como cabeza de</t>
  </si>
  <si>
    <t>diferentes números telefónicos</t>
  </si>
  <si>
    <t>NÚMERO PERSONAL UNIVERSAL</t>
  </si>
  <si>
    <t>1702ABCD</t>
  </si>
  <si>
    <t>1704ABCD</t>
  </si>
  <si>
    <t>NO TIENE</t>
  </si>
  <si>
    <t>El abonado programa el destino y puede</t>
  </si>
  <si>
    <t>hacer llamadas a su cuenta de su UPN</t>
  </si>
  <si>
    <t>1706XX...X</t>
  </si>
  <si>
    <t>1707XX...X</t>
  </si>
  <si>
    <t>2 A 15</t>
  </si>
  <si>
    <t>PBX con números de la red pública</t>
  </si>
  <si>
    <t>como extensiones</t>
  </si>
  <si>
    <t>1800ABCDEF</t>
  </si>
  <si>
    <t>El abonado llamado paga la llamada</t>
  </si>
  <si>
    <t>VOTACIÓN</t>
  </si>
  <si>
    <t>1805XXXX</t>
  </si>
  <si>
    <t>1806XXXX</t>
  </si>
  <si>
    <t>NAC-R1/INT-R1</t>
  </si>
  <si>
    <t>Votación por teléfono</t>
  </si>
  <si>
    <t>TARJETA DE TELECOMUNICACIONES</t>
  </si>
  <si>
    <t xml:space="preserve">Abonado realiza llamadas a cuenta de </t>
  </si>
  <si>
    <t>una tarjeta de telecomunicaciones</t>
  </si>
  <si>
    <t>TARJETA DE PREPAGO TELEFÓNICO</t>
  </si>
  <si>
    <t>NAC-NAC</t>
  </si>
  <si>
    <t>NAC-INT/INT-NAC</t>
  </si>
  <si>
    <t>Tarjeta de previo pago</t>
  </si>
  <si>
    <t>UPN SUSCRIPTOR</t>
  </si>
  <si>
    <t>VPN REMOTO</t>
  </si>
  <si>
    <t>COBRO REVERTIDO AUTOMÁTICO</t>
  </si>
  <si>
    <t>NAC-NAC/INT-NAC</t>
  </si>
  <si>
    <t>Cobro revertido</t>
  </si>
  <si>
    <t>KIOSCO</t>
  </si>
  <si>
    <t>1900-2XXXX</t>
  </si>
  <si>
    <t>1900-4XXXX</t>
  </si>
  <si>
    <t>Servicio de información</t>
  </si>
  <si>
    <t>DIVISIÓN DE OPERACIÓN Y ADMINISTRACIÓN</t>
  </si>
  <si>
    <t>GUAYAQUIL</t>
  </si>
  <si>
    <t>SERIES ANDINATEL</t>
  </si>
  <si>
    <t>ME\SER98</t>
  </si>
  <si>
    <t>DIV. OPERACIÓN Y ADMINISTRACIÓN</t>
  </si>
  <si>
    <t>ME\SERIES98-0715</t>
  </si>
  <si>
    <t>98-06-30</t>
  </si>
  <si>
    <t>ME\SERIES 98-06</t>
  </si>
  <si>
    <t>ELJR</t>
  </si>
  <si>
    <t>CITI</t>
  </si>
  <si>
    <t>CITIPLAZA-INQ1</t>
  </si>
  <si>
    <t>Y AGF ANALÓGICA</t>
  </si>
  <si>
    <t>CENTRAL  TELEFÓNICA QUE REEMPLAZARÁ A LAS EXISTENTES, TIPO ARF ANALÓGICA</t>
  </si>
  <si>
    <t xml:space="preserve">SISTEMA DIGITAL ALCATEL </t>
  </si>
  <si>
    <t>CONECELL</t>
  </si>
  <si>
    <t>DIV. OPERACIÓN Y OPERACIÓN</t>
  </si>
  <si>
    <t>ME\SERIES98-06</t>
  </si>
  <si>
    <t>CAP.</t>
  </si>
  <si>
    <t>SERIE ASIGNADA</t>
  </si>
  <si>
    <t>NOMBRE DE LA CENTRAL</t>
  </si>
  <si>
    <t>O CIUD.</t>
  </si>
  <si>
    <t>C</t>
  </si>
  <si>
    <t>PROV.</t>
  </si>
  <si>
    <t>NOTA:</t>
  </si>
  <si>
    <t xml:space="preserve">ALLURIQUÍN    </t>
  </si>
  <si>
    <t xml:space="preserve">QUITO CENTRO 1  </t>
  </si>
  <si>
    <t xml:space="preserve">MULLIQUINDIL  </t>
  </si>
  <si>
    <t xml:space="preserve">CAJABAMBA    </t>
  </si>
  <si>
    <t xml:space="preserve">PALLATANGA    </t>
  </si>
  <si>
    <t xml:space="preserve">CALUMA   </t>
  </si>
  <si>
    <t xml:space="preserve">NUEVO ROCAFUERTE  </t>
  </si>
  <si>
    <t xml:space="preserve">MUISNE        </t>
  </si>
  <si>
    <t xml:space="preserve">RIO VERDE    </t>
  </si>
  <si>
    <t xml:space="preserve">LAGO AGRIO  </t>
  </si>
  <si>
    <t xml:space="preserve">TENA   </t>
  </si>
  <si>
    <t xml:space="preserve">AMBUQUÍ   </t>
  </si>
  <si>
    <t xml:space="preserve">SAN ISIDRO           </t>
  </si>
  <si>
    <t>SISTEMA ANALÓGICO RURAL SIEMENS</t>
  </si>
  <si>
    <t>SISTEMA ANALÓGICO RURAL SIEMENS (CONTINUACIÓN)</t>
  </si>
  <si>
    <t>GUAYAS</t>
  </si>
  <si>
    <t>LAGO DE CAPEIRA - MAP.</t>
  </si>
  <si>
    <t>LOS CEIBOS</t>
  </si>
  <si>
    <t>ROBERTO ASTUDILLO</t>
  </si>
  <si>
    <t>BUCAY</t>
  </si>
  <si>
    <t>BALAO</t>
  </si>
  <si>
    <t>PLAYAS</t>
  </si>
  <si>
    <t>SALITRE</t>
  </si>
  <si>
    <t>COLINA DE LOS CEIBOS</t>
  </si>
  <si>
    <t>PRIMAVERA</t>
  </si>
  <si>
    <t>PASCUALES</t>
  </si>
  <si>
    <t>MANGLARALTO</t>
  </si>
  <si>
    <t>CHANDUY</t>
  </si>
  <si>
    <t>PUNTA BLANCA</t>
  </si>
  <si>
    <t>COLIMES</t>
  </si>
  <si>
    <t>EL EMPALME</t>
  </si>
  <si>
    <t>LOS RIOS</t>
  </si>
  <si>
    <t>QUEVEDO</t>
  </si>
  <si>
    <t>QUINZALOMA</t>
  </si>
  <si>
    <t>PALENQUE</t>
  </si>
  <si>
    <t>MONTALVO</t>
  </si>
  <si>
    <t>VENTANAS</t>
  </si>
  <si>
    <t>LEONIDAS PLAZA</t>
  </si>
  <si>
    <t>MANABI</t>
  </si>
  <si>
    <t>MONTECRISTI</t>
  </si>
  <si>
    <t>MANTA 1</t>
  </si>
  <si>
    <t>SANTA ANA</t>
  </si>
  <si>
    <t>ROCAFUERTE</t>
  </si>
  <si>
    <t>PICHINCHA</t>
  </si>
  <si>
    <t>JAMA</t>
  </si>
  <si>
    <t>SAN VICENTE</t>
  </si>
  <si>
    <t>CRUCITA</t>
  </si>
  <si>
    <t>CHONE</t>
  </si>
  <si>
    <t>TARQUI</t>
  </si>
  <si>
    <t>ARENILLAS</t>
  </si>
  <si>
    <t>SANTA ROSA</t>
  </si>
  <si>
    <t>PORTOVELO</t>
  </si>
  <si>
    <t>EL GUABO</t>
  </si>
  <si>
    <t>PACCHA</t>
  </si>
  <si>
    <t>EL CAMBIO</t>
  </si>
  <si>
    <t>PUERTO BAQUERIZO</t>
  </si>
  <si>
    <t>PUERTO AYORA</t>
  </si>
  <si>
    <t>GALAP.</t>
  </si>
  <si>
    <t>PIÑAS</t>
  </si>
  <si>
    <t>EL ORO</t>
  </si>
  <si>
    <t>CUENCA TANDEM</t>
  </si>
  <si>
    <t>PAUTE</t>
  </si>
  <si>
    <t>SAN FERNANDO</t>
  </si>
  <si>
    <t>CAPULISPAMBA</t>
  </si>
  <si>
    <t>EL VALLE</t>
  </si>
  <si>
    <t>FACTE</t>
  </si>
  <si>
    <t>MONAY</t>
  </si>
  <si>
    <t>PATAMARCA</t>
  </si>
  <si>
    <t>SININCAY</t>
  </si>
  <si>
    <t>CAÑAR</t>
  </si>
  <si>
    <t>ALAMOR</t>
  </si>
  <si>
    <t>CARIAMANGA</t>
  </si>
  <si>
    <t>CATACOCHA</t>
  </si>
  <si>
    <t>CELICA</t>
  </si>
  <si>
    <t>MALACATOS</t>
  </si>
  <si>
    <t>SARAGURO</t>
  </si>
  <si>
    <t>ZAPOTILLO</t>
  </si>
  <si>
    <t>ZAMORA</t>
  </si>
  <si>
    <t>AZUAY</t>
  </si>
  <si>
    <t>LOJA</t>
  </si>
  <si>
    <t>MORONA</t>
  </si>
  <si>
    <t>CUENCA</t>
  </si>
  <si>
    <t>0</t>
  </si>
  <si>
    <t>NOMBRE DEL OPERADOR</t>
  </si>
  <si>
    <t>EL ARENAL</t>
  </si>
  <si>
    <t>EL CEBOLLAR</t>
  </si>
  <si>
    <t xml:space="preserve">PLAN DE NUMERACION DE LA SEÑALIZACION </t>
  </si>
  <si>
    <t>000</t>
  </si>
  <si>
    <t>001</t>
  </si>
  <si>
    <t>010</t>
  </si>
  <si>
    <t>011</t>
  </si>
  <si>
    <t>100</t>
  </si>
  <si>
    <t>101</t>
  </si>
  <si>
    <t>110</t>
  </si>
  <si>
    <t>111</t>
  </si>
  <si>
    <t>J I H</t>
  </si>
  <si>
    <t>N M L K</t>
  </si>
  <si>
    <t>C.B</t>
  </si>
  <si>
    <t>C.D</t>
  </si>
  <si>
    <t>SIGNIFICA CODIGO BINARIO</t>
  </si>
  <si>
    <t>SIGNIFICA CODIGO DECIMAL</t>
  </si>
  <si>
    <t>0000</t>
  </si>
  <si>
    <t>0001</t>
  </si>
  <si>
    <t>0010</t>
  </si>
  <si>
    <t>0011</t>
  </si>
  <si>
    <t>0100</t>
  </si>
  <si>
    <t>0101</t>
  </si>
  <si>
    <t>0110</t>
  </si>
  <si>
    <t>0111</t>
  </si>
  <si>
    <t>1000</t>
  </si>
  <si>
    <t>1001</t>
  </si>
  <si>
    <t>1010</t>
  </si>
  <si>
    <t>1011</t>
  </si>
  <si>
    <t>1100</t>
  </si>
  <si>
    <t>1101</t>
  </si>
  <si>
    <t>1110</t>
  </si>
  <si>
    <t>1111</t>
  </si>
  <si>
    <t>Quito</t>
  </si>
  <si>
    <t>Reserva</t>
  </si>
  <si>
    <t>Pichincha</t>
  </si>
  <si>
    <t>Cotopaxi</t>
  </si>
  <si>
    <t>Tungurahua</t>
  </si>
  <si>
    <t>Chimborazo</t>
  </si>
  <si>
    <t>Pastaza</t>
  </si>
  <si>
    <t>Guayaquil</t>
  </si>
  <si>
    <t>Guayas</t>
  </si>
  <si>
    <t>Manabí</t>
  </si>
  <si>
    <t>Los Ríos</t>
  </si>
  <si>
    <t>Bolívar</t>
  </si>
  <si>
    <t>Galápagos</t>
  </si>
  <si>
    <t>Esmeraldas</t>
  </si>
  <si>
    <t>Carchi</t>
  </si>
  <si>
    <t>Imbabura</t>
  </si>
  <si>
    <t>Sucumbíos</t>
  </si>
  <si>
    <t>Napo</t>
  </si>
  <si>
    <t>Cañar</t>
  </si>
  <si>
    <t>Azuay</t>
  </si>
  <si>
    <t>Morona S.</t>
  </si>
  <si>
    <t>El Oro</t>
  </si>
  <si>
    <t>Loja</t>
  </si>
  <si>
    <t>Zamora Ch.</t>
  </si>
  <si>
    <t>CODIGO DE AREA</t>
  </si>
  <si>
    <t>CODIGO DE PROVINCIA</t>
  </si>
  <si>
    <t>LOS ESPACIOS LIBRES NO ESTAN ASIGNADOS</t>
  </si>
  <si>
    <t>EL CODIGO DE AREA "9" PUEDE SER UTILIZADO PARA LA TELEFONIA MOVIL CELULAR</t>
  </si>
  <si>
    <t>ESMERALDAS 3</t>
  </si>
  <si>
    <t>IÑAQUITO 1 (RDSI)</t>
  </si>
  <si>
    <t>IÑAQUITO 4 (RDSI)</t>
  </si>
  <si>
    <t>MONJAS 2</t>
  </si>
  <si>
    <t>QUITO CENTRO (RDSI)</t>
  </si>
  <si>
    <t>VILLAFLORA 3 (RDSI)</t>
  </si>
  <si>
    <t>QUITO CENTRO 4/TANDEM</t>
  </si>
  <si>
    <t>LA MAGDALENA</t>
  </si>
  <si>
    <t>MORASPUNGO</t>
  </si>
  <si>
    <t>ORELL</t>
  </si>
  <si>
    <t>TOTORAS</t>
  </si>
  <si>
    <t>IZAMBA</t>
  </si>
  <si>
    <t>TAMBILLO</t>
  </si>
  <si>
    <t>CALDERÓN</t>
  </si>
  <si>
    <t>LLANO CHICO</t>
  </si>
  <si>
    <t>IÑAQUITO 1 (B. PICH-DINERS)</t>
  </si>
  <si>
    <t>KENNEDY NORTE</t>
  </si>
  <si>
    <t>PUERTO NUEVO A</t>
  </si>
  <si>
    <t>PUERTO NUEVO B</t>
  </si>
  <si>
    <t>SAN CARLOS (QUEVEDO)</t>
  </si>
  <si>
    <t>CHAGUARPAMBA</t>
  </si>
  <si>
    <t>LOJA NORTE</t>
  </si>
  <si>
    <t>SAN CAMILO</t>
  </si>
  <si>
    <t>SOZORANGA</t>
  </si>
  <si>
    <t>RICAURTE</t>
  </si>
  <si>
    <t>SIDCAY</t>
  </si>
  <si>
    <t>ZHUCAY</t>
  </si>
  <si>
    <t>A. CALDERON (LA UNION)</t>
  </si>
  <si>
    <t>LOS SAMANES B</t>
  </si>
  <si>
    <t>LOS SAMANES A</t>
  </si>
  <si>
    <t>JUAN MONTALVO</t>
  </si>
  <si>
    <t>EL PINTADO 3</t>
  </si>
  <si>
    <t>AMAGUAÑA</t>
  </si>
  <si>
    <t>TANDA</t>
  </si>
  <si>
    <t>LA LUZ 3</t>
  </si>
  <si>
    <t>LA LUZ 3 (RDSI)</t>
  </si>
  <si>
    <t>MONJAS 2 (RDSI)</t>
  </si>
  <si>
    <t>QUITO CENTRO 4 (RDSI)</t>
  </si>
  <si>
    <t>RED DIGITAL SERVICIOS INT.</t>
  </si>
  <si>
    <t>IÑAQUITO 1 (CITI PLAZA)</t>
  </si>
  <si>
    <t>MARISCAL SUCRE 1 (HOTEL MARRIOT)</t>
  </si>
  <si>
    <t xml:space="preserve">ALOAG </t>
  </si>
  <si>
    <t>AMALUZA</t>
  </si>
  <si>
    <t>24 DE MAYO</t>
  </si>
  <si>
    <t>OLMEDO</t>
  </si>
  <si>
    <t>HUAMBOYA</t>
  </si>
  <si>
    <t>GUAJALÓ 2</t>
  </si>
  <si>
    <t>SANTO DOMINGO 2</t>
  </si>
  <si>
    <t>MARISCAL SUCRE 1 (RDSI)</t>
  </si>
  <si>
    <t>EL PINTADO 3 (RDSI)</t>
  </si>
  <si>
    <t>SISTEMA INALÁMBRICO</t>
  </si>
  <si>
    <t>SAN JOSÉ DE MORÁN</t>
  </si>
  <si>
    <t>ZABALA</t>
  </si>
  <si>
    <t>SAN JACINTO DE BUA</t>
  </si>
  <si>
    <t>PUERTO QUITO</t>
  </si>
  <si>
    <t>BELLAVISTA</t>
  </si>
  <si>
    <t xml:space="preserve">MACHALA </t>
  </si>
  <si>
    <t>MACHALA</t>
  </si>
  <si>
    <t>SAN MIGUEL DE BOLÍVAR</t>
  </si>
  <si>
    <t>LATACUNGA</t>
  </si>
  <si>
    <t>SAN PABLO</t>
  </si>
  <si>
    <t xml:space="preserve">VALDEZ (LIMONES)       </t>
  </si>
  <si>
    <t>BORBÓN</t>
  </si>
  <si>
    <t>MISAHUALLÍ</t>
  </si>
  <si>
    <t>LORETO</t>
  </si>
  <si>
    <t>SAN ANTONIO DE IBARRA</t>
  </si>
  <si>
    <t>ESMERALDAS 3 (TONCHIGUE)</t>
  </si>
  <si>
    <t>ESMERALDAS 3 (PUNTA SAME 2)</t>
  </si>
  <si>
    <t>ESMERALDAS 3 (CASA BLANCA 1)</t>
  </si>
  <si>
    <t>ESMERALDAS 3 (CASA BLANCA 2)</t>
  </si>
  <si>
    <t>ESMERALDAS 3 (PUNTA SAME 1)</t>
  </si>
  <si>
    <t>ESMERALDAS 3 (SUA)</t>
  </si>
  <si>
    <t>ESMERALDAS 3 (PLAYA ALMENDRO)</t>
  </si>
  <si>
    <t>ESMERALDAS 3 (CABAPLAN)</t>
  </si>
  <si>
    <t>HUACA</t>
  </si>
  <si>
    <t>SISTEMA MULTIACCESO</t>
  </si>
  <si>
    <t>CUMBE</t>
  </si>
  <si>
    <t>VICTORIA DEL PORTETE</t>
  </si>
  <si>
    <t>MIRAFLORES</t>
  </si>
  <si>
    <t>LA RAMADA</t>
  </si>
  <si>
    <t>NARANCAY</t>
  </si>
  <si>
    <t>EL VERDE</t>
  </si>
  <si>
    <t>GUANGARCUCHO</t>
  </si>
  <si>
    <t xml:space="preserve">CUENCA TOTORACOCHA  </t>
  </si>
  <si>
    <t xml:space="preserve">CUENCA EL EJIDO </t>
  </si>
  <si>
    <t xml:space="preserve">CUENCA CENTRO </t>
  </si>
  <si>
    <t xml:space="preserve">CUENCA TOTORACOCHA </t>
  </si>
  <si>
    <t>TOACASO</t>
  </si>
  <si>
    <t>SAN JOSÉ DE CHIMBO</t>
  </si>
  <si>
    <t>No.</t>
  </si>
  <si>
    <t>FLAVIO ALFARO</t>
  </si>
  <si>
    <t>OP.</t>
  </si>
  <si>
    <t>S.MIGUEL DE LOS BANCOS</t>
  </si>
  <si>
    <t>E</t>
  </si>
  <si>
    <t>NUMERACION CORRESPONDIENTE AL C.A.  "2"</t>
  </si>
  <si>
    <t>NUMERACION CORRESPONDIENTE AL C.A.  "3"</t>
  </si>
  <si>
    <t>NUMERACION CORRESPONDIENTE AL C.A.  "4"</t>
  </si>
  <si>
    <t>NUMERACION CORRESPONDIENTE AL C.A.  "5"</t>
  </si>
  <si>
    <t>NUMERACION CORRESPONDIENTE AL C.A.  "6"</t>
  </si>
  <si>
    <t>O</t>
  </si>
  <si>
    <t>NODO 1 GUAMANÍ</t>
  </si>
  <si>
    <t>NODO 3 GUAMANÍ</t>
  </si>
  <si>
    <t>NODO 5 GUAMANÍ</t>
  </si>
  <si>
    <t>NODO 6 GUAMANÍ</t>
  </si>
  <si>
    <t>NODO 1 PINTADO</t>
  </si>
  <si>
    <t>NODO 1 GUAJALÓ</t>
  </si>
  <si>
    <t>NODO 4 GUAJALÓ</t>
  </si>
  <si>
    <t>NODO 3 VILLAFLORA</t>
  </si>
  <si>
    <t>NODO 5 VILAFLORA</t>
  </si>
  <si>
    <t>NODO 3 QUITO CENTRO</t>
  </si>
  <si>
    <t>NODO 4 QUITO CENTRO</t>
  </si>
  <si>
    <t>NODO 2 MONJAS</t>
  </si>
  <si>
    <t>NODO 2 MARISCAL SUCRE</t>
  </si>
  <si>
    <t>NODO 3 LA LUZ</t>
  </si>
  <si>
    <t>NODO 3 IÑAQUITO</t>
  </si>
  <si>
    <t>NODO 2 COTOCOLLAO</t>
  </si>
  <si>
    <t>NODO 2 CARCELÉN</t>
  </si>
  <si>
    <t>NODO 3 CARCELÉN</t>
  </si>
  <si>
    <t>SANTO DOMINGO 3</t>
  </si>
  <si>
    <t>LINKOTEL CENTRO</t>
  </si>
  <si>
    <t>MERCEDES MOLINA</t>
  </si>
  <si>
    <t>L</t>
  </si>
  <si>
    <t>NUMERACION CORRESPONDIENTE AL C.A.  "7"</t>
  </si>
  <si>
    <t>T</t>
  </si>
  <si>
    <t>QUITO (SETEL)</t>
  </si>
  <si>
    <t>S</t>
  </si>
  <si>
    <t>GUAYAQUIL (SETEL)</t>
  </si>
  <si>
    <t>MACHALA (SETEL)</t>
  </si>
  <si>
    <t>TANDAPI</t>
  </si>
  <si>
    <t>EL PINTADO 1</t>
  </si>
  <si>
    <t>LOJA SUR</t>
  </si>
  <si>
    <t>COLÓN</t>
  </si>
  <si>
    <t>VOZ Y DATOS E1'S</t>
  </si>
  <si>
    <t>MES DE USO</t>
  </si>
  <si>
    <t>Centrales con modificaciones en el recurso numérico por ampliaciones o liberaciones</t>
  </si>
  <si>
    <t>MES DE USO: Mes a partir del cual regirá la modificación de ampliación o liberación</t>
  </si>
  <si>
    <t>CTG (RDSI)</t>
  </si>
  <si>
    <t>CONSEP (RDSI)</t>
  </si>
  <si>
    <t>ECUASAL (RDSI)</t>
  </si>
  <si>
    <t>JUAN MONTALVO (RDSI)</t>
  </si>
  <si>
    <t>BOYACÁ</t>
  </si>
  <si>
    <t>GUASMO</t>
  </si>
  <si>
    <t>DURÁN</t>
  </si>
  <si>
    <t>LA PUNTILLA B</t>
  </si>
  <si>
    <t>MAPASINGUE 2 (RDSI)</t>
  </si>
  <si>
    <t>SAN MARINO (RDSI)</t>
  </si>
  <si>
    <t>BOYACÁ (RDSI)</t>
  </si>
  <si>
    <t>GUASMO (RDSI)</t>
  </si>
  <si>
    <t>KENNEDY NORTE (RDSI)</t>
  </si>
  <si>
    <t>PASCUALES (RDSI)</t>
  </si>
  <si>
    <t>PUERTO NUEVO (RDSI)</t>
  </si>
  <si>
    <t>WORLD TRADE CENTER (RDSI)</t>
  </si>
  <si>
    <t>EL RECREO 1 (RDSI)</t>
  </si>
  <si>
    <t>URDESA (RDSI)</t>
  </si>
  <si>
    <t>HILTON COLÓN</t>
  </si>
  <si>
    <t xml:space="preserve">GUASMO </t>
  </si>
  <si>
    <t xml:space="preserve">BOYACÁ </t>
  </si>
  <si>
    <t>ISLA TRINITARIA A</t>
  </si>
  <si>
    <t>GONZANAMÁ</t>
  </si>
  <si>
    <t>PUNÁ</t>
  </si>
  <si>
    <t>PUNTA CARNERO</t>
  </si>
  <si>
    <t>JARAMIJÓ</t>
  </si>
  <si>
    <t>ALOASÍ</t>
  </si>
  <si>
    <t>CARCELÉN 3</t>
  </si>
  <si>
    <t>EL JARDÍN (IÑAQUITO 4)</t>
  </si>
  <si>
    <t>NONO</t>
  </si>
  <si>
    <t>CHAVEZPAMBA</t>
  </si>
  <si>
    <t>YARUQUI INA (COT2)</t>
  </si>
  <si>
    <t>ASCAZUBI INA (COT2)</t>
  </si>
  <si>
    <t>TOCACHI INA (COT2)</t>
  </si>
  <si>
    <t>SANTA ROSA INA (COT2)</t>
  </si>
  <si>
    <t>LOMA DE CANANVALLE INA (COT2)</t>
  </si>
  <si>
    <t>HUACHIS</t>
  </si>
  <si>
    <t>RIOBAMBA 2</t>
  </si>
  <si>
    <t>SAN LUIS DE PAMBIL</t>
  </si>
  <si>
    <t>PILAHUÍN</t>
  </si>
  <si>
    <t>PICAIHUA</t>
  </si>
  <si>
    <t>SAN ANDRÉS DE PÍLLARO</t>
  </si>
  <si>
    <t>HUAMBALÓ</t>
  </si>
  <si>
    <t>CHAMBO</t>
  </si>
  <si>
    <t xml:space="preserve">LA JOYA DE LOS SACHAS  </t>
  </si>
  <si>
    <t>EL CHACO</t>
  </si>
  <si>
    <t>TARAPOA</t>
  </si>
  <si>
    <t>SAN JOSÉ DE CHAMANGA</t>
  </si>
  <si>
    <t>LA ESPERANZA</t>
  </si>
  <si>
    <t>SALINAS (IMB)</t>
  </si>
  <si>
    <t>LAS GOLONDRINAS</t>
  </si>
  <si>
    <t>CASCALES</t>
  </si>
  <si>
    <t>PUEBLO NUEVO</t>
  </si>
  <si>
    <t>GUAMANÍ 2</t>
  </si>
  <si>
    <t>QUITO CENTRO 1 (RDSI)</t>
  </si>
  <si>
    <t>GUAJALÓ (RDSI)</t>
  </si>
  <si>
    <t>MULALÓ</t>
  </si>
  <si>
    <t>MAPASINGUE 1</t>
  </si>
  <si>
    <t>ISLA TRINITARIA B</t>
  </si>
  <si>
    <t>LA PUNTILLA A</t>
  </si>
  <si>
    <t>NORTE</t>
  </si>
  <si>
    <t>PAJÁN</t>
  </si>
  <si>
    <t>CHARAPOTÓ</t>
  </si>
  <si>
    <t>JUNÍN</t>
  </si>
  <si>
    <t>BAHÍA</t>
  </si>
  <si>
    <t>URDESA</t>
  </si>
  <si>
    <t xml:space="preserve">URDESA </t>
  </si>
  <si>
    <t xml:space="preserve">SAN MARINO </t>
  </si>
  <si>
    <t>ENLACES PRIVADOS E1'S</t>
  </si>
  <si>
    <t>CARCELÉN 3 (RDSI)</t>
  </si>
  <si>
    <t>TORRESOL 1 INA (ESM3)</t>
  </si>
  <si>
    <t>TORRESOL 2 INA (ESM3)</t>
  </si>
  <si>
    <t>CERRO AZUL (RDSI)</t>
  </si>
  <si>
    <t>RED DIGITAL SERVICIOS INTEGRADOS</t>
  </si>
  <si>
    <t>AMBATO 2 (RDSI)</t>
  </si>
  <si>
    <t>AMBATO 1 (RDSI)</t>
  </si>
  <si>
    <t>IBARRA 2 (RDSI)</t>
  </si>
  <si>
    <t>ESMERALDAS 3 (RDSI)</t>
  </si>
  <si>
    <t>IBARRA 1 (RDSI)</t>
  </si>
  <si>
    <t>CUENCA EL EJIDO (E1'S)</t>
  </si>
  <si>
    <t>PEGUCHE</t>
  </si>
  <si>
    <t>LINKOTEL MATICES</t>
  </si>
  <si>
    <t>FLOR DEL BASTIÓN</t>
  </si>
  <si>
    <t>MALL DEL SUR</t>
  </si>
  <si>
    <t>FEBRES CORDERO</t>
  </si>
  <si>
    <t>Si está vacío significa que el mes corresponde al actual o a uno anterior</t>
  </si>
  <si>
    <t>CALPI</t>
  </si>
  <si>
    <t>ZABALA 2</t>
  </si>
  <si>
    <t>PLAZA DEL SOL</t>
  </si>
  <si>
    <t>MULTIACCESO RURAL</t>
  </si>
  <si>
    <t>GUAMANÍ 1</t>
  </si>
  <si>
    <t>ET</t>
  </si>
  <si>
    <t>HUAQUILLAS</t>
  </si>
  <si>
    <t>ASIGNADA</t>
  </si>
  <si>
    <t>RECURSO NUMÉRICO</t>
  </si>
  <si>
    <t>-</t>
  </si>
  <si>
    <t xml:space="preserve">MES DE </t>
  </si>
  <si>
    <t>USO</t>
  </si>
  <si>
    <t>SERVICIO DE MULTIACCESOS</t>
  </si>
  <si>
    <t>CARACOL</t>
  </si>
  <si>
    <t>PORTOVIEJO</t>
  </si>
  <si>
    <t>VÍA AL SOL</t>
  </si>
  <si>
    <t>LOS ARCOS</t>
  </si>
  <si>
    <t>SAN FELIPE</t>
  </si>
  <si>
    <t>TOTORACOCHA (LOCUTORIOS)</t>
  </si>
  <si>
    <t>TOTORACOCHA (NODO ACCESO)</t>
  </si>
  <si>
    <t>COLINA DE LOS CEIBOS (RDSI)</t>
  </si>
  <si>
    <t>CUENCA (SETEL)</t>
  </si>
  <si>
    <t xml:space="preserve">PORTETE </t>
  </si>
  <si>
    <t>PORTETE</t>
  </si>
  <si>
    <t>GUAYACANES - A</t>
  </si>
  <si>
    <t>GUAYACANES  - B</t>
  </si>
  <si>
    <t>GUARANDA (MULTIACCESO)</t>
  </si>
  <si>
    <t>TULCÁN (RDSI)</t>
  </si>
  <si>
    <t>PARQ. IND. PASCUALES 2 (PIP2)</t>
  </si>
  <si>
    <t xml:space="preserve">MILAGRO </t>
  </si>
  <si>
    <t>MILAGRO</t>
  </si>
  <si>
    <t>AMBATO 3</t>
  </si>
  <si>
    <t>LA AURORA</t>
  </si>
  <si>
    <t>AEROPUERTO</t>
  </si>
  <si>
    <t>TIPUTINI</t>
  </si>
  <si>
    <t>TEL. INALÁMBRICA PACIFICTEL</t>
  </si>
  <si>
    <t>TEL. INALÁMBRICA (ETAPA)</t>
  </si>
  <si>
    <t>SAN LUIS</t>
  </si>
  <si>
    <t>NGN SOFTSWITCH QUITO 1</t>
  </si>
  <si>
    <t>CASALES SAN PEDRO</t>
  </si>
  <si>
    <t xml:space="preserve">PUERTO BOLÍVAR </t>
  </si>
  <si>
    <t>DLC DOS HEMISFERIOS</t>
  </si>
  <si>
    <t>TELEFONÍA INALÁMBRICA CDMA</t>
  </si>
  <si>
    <t>LOS CISNES-A</t>
  </si>
  <si>
    <t>LOS CISNES-B</t>
  </si>
  <si>
    <t>SAN JOSÉ DE TAMBO</t>
  </si>
  <si>
    <t>VICHE</t>
  </si>
  <si>
    <t>ALTOTAMBO</t>
  </si>
  <si>
    <t>LITA</t>
  </si>
  <si>
    <t>RAMADA</t>
  </si>
  <si>
    <t>ARAJUNO</t>
  </si>
  <si>
    <t>DURENO</t>
  </si>
  <si>
    <t>LIMONCOCHA</t>
  </si>
  <si>
    <t>SAN ROQUE</t>
  </si>
  <si>
    <t>DAYUMA</t>
  </si>
  <si>
    <t>TARACOA</t>
  </si>
  <si>
    <t>TONSUPA</t>
  </si>
  <si>
    <t>SAME</t>
  </si>
  <si>
    <t>PABLO ARENAS</t>
  </si>
  <si>
    <t>15 DE ABRIL</t>
  </si>
  <si>
    <t>SIMIÁTUG</t>
  </si>
  <si>
    <t>SANTA ANA 1</t>
  </si>
  <si>
    <t>LOJA CENTRO</t>
  </si>
  <si>
    <t>CALERA</t>
  </si>
  <si>
    <t>EL ESFUERZO</t>
  </si>
  <si>
    <t>PABLO SEXTO (NGN)</t>
  </si>
  <si>
    <t>PLAZA MADEIRA</t>
  </si>
  <si>
    <t>CARANQUI</t>
  </si>
  <si>
    <t>CIUDAD CELESTE-1 (PACIFICTEL)</t>
  </si>
  <si>
    <t>CIUDAD CELESTE-2 (PACIFICTEL)</t>
  </si>
  <si>
    <t>MEDIA GATWEY (SERVICIO IP)</t>
  </si>
  <si>
    <t>AZUAY Y CAÑAR</t>
  </si>
  <si>
    <t>GC</t>
  </si>
  <si>
    <t>MALL DEL SOL</t>
  </si>
  <si>
    <t>BALZAPAMBA</t>
  </si>
  <si>
    <t>FACUNDO VELA</t>
  </si>
  <si>
    <t>SALINAS</t>
  </si>
  <si>
    <t>SAN JOSÉ DE ATENAS</t>
  </si>
  <si>
    <t>PLAZA DÁVALOS</t>
  </si>
  <si>
    <t>COLEGIO MALDONADO</t>
  </si>
  <si>
    <t>UNACH</t>
  </si>
  <si>
    <t>SAN GERARDO</t>
  </si>
  <si>
    <t>SAN ANTONIO</t>
  </si>
  <si>
    <t>CERRO NEGRO</t>
  </si>
  <si>
    <t>COLEGIO CHIRIBOGA</t>
  </si>
  <si>
    <t>LIBERACIÓN POPULAR</t>
  </si>
  <si>
    <t>PUENTE CHIBUNGA</t>
  </si>
  <si>
    <t>YARUQUÍES</t>
  </si>
  <si>
    <t>EL PORVENIR</t>
  </si>
  <si>
    <t>CIUDADELA POLITÉCNICA</t>
  </si>
  <si>
    <t>HOSPITAL POLICLÍNICO</t>
  </si>
  <si>
    <t>COOP. RIOBAMBA LTDA.</t>
  </si>
  <si>
    <t>STO DGO</t>
  </si>
  <si>
    <t>STA ELENA</t>
  </si>
  <si>
    <t>CIUDAD COLÓN</t>
  </si>
  <si>
    <t>PLAZA SOL</t>
  </si>
  <si>
    <t>PIP1</t>
  </si>
  <si>
    <t>JULIO MORENO</t>
  </si>
  <si>
    <t>LAS DELICIAS</t>
  </si>
  <si>
    <t>MONTERREY</t>
  </si>
  <si>
    <t>PUERTO LIMÓN</t>
  </si>
  <si>
    <t>SAN GABRIEL BABA</t>
  </si>
  <si>
    <t>SAN VICENTE DE ANDOAS</t>
  </si>
  <si>
    <t>SAN VICENTE DE NILA</t>
  </si>
  <si>
    <t>SANTA MARÍA TOACHI</t>
  </si>
  <si>
    <t>ANTONIO JOSÉ HOLGUÍN</t>
  </si>
  <si>
    <t>ALAQUEZ</t>
  </si>
  <si>
    <t>COLUMBE</t>
  </si>
  <si>
    <t>CUBIJÍES</t>
  </si>
  <si>
    <t>CUMANDÁ</t>
  </si>
  <si>
    <t>LICTO</t>
  </si>
  <si>
    <t>PUNÍN</t>
  </si>
  <si>
    <t>QUIMIAG</t>
  </si>
  <si>
    <t>SIBAMBE</t>
  </si>
  <si>
    <t>TIXÁN</t>
  </si>
  <si>
    <t>YALANCAY</t>
  </si>
  <si>
    <t>CONSTANTINO FERNÁNDEZ</t>
  </si>
  <si>
    <t>EMILIO TERÁN</t>
  </si>
  <si>
    <t>JUAN BENIGNO VELA</t>
  </si>
  <si>
    <t>PASA</t>
  </si>
  <si>
    <t>PRESIDENTE URBINA</t>
  </si>
  <si>
    <t>SAN JOSÉ DE POALÓ</t>
  </si>
  <si>
    <t>EL CARMELO</t>
  </si>
  <si>
    <t>JULIO ANDRADE</t>
  </si>
  <si>
    <t>LA CONCEPCIÓN</t>
  </si>
  <si>
    <t>SAN VICENTE DE PUSIR</t>
  </si>
  <si>
    <t>PLAYÓN SAN FRANCISCO</t>
  </si>
  <si>
    <t>LAGO AGRIO 1</t>
  </si>
  <si>
    <t>LAGO AGRIO 3</t>
  </si>
  <si>
    <t>EL CHOTA</t>
  </si>
  <si>
    <t>GARCÍA MORENO</t>
  </si>
  <si>
    <t>GUALSAQUI</t>
  </si>
  <si>
    <t>IMANTAG</t>
  </si>
  <si>
    <t>JUNCAL</t>
  </si>
  <si>
    <t>MARIANO ACOSTA</t>
  </si>
  <si>
    <t>PUEBLO NUEVO (IMB)</t>
  </si>
  <si>
    <t>CAHUASQUI</t>
  </si>
  <si>
    <t>AZAMA</t>
  </si>
  <si>
    <t>LAGO AGRIO 2</t>
  </si>
  <si>
    <t>EQUILIBRIUM</t>
  </si>
  <si>
    <t>OMNI HOSPITAL</t>
  </si>
  <si>
    <t>LA BUENA ESPERANZA</t>
  </si>
  <si>
    <t>COLLAQUI</t>
  </si>
  <si>
    <t>CHURULOMA</t>
  </si>
  <si>
    <t>VALLECITO DE NAYÓN</t>
  </si>
  <si>
    <t>ARMENIA</t>
  </si>
  <si>
    <t>COTOGCHOA</t>
  </si>
  <si>
    <t>CONJUNTO CASHAPAMBA</t>
  </si>
  <si>
    <t>TUPIGACHI</t>
  </si>
  <si>
    <t>PAQUIESTANCIA</t>
  </si>
  <si>
    <t>AYORA</t>
  </si>
  <si>
    <t>URBANIZACIÓN DE OFICIALES POLICÍA</t>
  </si>
  <si>
    <t>OTÓN DE VÉLEZ</t>
  </si>
  <si>
    <t>MINDO</t>
  </si>
  <si>
    <t>POMASQUI 2</t>
  </si>
  <si>
    <t>QUITUMBE-SECTOR EQ5</t>
  </si>
  <si>
    <t>YANAHUAICO</t>
  </si>
  <si>
    <t>QUITUMBE-ISFA</t>
  </si>
  <si>
    <t>MANUELITA SÁENZ</t>
  </si>
  <si>
    <t>EL PARAÍSO-NUEVOS HORIZONTES DE HUARCARAY</t>
  </si>
  <si>
    <t>MALDONADO</t>
  </si>
  <si>
    <t>JAMBELÍ</t>
  </si>
  <si>
    <t>PINLLOCRUZ</t>
  </si>
  <si>
    <t>EL CHAUPI</t>
  </si>
  <si>
    <t>SAN FRANCISCO</t>
  </si>
  <si>
    <t>ESCUELA DE EQUITACIÓN-EL ROSAL</t>
  </si>
  <si>
    <t>HOSPITALARIA-LA LIBERTAD</t>
  </si>
  <si>
    <t>SS-EL INCA</t>
  </si>
  <si>
    <t>SS-MAPASINGUE</t>
  </si>
  <si>
    <t>ENALCES E1'S (ETAPA)</t>
  </si>
  <si>
    <t>CASA DE LA MONEDA</t>
  </si>
  <si>
    <t>CHAQUIBAMBA</t>
  </si>
  <si>
    <t>PUERTAS DEL SOL</t>
  </si>
  <si>
    <t>QUITUMBE TERMINAL TERRESTRE</t>
  </si>
  <si>
    <t>CONCORDE</t>
  </si>
  <si>
    <t>LOJA 2</t>
  </si>
  <si>
    <t>CNT</t>
  </si>
  <si>
    <t>RÍO VERDE</t>
  </si>
  <si>
    <t>RÍO NEGRO</t>
  </si>
  <si>
    <t>SANTA CLARA</t>
  </si>
  <si>
    <t>GENERAL FARFÁN</t>
  </si>
  <si>
    <t>7 DE JULIO</t>
  </si>
  <si>
    <t>MACHALA CENTRO (NGN)</t>
  </si>
  <si>
    <t>JARDINES DE ANDALUCÍA</t>
  </si>
  <si>
    <t>ALTOS DEL PARQUE</t>
  </si>
  <si>
    <t>PASEOS DEL PICHINCHA</t>
  </si>
  <si>
    <t>BENÍTEZ</t>
  </si>
  <si>
    <t>SAN MIGUELITO DE PÍLLARO</t>
  </si>
  <si>
    <t>* Este recurso puede ser utilizado en cualquiera de las provincias pertenecientes a este código de área</t>
  </si>
  <si>
    <t>PUERTO NUEVO (UA-PNUE1)</t>
  </si>
  <si>
    <t>SUR (UA-SUR1)</t>
  </si>
  <si>
    <t>ALBORADA (UA-ALBO1)</t>
  </si>
  <si>
    <t>MAPASINGUE (UA-MAPA1)</t>
  </si>
  <si>
    <t>PASCUALES (UA-PASCU1)</t>
  </si>
  <si>
    <t>MANTA (UA-MANTA1)</t>
  </si>
  <si>
    <t>LOJA (UA-LOJA1)</t>
  </si>
  <si>
    <t>MACHALA  (UA-MACHA1)</t>
  </si>
  <si>
    <t>TERMINAL RÍO DAULE</t>
  </si>
  <si>
    <t>MACHALA ESTE (NGN)</t>
  </si>
  <si>
    <t>UA ISIDRO AYORA</t>
  </si>
  <si>
    <t>UA PEDRO J. MONTERO</t>
  </si>
  <si>
    <t>UA PALESTINA</t>
  </si>
  <si>
    <t>UA BABA</t>
  </si>
  <si>
    <t>UA ANTONIO SOTOMAYOR</t>
  </si>
  <si>
    <t>UA MONTALVO</t>
  </si>
  <si>
    <t>UA SUSCAL</t>
  </si>
  <si>
    <t>UA EL PAN</t>
  </si>
  <si>
    <t>UA SAN CARLOS DE LAS MINAS</t>
  </si>
  <si>
    <t>UA LA VICTORIA</t>
  </si>
  <si>
    <t>PUCAYACU</t>
  </si>
  <si>
    <t>VERACRUZ</t>
  </si>
  <si>
    <t>TAYUSA</t>
  </si>
  <si>
    <t>UA-PASCU 2</t>
  </si>
  <si>
    <t>DSLAM SANTO DOMINGO</t>
  </si>
  <si>
    <t>DSLAM RIOBAMBA</t>
  </si>
  <si>
    <t>DSLAM PORTOVIEJO</t>
  </si>
  <si>
    <t>DSLAM MANTA</t>
  </si>
  <si>
    <t>DSLAM IBARRA</t>
  </si>
  <si>
    <t>DSLAM LOJA</t>
  </si>
  <si>
    <t>CENTRO 4</t>
  </si>
  <si>
    <t>UA MACHALILLA</t>
  </si>
  <si>
    <t>UA LA UNIÓN</t>
  </si>
  <si>
    <t>UA SAN JUAN DE PUEBLO VIEJO</t>
  </si>
  <si>
    <t>UA DELEG</t>
  </si>
  <si>
    <t>UA PUCARÁ</t>
  </si>
  <si>
    <t>UA OÑA</t>
  </si>
  <si>
    <t>CHILLA</t>
  </si>
  <si>
    <t>OYACOTO (NQU1)</t>
  </si>
  <si>
    <t>VERONA II (NQU1)</t>
  </si>
  <si>
    <t>MEDIA GATEWAY UMG 8900</t>
  </si>
  <si>
    <t>SANTO DOMINGO</t>
  </si>
  <si>
    <t>LINKOTEL S.A.</t>
  </si>
  <si>
    <t>SETEL S.A.</t>
  </si>
  <si>
    <t>URB. SAN ISIDRO (NQU1)</t>
  </si>
  <si>
    <t>UA PASAJE</t>
  </si>
  <si>
    <t>CASIPAMBA (NQU1)</t>
  </si>
  <si>
    <t>UA DURÁN</t>
  </si>
  <si>
    <t>UA PORTETE</t>
  </si>
  <si>
    <t>CENTRAL MANTA</t>
  </si>
  <si>
    <t>UA GIR</t>
  </si>
  <si>
    <t>UA CATARAMA</t>
  </si>
  <si>
    <t>UA PUEBLOVIEJO</t>
  </si>
  <si>
    <t>UA GUALAQUIZA</t>
  </si>
  <si>
    <t>UA SUCÚA</t>
  </si>
  <si>
    <t xml:space="preserve">SS_UIO_01 </t>
  </si>
  <si>
    <t>SS_UIO_01</t>
  </si>
  <si>
    <t>UA CERRO AZUL</t>
  </si>
  <si>
    <t>UA LOS CEIBOS</t>
  </si>
  <si>
    <t>UA LA PRIMAVERA</t>
  </si>
  <si>
    <t>RED NGN</t>
  </si>
  <si>
    <t>EL PARAÍSO (NQU1)</t>
  </si>
  <si>
    <t>EL COCA   (NQU1)</t>
  </si>
  <si>
    <t>VUELTA LARGA (NQU1)</t>
  </si>
  <si>
    <t>TABIAZO (NUQ1)</t>
  </si>
  <si>
    <t>LA FLORESTA (NQU1)</t>
  </si>
  <si>
    <t>LOS MARGINADOS (NQU1)</t>
  </si>
  <si>
    <t>LA UNIÓN (NQU1)</t>
  </si>
  <si>
    <t>ESMERALDAS 4 (NQU1)</t>
  </si>
  <si>
    <t>HONORATO VÁSQUEZ</t>
  </si>
  <si>
    <t>AEROPUERTO SANTA ROSA</t>
  </si>
  <si>
    <t>C.C.EL BOSQUE</t>
  </si>
  <si>
    <t>PORTAL DE LA VIÑA (NQU1)</t>
  </si>
  <si>
    <t>CHUGCHILÁN (SALD)</t>
  </si>
  <si>
    <t>FICOA (NQU1)</t>
  </si>
  <si>
    <t>UA JAVIER LOYOLA</t>
  </si>
  <si>
    <t>UA INGAPIRCA</t>
  </si>
  <si>
    <t>Manabí/Galápagos</t>
  </si>
  <si>
    <t>J. MORENO</t>
  </si>
  <si>
    <t>NGN SOFTSWITCH QUITO 1 (TRONCALES IP)</t>
  </si>
  <si>
    <t>NGN SOFTSWITCH QUITO 1 (VSAT)</t>
  </si>
  <si>
    <t>BUENOS AIRES</t>
  </si>
  <si>
    <t>EDF. PLATINUM MANTA (NQU1)</t>
  </si>
  <si>
    <t>UA CENTRUM</t>
  </si>
  <si>
    <t>13 DE ABRIL / UNE</t>
  </si>
  <si>
    <t>PROGRESO</t>
  </si>
  <si>
    <t>CRISTOBAL COLÓN (NQU1)</t>
  </si>
  <si>
    <t>IMBAYA (NQU1)</t>
  </si>
  <si>
    <t>EL MILAGRO (NQU1)</t>
  </si>
  <si>
    <t>SAN ANTONIO DE IBARRA2 (NQU1)</t>
  </si>
  <si>
    <t xml:space="preserve">      </t>
  </si>
  <si>
    <t>STA. TERESA DE PINTAG (NQU1)</t>
  </si>
  <si>
    <t>LAS CASAS (NQU1)</t>
  </si>
  <si>
    <t>LA CAROLINA (NQU1)</t>
  </si>
  <si>
    <t>STA. MARIANITA</t>
  </si>
  <si>
    <t>EL SALADO</t>
  </si>
  <si>
    <t>EUCALIPTOS</t>
  </si>
  <si>
    <t>COLISEO TOTORACOCHA</t>
  </si>
  <si>
    <t>UCUBAMBA</t>
  </si>
  <si>
    <t>SAN JOAQUÍN</t>
  </si>
  <si>
    <t>CHIQUINTAD</t>
  </si>
  <si>
    <t>BOSQUE DE MONAY - UNE</t>
  </si>
  <si>
    <t>BALZAY</t>
  </si>
  <si>
    <t>RÍO AMARILLO</t>
  </si>
  <si>
    <t>SAN MIGUEL</t>
  </si>
  <si>
    <t>SANTA MARÍA</t>
  </si>
  <si>
    <t>MISICATA</t>
  </si>
  <si>
    <t>CDLA. TOMEBAMBA</t>
  </si>
  <si>
    <t>SANTA CRUZ Y REMIGIO CRESPO</t>
  </si>
  <si>
    <t>PÍO BRAVO Y TOMÁS ORDÓNEZ</t>
  </si>
  <si>
    <t>QUINTA CHICA</t>
  </si>
  <si>
    <t>COLEGIO TÉCNICO RICAURTE</t>
  </si>
  <si>
    <t>CAYAMBE-AMG</t>
  </si>
  <si>
    <t>OLMEDO-AMG</t>
  </si>
  <si>
    <t>TABACUNDO-AMG</t>
  </si>
  <si>
    <t>TORATA</t>
  </si>
  <si>
    <t>SAN PATRICIO</t>
  </si>
  <si>
    <t>EL RETIRO</t>
  </si>
  <si>
    <t>BUENA FE (NGYE)</t>
  </si>
  <si>
    <t>PROVINCIAS UNIDAS (N1S4)</t>
  </si>
  <si>
    <t>EL TRIUNFO  (NQU1)</t>
  </si>
  <si>
    <t>ULBA (NQU1)</t>
  </si>
  <si>
    <t>PUGACHO (NQU1)</t>
  </si>
  <si>
    <t>CIUDAD VERDE (NQU1)</t>
  </si>
  <si>
    <t>LAS MACADAMIAS  (NQU1)</t>
  </si>
  <si>
    <t>CRISTÓBAL COLÓN (NQU1)</t>
  </si>
  <si>
    <t>HUACHI MONTALVO (NQU1)</t>
  </si>
  <si>
    <t>SIGUALO (NQU1)</t>
  </si>
  <si>
    <t>AZAYA (NQU1)</t>
  </si>
  <si>
    <t>NUEVA LOJA KM 8 (NQU1)</t>
  </si>
  <si>
    <t>PUERTO NAPO (NQU1)</t>
  </si>
  <si>
    <t>NUEVO TENA (NQU1)</t>
  </si>
  <si>
    <t>COTUNDO 2 (NQU1)</t>
  </si>
  <si>
    <t>SAN CAYETANO BAJO (NGYE)</t>
  </si>
  <si>
    <t>SAN CAYETANO ALTO (NGYE)</t>
  </si>
  <si>
    <t>RIVERAS DEL JIPIRO (NGYE)</t>
  </si>
  <si>
    <t>CLODOVEO JARAMILLO (NGYE)</t>
  </si>
  <si>
    <t>LA PAZ (NGYE)</t>
  </si>
  <si>
    <t>GANADEROS ORENSES (NQU1)</t>
  </si>
  <si>
    <t>EL LIMONCITO</t>
  </si>
  <si>
    <t>MAESTRO 2 (NGYE)</t>
  </si>
  <si>
    <t>IGUIÑARO (NQU1)</t>
  </si>
  <si>
    <t>ALCAZAR DE LAS ROSAS (NQU1)</t>
  </si>
  <si>
    <t>HACIENDA IBARRA (NQU1)</t>
  </si>
  <si>
    <t>TRÁNSITO  DE CHILLOGALLO</t>
  </si>
  <si>
    <t>ATAHUALPA JARAMILLO (NQU1)</t>
  </si>
  <si>
    <t>CUIDAD FUTURA (NQU1)</t>
  </si>
  <si>
    <t>COLEGIO MONTÚFAR (NQU1)</t>
  </si>
  <si>
    <t>FORESTAL (NQU1)</t>
  </si>
  <si>
    <t>VERGELES 3 (NGYE)</t>
  </si>
  <si>
    <t>VERGELES 2 (NGYE)</t>
  </si>
  <si>
    <t>VERGELES 1 (NGYE)</t>
  </si>
  <si>
    <t>VALLE DE LA VIRGEN (NGYE)</t>
  </si>
  <si>
    <t>VILLA ESPAÑA 1 (NGYE)</t>
  </si>
  <si>
    <t>LA FAE (NGYE)</t>
  </si>
  <si>
    <t>BASTIÓN POPULAR 2 (NGYE)</t>
  </si>
  <si>
    <t>BASTIÓN POPULAR 1 (NGYE)</t>
  </si>
  <si>
    <t>HUANCAVILCA 1 (NGYE)</t>
  </si>
  <si>
    <t>VILLA ESPAÑA 2 (NGYE)</t>
  </si>
  <si>
    <t>GUAYAS Y QUIL (NGYE)</t>
  </si>
  <si>
    <t>EL COLORADO (NGYE)</t>
  </si>
  <si>
    <t>MANABÍ</t>
  </si>
  <si>
    <t>PICOAZA (NGYE)</t>
  </si>
  <si>
    <t>SAN PLÁCIDO (NGYE)</t>
  </si>
  <si>
    <t>MANTA 2000 (NGYE)</t>
  </si>
  <si>
    <t xml:space="preserve">MANABÍ </t>
  </si>
  <si>
    <t>BABAHOYO (NGYE)</t>
  </si>
  <si>
    <t>EL CHORILLO (NGYE)</t>
  </si>
  <si>
    <t>MATECITO (NGYE)</t>
  </si>
  <si>
    <t>MOCACHE (NGYE)</t>
  </si>
  <si>
    <t>SANTA MARTHA DE CUBA</t>
  </si>
  <si>
    <t>ALANGASI 2 (NQU1)</t>
  </si>
  <si>
    <t>SAN JUAN DE LA ARMENIA (NQU1)</t>
  </si>
  <si>
    <t>MONTESERRÍN (NQU1)</t>
  </si>
  <si>
    <t>RANCHO BAJO (NQU1)</t>
  </si>
  <si>
    <t>CUSUBAMBA (NQU1)</t>
  </si>
  <si>
    <t>GALO PLAZA (NQU1)</t>
  </si>
  <si>
    <t>PAMBAY (NQU1)</t>
  </si>
  <si>
    <t>TARQUI (NQU1)</t>
  </si>
  <si>
    <t>SAN JOSÉ DE CHIMBO 2 (NQU1)</t>
  </si>
  <si>
    <t>SANTA FÉ (NQU1)</t>
  </si>
  <si>
    <t>CANELOS (NQU1)</t>
  </si>
  <si>
    <t>EL CAMAL 1 (NQU1)</t>
  </si>
  <si>
    <t>FÁTIMA (NQU1)</t>
  </si>
  <si>
    <t>TUFIÑO (NQU1)</t>
  </si>
  <si>
    <t>EL CAMAL 2 (NQU1)</t>
  </si>
  <si>
    <t>SUA (NQU1)</t>
  </si>
  <si>
    <t>TONSUPA (NQU1)</t>
  </si>
  <si>
    <t>LAS PEÑAS (NQU1)</t>
  </si>
  <si>
    <t>UNIÓN COLOMBIANA (NGYE)</t>
  </si>
  <si>
    <t>NUEVO SANTA ROSA (NGYE)</t>
  </si>
  <si>
    <t>MULUNCAY (NGYE)</t>
  </si>
  <si>
    <t>MALVAS (NGYE)</t>
  </si>
  <si>
    <t>JUMON (NGYE)</t>
  </si>
  <si>
    <t>HUERTAS (NGYE)</t>
  </si>
  <si>
    <t>BAJO ALTO (NGYE)</t>
  </si>
  <si>
    <t>ABDÓN CALDERÓN (NGYE)</t>
  </si>
  <si>
    <t>CIUDAD VERDE (LA PROVIDENCIA) (NGYE)</t>
  </si>
  <si>
    <t>BELLAVISTA (NGYE)</t>
  </si>
  <si>
    <t>EL BOSQUE (NGYE)</t>
  </si>
  <si>
    <t>GUANAZAN (NGYE)</t>
  </si>
  <si>
    <t>ABAÑÍN (NGYE)</t>
  </si>
  <si>
    <t>ARCAPAMBA (NGYE)</t>
  </si>
  <si>
    <t>MOROMORO (NGYE)</t>
  </si>
  <si>
    <t>PUERTO JELI (NGYE)</t>
  </si>
  <si>
    <t>LA PEAÑA (NGYE)</t>
  </si>
  <si>
    <t>UZHCURRUMI (NGYE)</t>
  </si>
  <si>
    <t>TENIENTE ORTIZ (NGYE)</t>
  </si>
  <si>
    <t>HUAQUILLAS (NGYE)</t>
  </si>
  <si>
    <t>EL PROGRESO (NGYE)</t>
  </si>
  <si>
    <t>ABEL GILBERT (NGYE)</t>
  </si>
  <si>
    <t>ÁLAMO NORTE (NGYE)</t>
  </si>
  <si>
    <t>CERECITA (NGYE)</t>
  </si>
  <si>
    <t>CTG POSORJA (NGYE)</t>
  </si>
  <si>
    <t>ELOY ALFARO (NGYE)</t>
  </si>
  <si>
    <t>LA FERROVIARIA (NGYE)</t>
  </si>
  <si>
    <t>LOS PARQUES (NGYE)</t>
  </si>
  <si>
    <t>PLANETARIO (NGYE)</t>
  </si>
  <si>
    <t>PARQUE IND. ALBORADA (NGYE)</t>
  </si>
  <si>
    <t>PLAYAS 2 (NGYE)</t>
  </si>
  <si>
    <t>SAUCES 3 (NGYE)</t>
  </si>
  <si>
    <t>SAUCES 8 (NGYE)</t>
  </si>
  <si>
    <t>TENNIS CLUB (NGYE)</t>
  </si>
  <si>
    <t>VOLUNTAD DE DIOS (NGYE)</t>
  </si>
  <si>
    <t>SANTA ELENA (NGYE)</t>
  </si>
  <si>
    <t>BALSAS (NGYE)</t>
  </si>
  <si>
    <t>CENTRÓPOLIS (NGYE)</t>
  </si>
  <si>
    <t>BIBLIÁN (NGYE)</t>
  </si>
  <si>
    <t>COCHANCAY (NGYE)</t>
  </si>
  <si>
    <t>LA TRONCAL (NGYE)</t>
  </si>
  <si>
    <t>SHUSHUGUAYCO (NGYE)</t>
  </si>
  <si>
    <t>SANTIAGO DE MENDEZ (NGYE)</t>
  </si>
  <si>
    <t>LA AVANZADA (NGYE)</t>
  </si>
  <si>
    <t>EL JOBO (NGYE)</t>
  </si>
  <si>
    <t>CORPORACIÓN NACIONAL TELECOMUNICACIONES CNT EP</t>
  </si>
  <si>
    <t>ETAPA EP</t>
  </si>
  <si>
    <t>PUERTO LÓPEZ (NGYE)</t>
  </si>
  <si>
    <t>LAS TUNAS - PUERTO RICO (NGYE)</t>
  </si>
  <si>
    <t>LA FABRIL (NGYE)</t>
  </si>
  <si>
    <t>CIUDADELA MUNICIPAL (NGYE)</t>
  </si>
  <si>
    <t>LA PRADERA (NGYE)</t>
  </si>
  <si>
    <t>LOS CHOFERES (NGYE)</t>
  </si>
  <si>
    <t>ROCAFUERTE (NGYE)</t>
  </si>
  <si>
    <t>MANUEL J. CALLE (NGYE)</t>
  </si>
  <si>
    <t>BUENA VISTA (NGYE)</t>
  </si>
  <si>
    <t>COOP. BUENAVENTURA (NQU1)</t>
  </si>
  <si>
    <t>VIRGEN DE FÁTIMA (NGYE)</t>
  </si>
  <si>
    <t>SELVA ALEGRE (NQU1)</t>
  </si>
  <si>
    <t>SAUCES (NGYE)</t>
  </si>
  <si>
    <t>BULCAY (NGYE)</t>
  </si>
  <si>
    <t>CAÑARIBAMBA (NGYE)</t>
  </si>
  <si>
    <t>NALLIG (NGYE)</t>
  </si>
  <si>
    <t>CHARASOL (NGYE)</t>
  </si>
  <si>
    <t>NAZON (NGYE)</t>
  </si>
  <si>
    <t>BULAN (NGYE)</t>
  </si>
  <si>
    <t>LOS VERGELES (NGYE)</t>
  </si>
  <si>
    <t>EL TAMBO (NGYE)</t>
  </si>
  <si>
    <t>SAN VICENTE (NGYE)</t>
  </si>
  <si>
    <t>BELÉN NORTE (NGYE)</t>
  </si>
  <si>
    <t>PINDAL (NGYE)</t>
  </si>
  <si>
    <t>QUILANGA (NGYE)</t>
  </si>
  <si>
    <t>SAN JOSÉ DE CATAMAYO (NGYE)</t>
  </si>
  <si>
    <t>TRAPICHILLO (NGYE)</t>
  </si>
  <si>
    <t>CATAMAYO CENTRO (NGYE)</t>
  </si>
  <si>
    <t>PUERTO AGUARICO (NQU1)</t>
  </si>
  <si>
    <t>VENEZUELA (NGYE)</t>
  </si>
  <si>
    <t>CEBADAS</t>
  </si>
  <si>
    <t>PINLLO (NQU1)</t>
  </si>
  <si>
    <t>SANTA CATALINA (NQU1)</t>
  </si>
  <si>
    <t>ZUMBAHUA</t>
  </si>
  <si>
    <t>GUASAGANDA</t>
  </si>
  <si>
    <t>CHONTADURO</t>
  </si>
  <si>
    <t>SAN FRANCISCO DEL CABO</t>
  </si>
  <si>
    <t>16 DE SEPTIEMBRE (NGYE)</t>
  </si>
  <si>
    <t>SAN TAN (NQU1)</t>
  </si>
  <si>
    <t>SAN JOSÉ DE YUGSILOMA (NQU1)</t>
  </si>
  <si>
    <t>SAN CARLOS (NQU1)</t>
  </si>
  <si>
    <t>SAN FELIPE (NQU1)</t>
  </si>
  <si>
    <t>SAN JOSÉ DE PICHUL (NQU1)</t>
  </si>
  <si>
    <t>CHIPE HAMBURGO 2 (NQU1)</t>
  </si>
  <si>
    <t>EL PALMAR (NQU1)</t>
  </si>
  <si>
    <t>EL TRIUNFO - MORAL (NQU1)</t>
  </si>
  <si>
    <t>GUAYACÁN (NQU1)</t>
  </si>
  <si>
    <t>LOCOA (NQU1)</t>
  </si>
  <si>
    <t>PATAIN (NQU1)</t>
  </si>
  <si>
    <t>SAN BUENAVENTURA (NQU1)</t>
  </si>
  <si>
    <t>LAS ACACIAS (NQU1)</t>
  </si>
  <si>
    <t>MEDIA LUNA (NQU1)</t>
  </si>
  <si>
    <t>ESPOCH (NQU1)</t>
  </si>
  <si>
    <t>SAN JOSÉ DE POALÓ (NQU1)</t>
  </si>
  <si>
    <t>GARCÍA MORENO 1 (NQU1)</t>
  </si>
  <si>
    <t>INGUEZA (NQU1)</t>
  </si>
  <si>
    <t>LOS ANDES 1 (NQU1)</t>
  </si>
  <si>
    <t>MARISCAL SUCRE 1 (NQU1)</t>
  </si>
  <si>
    <t>PADRE CARLOS (NQU1)</t>
  </si>
  <si>
    <t>POLÍGONO DE TIRO (NQU1)</t>
  </si>
  <si>
    <t>TAJAMAR REGALADO (NQU1)</t>
  </si>
  <si>
    <t>URBANIZACIÓN IEOS</t>
  </si>
  <si>
    <t>SANTA ISABEL (NGYE)</t>
  </si>
  <si>
    <t>GRAL. LEONIDAS PLAZA (NGYE)</t>
  </si>
  <si>
    <t>MACAS (NGYE)</t>
  </si>
  <si>
    <t>GARZOTA 1 (NGYE)</t>
  </si>
  <si>
    <t>QUISQUIS (NGYE)</t>
  </si>
  <si>
    <t>CUPA (NGYE)</t>
  </si>
  <si>
    <t>GASOLINERA TRANSSERVICE (NQU1)</t>
  </si>
  <si>
    <t>EL RELLENO (NQU1)</t>
  </si>
  <si>
    <t>SAN MATEO</t>
  </si>
  <si>
    <t>VILLAS PETROINDUSTRIAL (NQU1)</t>
  </si>
  <si>
    <t>PUENTE LUCIA (NGYE)</t>
  </si>
  <si>
    <t>PETRILLO (NGYE)</t>
  </si>
  <si>
    <t>PORTUARIA (NGYE)</t>
  </si>
  <si>
    <t>SAUCES 6 (NGYE)</t>
  </si>
  <si>
    <t>FUMISA (NGYE)</t>
  </si>
  <si>
    <t>LA ESPERANZA (NGYE)</t>
  </si>
  <si>
    <t>EL GUAYACÁN (NGYE)</t>
  </si>
  <si>
    <t>YANZATZA (NGYE)</t>
  </si>
  <si>
    <t>ZUMBA (NGYE)</t>
  </si>
  <si>
    <t>LA CHACRA (NGYE)</t>
  </si>
  <si>
    <t>HUAMBI (NGYE)</t>
  </si>
  <si>
    <t>CUMBARATZA (NGYE)</t>
  </si>
  <si>
    <t>EL RECREO (NGYE)</t>
  </si>
  <si>
    <t>LOS MIRTOS (NGYE)</t>
  </si>
  <si>
    <t>LA LAGUNA (NGYE)</t>
  </si>
  <si>
    <t>PRIMERO DE OCTUBRE (NGYE)</t>
  </si>
  <si>
    <t>NUEVOS HORIZONTES (NGYE)</t>
  </si>
  <si>
    <t>LA FLORESTA 1 (NQU1)</t>
  </si>
  <si>
    <t>ESPOL PEÑAS (NGYE)</t>
  </si>
  <si>
    <t>SAN JUAN DE ILUMÁN (NQU1)</t>
  </si>
  <si>
    <t>PRIORATO (NQU1)</t>
  </si>
  <si>
    <t>SAN FRANCISCO DE ALPAHUMA</t>
  </si>
  <si>
    <t>EL CHAMIZAL (NQU1)</t>
  </si>
  <si>
    <t>LA CONCEPCIÓN (NQU1)</t>
  </si>
  <si>
    <t>LA MOYA (NQU1)</t>
  </si>
  <si>
    <t>PUEBLO BLANCO 2 (NQU1)</t>
  </si>
  <si>
    <t>HUACHI  LA JOYA 2 (NQU1)</t>
  </si>
  <si>
    <t>EL PISQUE (NQU1)</t>
  </si>
  <si>
    <t>BAÑOS (NQU1)</t>
  </si>
  <si>
    <t>EDIFICIO  EL ORO (NGYE)</t>
  </si>
  <si>
    <t>CIUDADELA VICOLINCI (NGYE)</t>
  </si>
  <si>
    <t>FLOR DE BASTIÓN 4 (NGYE)</t>
  </si>
  <si>
    <t>COMPAÑÍAS PETROLERAS (NQU1)</t>
  </si>
  <si>
    <t>ENOKANQUI (NQU1)</t>
  </si>
  <si>
    <t>VISTA HERMOSA (NQU1)</t>
  </si>
  <si>
    <t>SAN PEDRO (NQU1)</t>
  </si>
  <si>
    <t>SAN JUAN DE CALDERÓN (NQU1)</t>
  </si>
  <si>
    <t>ÁLVAREZ CHIRIBOGA (NQU1)</t>
  </si>
  <si>
    <t>EJÉRCITO NACIONAL (NQU1)</t>
  </si>
  <si>
    <t>LATACUNGA 3 (NQU1)</t>
  </si>
  <si>
    <t>LLAGOS-JOYASIG (NQU1)</t>
  </si>
  <si>
    <t>COMUNIDAD CHIMBORAZO (NQU1)</t>
  </si>
  <si>
    <t>BARCELONA (NGYE)</t>
  </si>
  <si>
    <t>VILLA ESPAÑA 4 (NGYE)</t>
  </si>
  <si>
    <t>VILLA ESPAÑA 3 (NGYE)</t>
  </si>
  <si>
    <t>BASTIÓN 5 (NGYE)</t>
  </si>
  <si>
    <t>ISLA TRINITARIA 2 (NGYE)</t>
  </si>
  <si>
    <t>JUJÁN (NGYE)</t>
  </si>
  <si>
    <t>JULIO JARAMILLO 1 (NGYE)</t>
  </si>
  <si>
    <t>FERMÍN VERA (NGYE)</t>
  </si>
  <si>
    <t>CRISTO DEL CONSUELO (NGYE)</t>
  </si>
  <si>
    <t>JULIO JARAMILLO (NGYE)</t>
  </si>
  <si>
    <t>LAS ESCLUSAS (NGYE)</t>
  </si>
  <si>
    <t>CIUDADELA UNE (NGYE)</t>
  </si>
  <si>
    <t>LA ESPERANZA 2 (NQU1)</t>
  </si>
  <si>
    <t>AMBUQUÍ 1 (NQU1)</t>
  </si>
  <si>
    <t>LA INDEPENDENCIA (NQU1)</t>
  </si>
  <si>
    <t>CASTELNUEVO (NQU1)</t>
  </si>
  <si>
    <t>FORTUNE PLANA (NQU1)</t>
  </si>
  <si>
    <t>SAN BERNABÉ (NQU1)</t>
  </si>
  <si>
    <t>STO. DOMINGO DE LOS DUQUES (NQU1)</t>
  </si>
  <si>
    <t>STO. DOMINGO DE CARRETAS (NQU1)</t>
  </si>
  <si>
    <t>MAR DE LA TRANQUILIDAD (NQU1)</t>
  </si>
  <si>
    <t>ASISTENCIA MUNICIPAL IERAC 69 (NQU1)</t>
  </si>
  <si>
    <t>PALMAS LEJANO (NQU1)</t>
  </si>
  <si>
    <t>EUGENIO ESPEJO (NQU1)</t>
  </si>
  <si>
    <t>PLAYA DE AMBUQUÍ (NQU1)</t>
  </si>
  <si>
    <t>LA MAGDALENA 1 (NQU1)</t>
  </si>
  <si>
    <t>PRIMAVERA 1 (NQU1)</t>
  </si>
  <si>
    <t>PRIMAVERA 2 (NQU1)</t>
  </si>
  <si>
    <t>SALCEDO 1 (NQU1)</t>
  </si>
  <si>
    <t>EL ARBOLITO (NGYE)</t>
  </si>
  <si>
    <t>SAN ALEJO-ORQUÍDEAS (NGYE)</t>
  </si>
  <si>
    <t>PUERTA NEGRA (NGYE)</t>
  </si>
  <si>
    <t>SAN EDUARDO DE LAS ERCILIAS (NGYE)</t>
  </si>
  <si>
    <t>PAMUNIQ (NGYE)</t>
  </si>
  <si>
    <t>MACAS SUR (NGYE)</t>
  </si>
  <si>
    <t>CIUDAD VICTORIA (NGYE)</t>
  </si>
  <si>
    <t>15 DE SEPTIEMBRE (NQU1)</t>
  </si>
  <si>
    <t>RÍO VERDE (NQU1)</t>
  </si>
  <si>
    <t>LA SUSANITA (NQU1)</t>
  </si>
  <si>
    <t>PAPALLACTA</t>
  </si>
  <si>
    <t>BOLÍVAR (NQU1)</t>
  </si>
  <si>
    <t>EL PORTÓN (NQU1)</t>
  </si>
  <si>
    <t>UNIFICADOS (NQU1)</t>
  </si>
  <si>
    <t>NUEVO AMANECER (NQU1)</t>
  </si>
  <si>
    <t>ASOGÁN (NQU1)</t>
  </si>
  <si>
    <t>PALMA SOLA (NQU1)</t>
  </si>
  <si>
    <t>BRISAS DEL COLORADO (NQU1)</t>
  </si>
  <si>
    <t>EL CÓNDOR (NQU1)</t>
  </si>
  <si>
    <t xml:space="preserve">EL MAGISTERIO </t>
  </si>
  <si>
    <t>LAS NAVES 1 (NQU1)</t>
  </si>
  <si>
    <t>LA RINCONADA (NQU1)</t>
  </si>
  <si>
    <t>PIAZZA MACHALA (NGYE)</t>
  </si>
  <si>
    <t>CURIPUNGO (NQU1)</t>
  </si>
  <si>
    <t>SAN RAFAEL (NQU1)</t>
  </si>
  <si>
    <t>LA PAMPA (NQU1)</t>
  </si>
  <si>
    <t>LA CONCORDIA 1 (NQU1)</t>
  </si>
  <si>
    <t>BELLO HORIZONTE (NQU1)</t>
  </si>
  <si>
    <t>SAN IGNACIO (NQU1)</t>
  </si>
  <si>
    <t>COLINAS DEL VALLE (NGYE)</t>
  </si>
  <si>
    <t>16 DE JUNIO (NGYE)</t>
  </si>
  <si>
    <t>SAN GABRIEL (NGYE)</t>
  </si>
  <si>
    <t>LOS ANGELES (NGYE)</t>
  </si>
  <si>
    <t>JAIME ROLDOS (NGYE)</t>
  </si>
  <si>
    <t>LA PROPICIA (NGYE)</t>
  </si>
  <si>
    <t>EL PITAL (NGYE)</t>
  </si>
  <si>
    <t>ZHUMIR (NGYE)</t>
  </si>
  <si>
    <t>LODANA (NGYE)</t>
  </si>
  <si>
    <t>MACAS NORTE (NGYE)</t>
  </si>
  <si>
    <t>POLICENTRO (NGYE)</t>
  </si>
  <si>
    <t>BARBONES (NGYE)</t>
  </si>
  <si>
    <t>PALMALES (NGYE)</t>
  </si>
  <si>
    <t>LA JOYA (NGYE)</t>
  </si>
  <si>
    <t>URB. BUENOS AIRES (NQU1)</t>
  </si>
  <si>
    <t>SAN JUAN BAJO (NQU1)</t>
  </si>
  <si>
    <t>MANGAHUANTAG (NQU1)</t>
  </si>
  <si>
    <t>BELLA VISTA 4 (NQU1)</t>
  </si>
  <si>
    <t>DOÑA ANA (NQU1)</t>
  </si>
  <si>
    <t>EL PARAÍSO 2 (NQU1)</t>
  </si>
  <si>
    <t>AYAPAMBA (NGYE)</t>
  </si>
  <si>
    <t>SARACAY (NGYE)</t>
  </si>
  <si>
    <t>AUQUI CHICO (NQU1)</t>
  </si>
  <si>
    <t>SAN FRANCISCO DE PINLLA (NQU1)</t>
  </si>
  <si>
    <t>SAN JUAN ALTO (NQU1)</t>
  </si>
  <si>
    <t>ALOGUINCHO (NQU1)</t>
  </si>
  <si>
    <t>LA MOYA 1 (NQU1)</t>
  </si>
  <si>
    <t>SAN EDUARDO 1 (NGYE)</t>
  </si>
  <si>
    <t>VILLA CLUB (NGYE)</t>
  </si>
  <si>
    <t>MOMPICHE (NQU1)</t>
  </si>
  <si>
    <t>JOSÉ GUANGO ALTO (NQU1)</t>
  </si>
  <si>
    <t>TINGO LA ESPERANZA (NQU1)</t>
  </si>
  <si>
    <t>POMPEYA (NQU1)</t>
  </si>
  <si>
    <t>SAN JOSÉ DE CAMARONES (NQU1)</t>
  </si>
  <si>
    <t>GUASAGANDA (NQU1)</t>
  </si>
  <si>
    <t>LAS PAMPAS (NQU1)</t>
  </si>
  <si>
    <t>JIPIJAPA (MTA2)</t>
  </si>
  <si>
    <t>COLEGIO RIOBAMBA (NQU1)</t>
  </si>
  <si>
    <t>ITULCACHI (NQU1)</t>
  </si>
  <si>
    <t>SICALPA VIEJO (NQU1)</t>
  </si>
  <si>
    <t>LUCHADORES DEL NORTE (NGYE)</t>
  </si>
  <si>
    <t>PROSPERINA (NGYE)</t>
  </si>
  <si>
    <t>LOMAS DE LA FLORIDA (NGYE)</t>
  </si>
  <si>
    <t>LA TOLA (NQU1)</t>
  </si>
  <si>
    <t>LLANO CHICO (NQU1)</t>
  </si>
  <si>
    <t>CARAPUNGO (NQU1)</t>
  </si>
  <si>
    <t>LA PAZ (NQU1)</t>
  </si>
  <si>
    <t>CAÑAR (NGYE)</t>
  </si>
  <si>
    <t>CITY MALL (NGYE)</t>
  </si>
  <si>
    <t>GRAN MANZANA (NGYE)</t>
  </si>
  <si>
    <t>PARQUE INDUSTRIAL IZAMBA (NQU1)</t>
  </si>
  <si>
    <t>CUNCHIBAMBA (NQU1)</t>
  </si>
  <si>
    <t>PUNTA CENTINELA (NGYE)</t>
  </si>
  <si>
    <t>PALMAR (NGYE)</t>
  </si>
  <si>
    <t>TAOS (NGYE)</t>
  </si>
  <si>
    <t>PUNTA BARANDUA (NGYE)</t>
  </si>
  <si>
    <t>VILLA MARINA (NGYE)</t>
  </si>
  <si>
    <t>CBAF HUAQUILLAS (NGYE)</t>
  </si>
  <si>
    <t>SS-CENTRO</t>
  </si>
  <si>
    <t xml:space="preserve">ET </t>
  </si>
  <si>
    <t>PASEO SHOPPING (NQU1)</t>
  </si>
  <si>
    <t>SALCEDO 2 (NQU1)</t>
  </si>
  <si>
    <t>BELLAVISTA 4 (NGYE)</t>
  </si>
  <si>
    <t>COTACACHI 2 (NQU1)</t>
  </si>
  <si>
    <t>LOJA SUR 1 (NGYE)</t>
  </si>
  <si>
    <t>SAN PEDRO DE LA BENDITA (NGYE)</t>
  </si>
  <si>
    <t>HOSPITAL DEL RÍO</t>
  </si>
  <si>
    <t>OCHOA LEÓN</t>
  </si>
  <si>
    <t>PARAÍSO DE  LA FLOR (NGYE)</t>
  </si>
  <si>
    <t>DIGNIDAD - GUASMO (NGYE)</t>
  </si>
  <si>
    <t>BOSQUES DEL SALADO (NGYE)</t>
  </si>
  <si>
    <t>BASTIÓN 6 (NGYE)</t>
  </si>
  <si>
    <t>GARZOTA 2 (NGYE)</t>
  </si>
  <si>
    <t>URDENOR 1 (NGYE)</t>
  </si>
  <si>
    <t>MARTHA DE ROLDÓS (NGYE)</t>
  </si>
  <si>
    <t>EL FORTÍN 1 (NGYE)</t>
  </si>
  <si>
    <t>SANTA ROSA (NGYE)</t>
  </si>
  <si>
    <t>SALIMA (NQU1)</t>
  </si>
  <si>
    <t>ZABALA 3 (NQU1)</t>
  </si>
  <si>
    <t>SAN MARTÍN (NQU1)</t>
  </si>
  <si>
    <t>CONCLINA (NQU1)</t>
  </si>
  <si>
    <t>EL CONDADO 2 (NQU1)</t>
  </si>
  <si>
    <t>FERIA TENA (NQU1)</t>
  </si>
  <si>
    <t>BLUE COAST (NGYE)</t>
  </si>
  <si>
    <t>ARUPOS DE LA HACIENDA 1 (NQU1)</t>
  </si>
  <si>
    <t>SAN JUAN DE CALDERÓN 1 (NQU1)</t>
  </si>
  <si>
    <t>PATATE (NQU1)</t>
  </si>
  <si>
    <t>QUERO (NQU1)</t>
  </si>
  <si>
    <t>JARDINES DEL SALADO (NGYE)</t>
  </si>
  <si>
    <t>CIUDAD JARDÍN (NGYE)</t>
  </si>
  <si>
    <t>SAN LORENZO 1 (NQU1)</t>
  </si>
  <si>
    <t>ESCUELA DEL MILENIO (NQU1)</t>
  </si>
  <si>
    <t>PUERTO HONDO (NGYE)</t>
  </si>
  <si>
    <t>SIMÓN BOLÍVAR (NGYE)</t>
  </si>
  <si>
    <t>TRES BANDERAS (NGYE)</t>
  </si>
  <si>
    <t>VISTA REAL (NQU1)</t>
  </si>
  <si>
    <t>UNIFICADOS 1 (NQU1)</t>
  </si>
  <si>
    <t>CALUMA 2 (NQU1)</t>
  </si>
  <si>
    <t>RIVER TOWER (NGYE)</t>
  </si>
  <si>
    <t>MERCADO CENTRAL (NQU1)</t>
  </si>
  <si>
    <t>PIRINCAY (NGYE)</t>
  </si>
  <si>
    <t>PARQUE REAL (NQU1)</t>
  </si>
  <si>
    <t>TIERRA ALTA (NQU1)</t>
  </si>
  <si>
    <t>PANZALEO (NQU1)</t>
  </si>
  <si>
    <t>AZAYA 1 (NQU1)</t>
  </si>
  <si>
    <t>PUGACHO 1 (NQU1)</t>
  </si>
  <si>
    <t>ENTRE LAGOS (NGYE)</t>
  </si>
  <si>
    <t>CANUTO (NGYE)</t>
  </si>
  <si>
    <t>VALENCIA (NGYE)</t>
  </si>
  <si>
    <t>SAN JUAN BOSCO (NGYE)</t>
  </si>
  <si>
    <t xml:space="preserve">NGN SOFTSWITCH QUITO 1 </t>
  </si>
  <si>
    <t>PUERTAS DEL SOL 1 (NQU1)</t>
  </si>
  <si>
    <t>VERONA (NQU1)</t>
  </si>
  <si>
    <t>COLONIA 1 (NQU1)</t>
  </si>
  <si>
    <t>RIVER FRONT (NGYE)</t>
  </si>
  <si>
    <t>YAHUARCOCHA (NQU1)</t>
  </si>
  <si>
    <t>NOBOL (NGYE)</t>
  </si>
  <si>
    <t>GUASUNTOS</t>
  </si>
  <si>
    <t>LA LIBERTAD (NQU1)</t>
  </si>
  <si>
    <t>FRAGATA (NGYE)</t>
  </si>
  <si>
    <t>GUAYACANES (NGYE)</t>
  </si>
  <si>
    <t>C.C. PASEO SHOPPING BABAHOYO (NGYE)</t>
  </si>
  <si>
    <t>PUERTAS DEL SOL 1 (NGYE)</t>
  </si>
  <si>
    <t>QUINCHICOTO (NQU1)</t>
  </si>
  <si>
    <t>SAN ANTONIO DE PICHINCHA 2 (NQU1)</t>
  </si>
  <si>
    <t>EL GARROCHAL (NQU1)</t>
  </si>
  <si>
    <t>EL CONDE (NQU1)</t>
  </si>
  <si>
    <t>SANGOLQUÍ 3 (NQU1)</t>
  </si>
  <si>
    <t>PUEMBO 2 (NQU1)</t>
  </si>
  <si>
    <t>TERMINAL TERRESTRE DURÁN (NGYE)</t>
  </si>
  <si>
    <t>SAN FELIPE (NGYE)</t>
  </si>
  <si>
    <t>CIUDAD DEL MAR (NGYE)</t>
  </si>
  <si>
    <t>C.C. PYCCA (NGYE)</t>
  </si>
  <si>
    <t>MACHACHI (NQU1)</t>
  </si>
  <si>
    <t>EL ROCÍO (NQU1)</t>
  </si>
  <si>
    <t>SAN RAFAEL 1 (NQU1)</t>
  </si>
  <si>
    <t>PIFO (NQU1)</t>
  </si>
  <si>
    <t>NUEVO AMANECER 2 (NQU1)</t>
  </si>
  <si>
    <t>EL MAGISTERIO (NQU1)</t>
  </si>
  <si>
    <t>EL CHORRO (NGYE)</t>
  </si>
  <si>
    <t>RÍO BLANCO (NQU1)</t>
  </si>
  <si>
    <t>ISLA BEJUCAL (NGYE)</t>
  </si>
  <si>
    <t>MATA DE CACAO (NGYE)</t>
  </si>
  <si>
    <t>MATILDE ESTHER (NGYE)</t>
  </si>
  <si>
    <t>PUEBLO NUEVO 3 (NGYE)</t>
  </si>
  <si>
    <t>PIMOCHA (NGYE)</t>
  </si>
  <si>
    <t>PIAZZA LA JOYA (NGYE)</t>
  </si>
  <si>
    <t>CARMEN DE JADÁN (NGYE)</t>
  </si>
  <si>
    <t>ZHIMAD (NGYE)</t>
  </si>
  <si>
    <t>EDF. IBIS II (NQU1)</t>
  </si>
  <si>
    <t>PASAHUA (NQU1)</t>
  </si>
  <si>
    <t>OLÓN (NGYE)</t>
  </si>
  <si>
    <t>LA ESMERALDA (NGYE)</t>
  </si>
  <si>
    <t>TORRES ATLAS (NGYE)</t>
  </si>
  <si>
    <t>LA JOYA 2 (NGYE)</t>
  </si>
  <si>
    <t>CERRO AZUL (NGYE)</t>
  </si>
  <si>
    <t>SAN GREGORIO 2 (NQU1)</t>
  </si>
  <si>
    <t>PIAZZA VILLA CLUB (NGYE)</t>
  </si>
  <si>
    <t>NUMERACION CORRESPONDIENTE AL C.A.  "9"</t>
  </si>
  <si>
    <t>RECURSO NUMÉRICO DISPOSIBLE PARA EL SERVICIO DE TELEFONÍA FIJA</t>
  </si>
  <si>
    <t>CNT:    Corporación Nacional de Telecomunicaciones CNT E.P.</t>
  </si>
  <si>
    <t>E:         Etapa</t>
  </si>
  <si>
    <t>S:         Setel S.A.</t>
  </si>
  <si>
    <t>G:        Globalnet S.A.</t>
  </si>
  <si>
    <t>L:         Linkotel S.A.</t>
  </si>
  <si>
    <t xml:space="preserve">E </t>
  </si>
  <si>
    <t>DISPONIBLE</t>
  </si>
  <si>
    <t>NUMERACION CORRESPONDIENTE AL C.A.  "8"</t>
  </si>
  <si>
    <t>C.C.  PASEO SAN FRANCISCO (NQU1)</t>
  </si>
  <si>
    <t>LA LIBERTAD (NGYE)</t>
  </si>
  <si>
    <t>ANCÓN (NGYE)</t>
  </si>
  <si>
    <t>BALLENITA (NGYE)</t>
  </si>
  <si>
    <t>VILLA VENTURA (NGYE)</t>
  </si>
  <si>
    <t>EL TAMBO 1 (NGYE)</t>
  </si>
  <si>
    <t>PECHICHE (NGYE)</t>
  </si>
  <si>
    <t>ALPACHACA (NQU1)</t>
  </si>
  <si>
    <t>C. SAN JOSÉ DE LA SALLE (NQU1)</t>
  </si>
  <si>
    <t>CONJUNTO SUPIRROSA (NQU1)</t>
  </si>
  <si>
    <t>BASE TAURA (NGYE)</t>
  </si>
  <si>
    <t>BOSQUES REAL (NGYE)</t>
  </si>
  <si>
    <t>SAN ISIDRO DEL INCA (NQU1)</t>
  </si>
  <si>
    <t>CHECA (NQU1)</t>
  </si>
  <si>
    <t>LA BOTA (NQU1)</t>
  </si>
  <si>
    <t>MIRAVALLE (NQU1)</t>
  </si>
  <si>
    <t>NAYÓN (NQU1)</t>
  </si>
  <si>
    <t>PINTAG (NQU1)</t>
  </si>
  <si>
    <t>TABABELA (NQU1)</t>
  </si>
  <si>
    <t>C.C. MALTERIA SHOPPING (NQU1)</t>
  </si>
  <si>
    <t>C.C. PASEO SHOPPING DAULE (NGYE)</t>
  </si>
  <si>
    <t>LEVEL 3 ECUADOR LVLT S.A.</t>
  </si>
  <si>
    <t>MUEY (NGYE)</t>
  </si>
  <si>
    <t>QUITO (LEVEL 3)</t>
  </si>
  <si>
    <t>ATAHUALPA (NGYE)</t>
  </si>
  <si>
    <t>IÑAQUITO ALTO (NQU1)</t>
  </si>
  <si>
    <t>LA ESMERALDA (NQU1)</t>
  </si>
  <si>
    <t>EL PARAÍSO (NGYE)</t>
  </si>
  <si>
    <t>RÍO CHICO (NGYE)</t>
  </si>
  <si>
    <t>BAJOS DEL PECHICHE (NGYE)</t>
  </si>
  <si>
    <t>SAN JACINTO (NGYE)</t>
  </si>
  <si>
    <t>SAN CLEMENTE (NGYE)</t>
  </si>
  <si>
    <t>PUSUCHISI (NQU1)</t>
  </si>
  <si>
    <t>PILALO (NQU1)</t>
  </si>
  <si>
    <t>NODO 1 VÍA QUITO (NQU1)</t>
  </si>
  <si>
    <t>CONJUNTO LOS CONDES (NQU1)</t>
  </si>
  <si>
    <t>GUANO (NQU1)</t>
  </si>
  <si>
    <t>FUENTES DEL RÍO (NGYE)</t>
  </si>
  <si>
    <t>TACHINA (NQU1)</t>
  </si>
  <si>
    <t>GLOBAL CENTER (NGYE)</t>
  </si>
  <si>
    <t>GUARAINAG (NGYE)</t>
  </si>
  <si>
    <t>SAN CAMILO (NGYE)</t>
  </si>
  <si>
    <t>EL CISNE (NGYE)</t>
  </si>
  <si>
    <t>Servicios Telefonía Fija</t>
  </si>
  <si>
    <t>PTFN - Código de Área 2</t>
  </si>
  <si>
    <t>PTFN - Código de Área 3</t>
  </si>
  <si>
    <t>PTFN - Código de Área 4</t>
  </si>
  <si>
    <t>PTFN - Código de Área 5</t>
  </si>
  <si>
    <t>PTFN - Código de Área 6</t>
  </si>
  <si>
    <t>PTFN - Código de Área 7</t>
  </si>
  <si>
    <t>PTFN - Código de Área 8</t>
  </si>
  <si>
    <t>PTFN - Código de Área 9</t>
  </si>
  <si>
    <t>LLANO GRANDE (NQU1)</t>
  </si>
  <si>
    <t>CONJUNTO LAS PEÑAS (NQU1)</t>
  </si>
  <si>
    <t>CJTO. MIRADOR SAN FRANCISCO (NQU1)</t>
  </si>
  <si>
    <t>LIMONAR (NQU1)</t>
  </si>
  <si>
    <t>EL ARENAL (NQU1)</t>
  </si>
  <si>
    <t>LA MORITA (NQU1)</t>
  </si>
  <si>
    <t>CJTO. LAS PALMAS (NQU1)</t>
  </si>
  <si>
    <t>MUSHUÑÁN (NQU1)</t>
  </si>
  <si>
    <t>BARRIO CASHAPAMBA (NQU1)</t>
  </si>
  <si>
    <t>GUANGOPOLO (NQU1)</t>
  </si>
  <si>
    <t>LA ARMENIA DE PACTO (NQU1)</t>
  </si>
  <si>
    <t>PARAÍSO DEL PACTO (NQU1)</t>
  </si>
  <si>
    <t>JUAN MONTALVO (NQU1)</t>
  </si>
  <si>
    <t>GUAYLLABAMBA (NQU1)</t>
  </si>
  <si>
    <t>BARRIO SALAZAR GÓMEZ (NQU1)</t>
  </si>
  <si>
    <t>COMUNA STD1 CAYAMBE</t>
  </si>
  <si>
    <t>SANTA ROSA DE CUSUBAMBA (NQU1)</t>
  </si>
  <si>
    <t>ALCHIPICHI (NQU1)</t>
  </si>
  <si>
    <t>COMUNA STD2 CAYAMBE (NQU1)</t>
  </si>
  <si>
    <t>CJTO. VIRGEN LA MACARENA (NQU1)</t>
  </si>
  <si>
    <t>CJTO. PORTAL INCHALILLO (NQU1)</t>
  </si>
  <si>
    <t>QUITUMBE-SECTOR 1-6 (NQU1)</t>
  </si>
  <si>
    <t>SANTA ROSA DE LA MERCED (NQU1)</t>
  </si>
  <si>
    <t>AEROPUERTO INTERNACIONAL QUITO (NQU1)</t>
  </si>
  <si>
    <t>COCOTOG (NQU1)</t>
  </si>
  <si>
    <t>CUENDINA (NQU1)</t>
  </si>
  <si>
    <t>NANEGALITO (NQU1)</t>
  </si>
  <si>
    <t>QUITUMBE ISFA (NQU1)</t>
  </si>
  <si>
    <t>CIUDAD JARDÍN (NQU1)</t>
  </si>
  <si>
    <t>CUTUGLAHUA SAN JOSÉ (NQU1)</t>
  </si>
  <si>
    <t>CAMAL METROPOLITANO (NQU1)</t>
  </si>
  <si>
    <t>LA ESPERANZA GMN (NQU1)</t>
  </si>
  <si>
    <t>SAN JOSÉ DE LLOA (NQU1)</t>
  </si>
  <si>
    <t>SAN FRANCISCO DE CUTUGLA (NQU1)</t>
  </si>
  <si>
    <t>SANTO TOMÁS (NQU1)</t>
  </si>
  <si>
    <t>CAUPICHO (NQU1)</t>
  </si>
  <si>
    <t>MÚSCULOS Y RIELES (NQU1)</t>
  </si>
  <si>
    <t>MONSERRATE STA. TERESITA (NQU1)</t>
  </si>
  <si>
    <t>CJTO. RUISEÑOR 2 (NQU1)</t>
  </si>
  <si>
    <t>BARRIO LA PRIMAVERA (NQU1)</t>
  </si>
  <si>
    <t>CJTO. MARÍA GABRIELA (NQU1)</t>
  </si>
  <si>
    <t>COND. LA PRIMAVERA (NQU1)</t>
  </si>
  <si>
    <t>EDIFICIO SHYRIS CENTURY (NQU1)</t>
  </si>
  <si>
    <t>MENA DEL HIERRO (NQU1)</t>
  </si>
  <si>
    <t>RUMICUCHO (NQU1)</t>
  </si>
  <si>
    <t>CONJUNTO LA ANTONIA (NQU1)</t>
  </si>
  <si>
    <t>CIUDAD BICENTENARIO (NQU1)</t>
  </si>
  <si>
    <t>CASALES BUENAVENTURA (NQU1)</t>
  </si>
  <si>
    <t>CJTO. CAMPOVERDE (NQU1)</t>
  </si>
  <si>
    <t>CJTO. LOS VIÑEDOS (NQU1)</t>
  </si>
  <si>
    <t>CJTO. CHAMBALA (NQU1)</t>
  </si>
  <si>
    <t>CJTO. BALCÓN LA ARMENIA 2 (NQU1)</t>
  </si>
  <si>
    <t>URB. HUERTOS DE NAYÓN (NQU1)</t>
  </si>
  <si>
    <t>ALOAG (NQU1)</t>
  </si>
  <si>
    <t>ALBORADA (NQU1)</t>
  </si>
  <si>
    <t xml:space="preserve">    Servicio Telefonía Fija</t>
  </si>
  <si>
    <t xml:space="preserve">     Plan Técnico Fundamental de Numeración</t>
  </si>
  <si>
    <t>SAN LORENZO (NQU1)</t>
  </si>
  <si>
    <t>GUANUJO (NQU1)</t>
  </si>
  <si>
    <t>SANTIAGO (NQU1)</t>
  </si>
  <si>
    <t>SICOTO (NQU1)</t>
  </si>
  <si>
    <t>RAMÓN CAMPAÑA (NQU1)</t>
  </si>
  <si>
    <t>ANGAMARCA (NQU1)</t>
  </si>
  <si>
    <t>CATAZACON (NQU1)</t>
  </si>
  <si>
    <t>CALIFORNIA LA JOSEFINA (NQU1)</t>
  </si>
  <si>
    <t>MACUCHI</t>
  </si>
  <si>
    <t>PINLLOPATA (NQU1)</t>
  </si>
  <si>
    <t>MERCADO ORIENTAL (NQU1)</t>
  </si>
  <si>
    <t>LA FAE (NQU1)</t>
  </si>
  <si>
    <t>HUACHI TOTORAS (NQU1)</t>
  </si>
  <si>
    <t>MUSHULLACTA (NQU1)</t>
  </si>
  <si>
    <t>LOS ANDES (NQU1)</t>
  </si>
  <si>
    <t>SUCRE (NQU1)</t>
  </si>
  <si>
    <t>NIAGARA (NQU1)</t>
  </si>
  <si>
    <t>ROMERILLOS (NQU1)</t>
  </si>
  <si>
    <t xml:space="preserve">QUISAPINCHA (NQU1)  </t>
  </si>
  <si>
    <t>COTALÓ (NQU1)</t>
  </si>
  <si>
    <t>AUTORIDAD PORTUARIA (NGYE)</t>
  </si>
  <si>
    <t>BALZAR (NGYE)</t>
  </si>
  <si>
    <t>VÍA AL SOL (NGYE)</t>
  </si>
  <si>
    <t>LA MARTINA (NGYE)</t>
  </si>
  <si>
    <t>PIÑAL (NGYE)</t>
  </si>
  <si>
    <t>MARINADOR (NGYE)</t>
  </si>
  <si>
    <t>VISTA AL PARQUE (NGYE)</t>
  </si>
  <si>
    <t>CATALUÑA (NGYE)</t>
  </si>
  <si>
    <t>VOLARE (NGYE)</t>
  </si>
  <si>
    <t>ÁNIMAS DE DAULE (NGYE)</t>
  </si>
  <si>
    <t>25 DE JULIO  (NGYE)</t>
  </si>
  <si>
    <t>LIMONAL (NGYE)</t>
  </si>
  <si>
    <t>JUAN BAUTISTA AGUIRRE (NGYE)</t>
  </si>
  <si>
    <t>VILLA CLUB 2 (NGYE)</t>
  </si>
  <si>
    <t>PASEO SHOPPING PLAYAS (NGYE)</t>
  </si>
  <si>
    <t>LOBO DE MAR (NGYE)</t>
  </si>
  <si>
    <t>TORRE DEL SOL (NGYE)</t>
  </si>
  <si>
    <t>VALDIVIA (NGYE)</t>
  </si>
  <si>
    <t>T. TERRESTRE DE SANTA ELENA (NGYE)</t>
  </si>
  <si>
    <t>MATICES (NGYE)</t>
  </si>
  <si>
    <t>BEATA MERCEDES MOLINA (NGYE)</t>
  </si>
  <si>
    <t>CAPRI (NGYE)</t>
  </si>
  <si>
    <t>CENTRO 4 (ENLACES PRIVADOS E1s, TIP, IADs)</t>
  </si>
  <si>
    <t>SANTIAGO ROLDÓS (NGYE)</t>
  </si>
  <si>
    <t>FLORESTA 1 (NGYE)</t>
  </si>
  <si>
    <t>LAS ACACIAS (NGYE)</t>
  </si>
  <si>
    <t>FLORESTA 2 (NGYE)</t>
  </si>
  <si>
    <t>DOMINGO SAVIO (NGYE)</t>
  </si>
  <si>
    <t>UNIÓN DE BANANEROS (NGYE)</t>
  </si>
  <si>
    <t>VALLE ALTO</t>
  </si>
  <si>
    <t>LOS ESTEROS (NGYE)</t>
  </si>
  <si>
    <t>ESCUELA MÉXICO (NGYE)</t>
  </si>
  <si>
    <t>EL CHORRILLO 1 (NGYE)</t>
  </si>
  <si>
    <t>SAN GREGORIO (NGYE)</t>
  </si>
  <si>
    <t>BAJOS LA PALMA (NGYE)</t>
  </si>
  <si>
    <t>ARBOLEDA (NGYE)</t>
  </si>
  <si>
    <t>CIELITO LINDO (NGYE)</t>
  </si>
  <si>
    <t>DIVINO NIÑO (NGYE)</t>
  </si>
  <si>
    <t>AYACUCHO (NGYE)</t>
  </si>
  <si>
    <t>SALANGO (NGYE)</t>
  </si>
  <si>
    <t>AYAMPE (NGYE)</t>
  </si>
  <si>
    <t>URBIRIOS (NGYE)</t>
  </si>
  <si>
    <t>SARILAND (NGYE)</t>
  </si>
  <si>
    <t>SOSOTE (NGYE)</t>
  </si>
  <si>
    <t>PUERTO PECHICHE (NGYE)</t>
  </si>
  <si>
    <t>PIMAMPIRO (NQU1)</t>
  </si>
  <si>
    <t>SAN FRANCISCO DE BORJA (NQU1)</t>
  </si>
  <si>
    <t>LAGO AGRIO NODO 5 (NQU1)</t>
  </si>
  <si>
    <t>SAUCES (NQU1)</t>
  </si>
  <si>
    <t>CUELLAJE (NQU1)</t>
  </si>
  <si>
    <t>PLAYAS DE CUYABENO C.M. (NQU1)</t>
  </si>
  <si>
    <t>PAÑACOCHA C.M. (NQU1)</t>
  </si>
  <si>
    <t>AEROPUERTO LAGO AGRIO (NQU1)</t>
  </si>
  <si>
    <t>LORETO (NQU1)</t>
  </si>
  <si>
    <t>LENTAG (NGYE)</t>
  </si>
  <si>
    <t>REMIGIO CRESPO (NGYE)</t>
  </si>
  <si>
    <t>BERNARDO VALDIVIEZO (NGYE)</t>
  </si>
  <si>
    <t>CARIGAN (NGYE)</t>
  </si>
  <si>
    <t>ÉPOCA (NGYE)</t>
  </si>
  <si>
    <t>PUNZARA (NGYE)</t>
  </si>
  <si>
    <t>MATER DEI (NGYE)</t>
  </si>
  <si>
    <t>CIUDAD ALEGRÍA (NGYE)</t>
  </si>
  <si>
    <t>LOS ENCUENTROS (NGYE)</t>
  </si>
  <si>
    <t>CHICAÑA (NGYE)</t>
  </si>
  <si>
    <t>TIMBARA (NGYE)</t>
  </si>
  <si>
    <t>NAMIREZ (NGYE)</t>
  </si>
  <si>
    <t>ZUMBI (NGYE)</t>
  </si>
  <si>
    <t>LA YONA (NGYE)</t>
  </si>
  <si>
    <t>CHIMBUTZA (NGYE)</t>
  </si>
  <si>
    <t>PACHICUTZA (NGYE)</t>
  </si>
  <si>
    <t>SAN ROQUE (NGYE)</t>
  </si>
  <si>
    <t>CHUCHUMBLETZA (NGYE)</t>
  </si>
  <si>
    <t>SABANILLA (NGYE)</t>
  </si>
  <si>
    <t>SOAPACA (NGYE)</t>
  </si>
  <si>
    <t>UZHUPUD (NGYE)</t>
  </si>
  <si>
    <t>TURUPAMBA (NGYE)</t>
  </si>
  <si>
    <t>PANCHO NEGRO (NGYE)</t>
  </si>
  <si>
    <t>LA PUNTILLA (NGYE)</t>
  </si>
  <si>
    <t>DUCUR (NGYE)</t>
  </si>
  <si>
    <t>COJITAMBO (NGYE)</t>
  </si>
  <si>
    <t>PANGUITZA (NGYE)</t>
  </si>
  <si>
    <t>MOTUPE (NGYE)</t>
  </si>
  <si>
    <t>SOLANO (NGYE)</t>
  </si>
  <si>
    <t>SAN MIGUEL DE CAÑAR (NGYE)</t>
  </si>
  <si>
    <t>ZAMORA HUAYCO (NGYE)</t>
  </si>
  <si>
    <t>LUIS CORDERO (NGYE)</t>
  </si>
  <si>
    <t>EL PANGUI (NGYE)</t>
  </si>
  <si>
    <t>LLUZHAPA (NGYE)</t>
  </si>
  <si>
    <t>INDANZA (NGYE)</t>
  </si>
  <si>
    <t>RÍO BLANCO (NGYE)</t>
  </si>
  <si>
    <t>EL ROSAL (NGYE)</t>
  </si>
  <si>
    <t>AMABLE MARÍA (NGYE)</t>
  </si>
  <si>
    <t>SEVILLA DON BOSCO (NGYE)</t>
  </si>
  <si>
    <t>PORTAL DEL SOL (NGYE)</t>
  </si>
  <si>
    <t>LAS CRUCITAS (NGYE)</t>
  </si>
  <si>
    <t>CIUDAD VERDE (NGYE)</t>
  </si>
  <si>
    <t>C.C. ORO PLAZA (NGYE)</t>
  </si>
  <si>
    <t xml:space="preserve">   Servicio Telefonía Fija</t>
  </si>
  <si>
    <t xml:space="preserve">    Plan Técnico Fundamental de Numeración: Anexo 2</t>
  </si>
  <si>
    <t xml:space="preserve">    Plan Técnico Fundamental de Numeración: Anexo 3</t>
  </si>
  <si>
    <t xml:space="preserve">    Plan Técnico Fundamental de Numeración: Anexo 4</t>
  </si>
  <si>
    <t xml:space="preserve">    Plan Técnico Fundamental de Numeración: Anexo 5</t>
  </si>
  <si>
    <t xml:space="preserve">    Plan Técnico Fundamental de Numeración: Anexo 6</t>
  </si>
  <si>
    <t xml:space="preserve">    Plan Técnico Fundamental de Numeración: Anexo 7</t>
  </si>
  <si>
    <t xml:space="preserve">    Plan Técnico Fundamental de Numeración: Anexo 8</t>
  </si>
  <si>
    <t xml:space="preserve">    Plan Técnico Fundamental de Numeración: Anexo 9</t>
  </si>
  <si>
    <t>PORCENTAJES DE ASIGNACIÓN Y DISPONIBILIDAD</t>
  </si>
  <si>
    <t>BARRIO LA PAZ DE PIFO (NQU1)</t>
  </si>
  <si>
    <t>RECINTO LA ESPERIE (NQU1)</t>
  </si>
  <si>
    <t>PUERTO QUITO (NQU1)</t>
  </si>
  <si>
    <t>PACTO 1 (NQU1)</t>
  </si>
  <si>
    <t>EL PINTADO 4 (NQU1)</t>
  </si>
  <si>
    <t>PUERTO CHANDUY (NGYE)</t>
  </si>
  <si>
    <t>EL FORTÍN 2 (NGYE)</t>
  </si>
  <si>
    <t>CITY PLAZA TOWN CENTER</t>
  </si>
  <si>
    <t>CC MALL EL FORTIN (NGYE)</t>
  </si>
  <si>
    <t>EL FORTIN 1 (NGYE)</t>
  </si>
  <si>
    <t>PUERTO VCAYO (NGYE)</t>
  </si>
  <si>
    <t>SECTOR PARQUE INDUSTRIAL VIA ROCAFUERTE</t>
  </si>
  <si>
    <t>TERRAZAS DEL CONDE (NGYE)</t>
  </si>
  <si>
    <t>LOS BOSQUES (NGYE)</t>
  </si>
  <si>
    <t>LAS VICTORIAS (NQU1)</t>
  </si>
  <si>
    <t>QUICHINCHE (NQU1)</t>
  </si>
  <si>
    <t>SAN PABLO DEL LAGO 2 (NQU1)</t>
  </si>
  <si>
    <t>CIUDAD CELESTE 2(NGYE)</t>
  </si>
  <si>
    <t>CHIGUINDA (NGYE)</t>
  </si>
  <si>
    <t>VOLUNTAD DE DIOS 1 (NGYE)</t>
  </si>
  <si>
    <t>SANTIAGO DE TIWINTZA (NGYE)</t>
  </si>
  <si>
    <t>EL PADMI (NGYE)</t>
  </si>
  <si>
    <t>PTO. SEYMUR (NGYE)</t>
  </si>
  <si>
    <t>EL CARMEN GALAPAGOS (NGYE)</t>
  </si>
  <si>
    <t>ISLA BALTRA (NGYE)</t>
  </si>
  <si>
    <t>CUICOCHA PUNJE (NQU1)</t>
  </si>
  <si>
    <t>CUICOCHA CENTRO (NQU1)</t>
  </si>
  <si>
    <t>CUICOHA PANA (NQU1)</t>
  </si>
  <si>
    <t>CALDERON (NQU1)</t>
  </si>
  <si>
    <t>TUMBACO 1 (NQU1)</t>
  </si>
  <si>
    <t>CAYAMBE (NQU1)</t>
  </si>
  <si>
    <t>AMBATO NORTE (NQU1)</t>
  </si>
  <si>
    <t>NARANJAL (NGYE)</t>
  </si>
  <si>
    <t>LA PUNTILLA GPON (NGYE)</t>
  </si>
  <si>
    <t>PASAJE GPON (NGYE)</t>
  </si>
  <si>
    <t>PASCUALES GPON (NGYE)</t>
  </si>
  <si>
    <t>MANTA GPON (NGYE)</t>
  </si>
  <si>
    <t>CJTO. PUENTE DE PIEDRA 2 (NQU1)</t>
  </si>
  <si>
    <t>CJTO. JARDINES DE TRIANA (NQU1)</t>
  </si>
  <si>
    <t>URB. EX LASALLANOS (NQU1)</t>
  </si>
  <si>
    <t>BARRIO ARMERO (NQU1)</t>
  </si>
  <si>
    <t>CJTO. LOS VIÑALES (NQU1)</t>
  </si>
  <si>
    <t>PTO. VELASCO IBARRA (NGYE)</t>
  </si>
  <si>
    <t>EDIFICIO BALCONES DEL VALLE</t>
  </si>
  <si>
    <t>CJTO. PRADOS DEL DEAN (NQU1)</t>
  </si>
  <si>
    <t>PISAGUA ALTO (NGYE)</t>
  </si>
  <si>
    <t>LOJA GPON (NGYE)</t>
  </si>
  <si>
    <t>BARRIO TAMBO DEL INCA 2 (NQU1)</t>
  </si>
  <si>
    <t>LA CARCHENSE (NQU1)</t>
  </si>
  <si>
    <t>BASTION POPULAR 2 (NGYE)</t>
  </si>
  <si>
    <t>TULCAN GPON (NQU1)</t>
  </si>
  <si>
    <t>RIOBAMBA GPON (NQU1)</t>
  </si>
  <si>
    <t>LATACUNGA GPON (NQU1)</t>
  </si>
  <si>
    <t>IBARRA GPON (NQU1)</t>
  </si>
  <si>
    <t>AMBATO CENTRO GPON (NQU1)</t>
  </si>
  <si>
    <t xml:space="preserve">EL COCA </t>
  </si>
  <si>
    <t>VALLE HERMOSO 2 (NQU1)</t>
  </si>
  <si>
    <t>CJTO. 6 DE JUNIO II ETAPA (NQU1)</t>
  </si>
  <si>
    <t>BARRIO GALILAHUA (NQU1)</t>
  </si>
  <si>
    <t>BARRIO LIBERTAD DE ALOAG (NQU1)</t>
  </si>
  <si>
    <t>BARRIO SAN FCO. JIJON ALTO (NQU1)</t>
  </si>
  <si>
    <t>CJTO. VALLE BLANCO (NQU1)</t>
  </si>
  <si>
    <t>CJTO. SAN EMILIO (NQU1)</t>
  </si>
  <si>
    <t>EL FORTIN 2 (NGYE)</t>
  </si>
  <si>
    <t>YANAYACU</t>
  </si>
  <si>
    <t>SAN ROQUE IMB (NQU1)</t>
  </si>
  <si>
    <t>EL PORVENIR (NGYE)</t>
  </si>
  <si>
    <t>BARRANQUILLA (NGYE)</t>
  </si>
  <si>
    <t>LA LORENA (NGYE)</t>
  </si>
  <si>
    <t>SALAMANCA (NGYE)</t>
  </si>
  <si>
    <t>URB. MANANTIAL (NQU1)</t>
  </si>
  <si>
    <t>COCA COLA (NQU1)</t>
  </si>
  <si>
    <t>2 DE MAYO (NQU1)</t>
  </si>
  <si>
    <t>LOS LAGOS (NQU1)</t>
  </si>
  <si>
    <t>LA GUAYAS (NGYE)</t>
  </si>
  <si>
    <t>PEDRO VELEZ (NGYE)</t>
  </si>
  <si>
    <t>CARLOS JULIO (NGYE)</t>
  </si>
  <si>
    <t>LA GUAYAQUIL (NGYE)</t>
  </si>
  <si>
    <t>SAN LUIS (NGYE)</t>
  </si>
  <si>
    <t>EL VERGEL (NGYE)</t>
  </si>
  <si>
    <t>CJTO. BONAIRE (NQU1)</t>
  </si>
  <si>
    <t>PLAYAS (NGYE)</t>
  </si>
  <si>
    <t>VALLE DEL TAMBO (NQU1)</t>
  </si>
  <si>
    <t>MONJAS 3 (NQU1)</t>
  </si>
  <si>
    <t>SAN MIGUEL DE LOS BANCOS 1 (NQU1)</t>
  </si>
  <si>
    <t>ANDRADE MARIN (NQU1)</t>
  </si>
  <si>
    <t>CHALTURA (NQU1)</t>
  </si>
  <si>
    <t>NATABUELA (NQU1)</t>
  </si>
  <si>
    <t>QUIROGA (NQU1)</t>
  </si>
  <si>
    <t>MARCELINO MARIDUEÑA (NGYE)</t>
  </si>
  <si>
    <t>SANTA ELENA 1 (NGYE)</t>
  </si>
  <si>
    <t>SIETE DE JULIO (NQU1)</t>
  </si>
  <si>
    <t>GUAJALO (NQU1)</t>
  </si>
  <si>
    <t>PROLETARIADO (NQU1)</t>
  </si>
  <si>
    <t>SAN PEDRO DE PISHILATA (NQU1)</t>
  </si>
  <si>
    <t>APUELA (NQU1)</t>
  </si>
  <si>
    <t>JUNIN (NGYE)</t>
  </si>
  <si>
    <t>BRIGADA PATRIA (NQU1)</t>
  </si>
  <si>
    <t>LUZ DE AMÉRICA (NQU1)</t>
  </si>
  <si>
    <t>GUALACEO GPON (NGYE)</t>
  </si>
  <si>
    <t>SANTO DOMINGO GPON (NQU1)</t>
  </si>
  <si>
    <t>QUEVEDO GPON (NGYE)</t>
  </si>
  <si>
    <t>BALAO (NGYE)</t>
  </si>
  <si>
    <t>EL PORVENIR DEL EMPALME (NGYE)</t>
  </si>
  <si>
    <t>CJTO. JARDINES DE CONOCOTO (NQU1)</t>
  </si>
  <si>
    <t>JAIME ROLDOS 1(NGYE)</t>
  </si>
  <si>
    <t>BARRIO SAN FCO. JIJON BAJO (NQU1)</t>
  </si>
  <si>
    <t>CJTO. LA MENA (NQU1)</t>
  </si>
  <si>
    <t>SOCIO VIVIENDA 1A (NGYE)</t>
  </si>
  <si>
    <t>SOCIO VIVIENDA 1B (NGYE)</t>
  </si>
  <si>
    <t>SOCIO VIVIENDA 2 (NGYE)</t>
  </si>
  <si>
    <t>ASUNCION (NQU1)</t>
  </si>
  <si>
    <t>BILOVAN (NQU1)</t>
  </si>
  <si>
    <t>CUATRO ESQUINAS (NQU1)</t>
  </si>
  <si>
    <t>LAS GUARDIAS (NQU1)</t>
  </si>
  <si>
    <t>IZAMBA (NQU1)</t>
  </si>
  <si>
    <t>LA JOYA DE LOS SACHAS (NQU1)</t>
  </si>
  <si>
    <t>GUALEL (NGYE)</t>
  </si>
  <si>
    <t>YANGANA (NGYE)</t>
  </si>
  <si>
    <t>LUMBISI (NQU1)</t>
  </si>
  <si>
    <t>CONJ. BOSQUES DE QUITUMBE (NQU1)</t>
  </si>
  <si>
    <t>LOS CIRUELOS (NGYE)</t>
  </si>
  <si>
    <t>MAGRO (NGYE)</t>
  </si>
  <si>
    <t>SAN JACINTO DE COLIMES (NGYE)</t>
  </si>
  <si>
    <t>EL CHORRILLO 2 (NGYE)</t>
  </si>
  <si>
    <t>BAÑOS GPON (NQU1)</t>
  </si>
  <si>
    <t>MILAGRO GPON (NGYE)</t>
  </si>
  <si>
    <t>LA LIBERTAD GPON (NGYE)</t>
  </si>
  <si>
    <t>PORTOVIEJO GPON (NGYE)</t>
  </si>
  <si>
    <t>OTAVALO GPON (NQU1)</t>
  </si>
  <si>
    <t>TENA GPON (NQU1)</t>
  </si>
  <si>
    <t>URB. SAN FRANCISCO 1 (NQU1)</t>
  </si>
  <si>
    <t>URB. SAN FRANCISCO 2 (NQU1)</t>
  </si>
  <si>
    <t>OLALLA ESCUELA ILALO (NQU1)</t>
  </si>
  <si>
    <t>PEAJE CHIVERIA (NGYE)</t>
  </si>
  <si>
    <t>PEÑAHERRERA 1 (NQU1)</t>
  </si>
  <si>
    <t>ZAMBI (NGYE)</t>
  </si>
  <si>
    <t>PALMITOPAMBA (NQU1)</t>
  </si>
  <si>
    <t>JOSE MARTI (NQU1)</t>
  </si>
  <si>
    <t>FLOR DE ORIENTE - COCA (NQU1)</t>
  </si>
  <si>
    <t>ALOASI (NQU1)</t>
  </si>
  <si>
    <t>RANCHO ALTO (NQU1)</t>
  </si>
  <si>
    <t>CARTAGENA (NQU1)</t>
  </si>
  <si>
    <t>SAN ANTONIO PLAYAS (NGYE)</t>
  </si>
  <si>
    <t>JESUS MARIA (NGYE)</t>
  </si>
  <si>
    <t>CABUYAL (NGYE)</t>
  </si>
  <si>
    <t>BUENA FE GPON (NGYE)</t>
  </si>
  <si>
    <t>BABAHOYO GPON (NGYE)</t>
  </si>
  <si>
    <t>SAMBORONDON GPON (NGYE)</t>
  </si>
  <si>
    <t>SANTA ROSA GPON (NGYE)</t>
  </si>
  <si>
    <t>HUAQUILLAS GPON (NGYE)</t>
  </si>
  <si>
    <t>SAN PEDRO DE PELILEO GPON (NQU1)</t>
  </si>
  <si>
    <t>TERMINAL TER. BABAHOYO (NGYE)</t>
  </si>
  <si>
    <t>DAULE GPON (NGYE)</t>
  </si>
  <si>
    <t>C.C. PLAZA SAI BABA (NGYE)</t>
  </si>
  <si>
    <t>LA TOLITA ALTA (NQU1)</t>
  </si>
  <si>
    <t>VALLE HERMOSO (NQU1)</t>
  </si>
  <si>
    <t>CASACAY (NGYE)</t>
  </si>
  <si>
    <t>STA.  ROSA (NGYE)</t>
  </si>
  <si>
    <t>URB. PORTAL DE MACHACHI (NQU1)</t>
  </si>
  <si>
    <t>BRISAS DEL NORTE (NGYE)</t>
  </si>
  <si>
    <t>OCEAN TOWERS A (NGYE)</t>
  </si>
  <si>
    <t>OCEAN TOWERS B (NGYE)</t>
  </si>
  <si>
    <t>PUERTO INCA (NGYE)</t>
  </si>
  <si>
    <t>FLOR DE BASTIÓN (NGYE)</t>
  </si>
  <si>
    <t>JAIME ROLDÓS # 2 (NQU1)</t>
  </si>
  <si>
    <t>DSLAM MACHALA</t>
  </si>
  <si>
    <t>EL ANEGADO (NGYE)</t>
  </si>
  <si>
    <t>SAN EDUARDO 2 (NGYE)</t>
  </si>
  <si>
    <t>SHELL (PUYO)</t>
  </si>
  <si>
    <t>BARRIO SAN FRANCISCO DE MIRAVALLE (NQU1)</t>
  </si>
  <si>
    <t>CONJUNTO CAMPIÑA DE MORAN (NQU1)</t>
  </si>
  <si>
    <t>AMALUZA (NGYE)</t>
  </si>
  <si>
    <t>DURAN CITY (NGYE)</t>
  </si>
  <si>
    <t>PIUNTZA (NGYE)</t>
  </si>
  <si>
    <t>GUADALUPE (NGYE)</t>
  </si>
  <si>
    <t>URBZ.VALLE ALTO (NGYE)</t>
  </si>
  <si>
    <t>CAHUASQUI (NQUI1)</t>
  </si>
  <si>
    <t>S. FCO.LA PRIMAVERA IMB (NQU1)</t>
  </si>
  <si>
    <t>LA CONCORDIA (NQUI1)</t>
  </si>
  <si>
    <t>PLAN PILOTO (NQUI1)</t>
  </si>
  <si>
    <t>ESMERALDAS</t>
  </si>
  <si>
    <t>C.JARDINES NINALLACTA (NQU1)</t>
  </si>
  <si>
    <t>NUEVOS HORIZONTES (NQU1)</t>
  </si>
  <si>
    <t>SAN ENRIQUE DE VELASCO (NQU1)</t>
  </si>
  <si>
    <t>LAS JUNTAS (NQU1)</t>
  </si>
  <si>
    <t>CJTO.MEDITERRANEO 7 (NQU1)</t>
  </si>
  <si>
    <t>CJTO.MONTREAL (NQU1)</t>
  </si>
  <si>
    <t>PUERTO BOLIVAR (NGYE)</t>
  </si>
  <si>
    <t>BARRIO LA DOLOSA ALTA (NQU1)</t>
  </si>
  <si>
    <t>KM 16 LEONIDAS PLAZA (NGYE)</t>
  </si>
  <si>
    <t>ALTOS DE OLON (NGYE)</t>
  </si>
  <si>
    <t>YACUAMBI (NGYE)</t>
  </si>
  <si>
    <t>SAN GERARDO (NGYE)</t>
  </si>
  <si>
    <t>BARRIO BOLAÑOS</t>
  </si>
  <si>
    <t>BARRIO COLINAS DE LLANO GRANDE (NQU1)</t>
  </si>
  <si>
    <t>CJTO CASALEGRIA III (NQU1)</t>
  </si>
  <si>
    <t>BARRIO ONTANEDA ALTO (NQU1)</t>
  </si>
  <si>
    <t>BARRIO ONTANEDA BAJO  (NQU1)</t>
  </si>
  <si>
    <t>CJTO. JARDIN ANDALUZ (NQU1)</t>
  </si>
  <si>
    <t>CJTO. VILLAS MEDITERRANEO 4 (NQU1)</t>
  </si>
  <si>
    <t>ANCONCITO (NGYE)</t>
  </si>
  <si>
    <t>SAN MATEO-MANTA (NGYE)</t>
  </si>
  <si>
    <t>PATUCA (NGYE)</t>
  </si>
  <si>
    <t>AROMO(NGYE)</t>
  </si>
  <si>
    <t>NINTINACAZO(NQU1)</t>
  </si>
  <si>
    <t>ESCUELA BEATRIZ TAYLOR (NQU1)</t>
  </si>
  <si>
    <t>COLEGIO RICARDO CORNEJO(NQU1)</t>
  </si>
  <si>
    <t>BARRIO CHICHE AÑEJO (NQU1)</t>
  </si>
  <si>
    <t>BARRIO SAN VICENTE DE LA MERCED (NQU1)</t>
  </si>
  <si>
    <t>CJTO. SAN GREGORIO I (NQU1)</t>
  </si>
  <si>
    <t>EL DESQUITE (NGYE)</t>
  </si>
  <si>
    <t>SANTA TERESA PINTAG 1 (NQU1)</t>
  </si>
  <si>
    <t>LOMAS DE LA FLORIDA 2 (NGYE)</t>
  </si>
  <si>
    <t>CHONGON (NGYE)</t>
  </si>
  <si>
    <t>PEGUCHE (NQU1)</t>
  </si>
  <si>
    <t>BOMBOIZA (NGYE)</t>
  </si>
  <si>
    <t>VALLE DEL CASTILLO (NGYE)</t>
  </si>
  <si>
    <t>SANTA MARIANITA (NGYE)</t>
  </si>
  <si>
    <t>SAN FERNANDO (NGYE)</t>
  </si>
  <si>
    <t>SARAGURO (NGYE)</t>
  </si>
  <si>
    <t>S.SEBASTIAN COCA (NQU1)</t>
  </si>
  <si>
    <t>MIRA (NQU1)</t>
  </si>
  <si>
    <t>LAGARTO (NQU1)</t>
  </si>
  <si>
    <t>CAÑITAS (NGYE)</t>
  </si>
  <si>
    <t>METROPOLIS (NGYE)</t>
  </si>
  <si>
    <t>LA PILA (NGYE)</t>
  </si>
  <si>
    <t>ANGEL PEDRO GILER (NGYE)</t>
  </si>
  <si>
    <t>BELLAVISTA MANABI (NGYE)</t>
  </si>
  <si>
    <t>NUEVO PORTOVIEJO (NGYE)</t>
  </si>
  <si>
    <t>LANGUALO (NQU1)</t>
  </si>
  <si>
    <t>NANEGAL (NQU1)</t>
  </si>
  <si>
    <t>ASCÁZUBI (NQU1)</t>
  </si>
  <si>
    <t>PINAR DE LA SIERRA (NQU1)</t>
  </si>
  <si>
    <t>PISULÍ (NQU1)</t>
  </si>
  <si>
    <t>UYUMBICHO (NQU1)</t>
  </si>
  <si>
    <t>PACAYACU (NQU1)</t>
  </si>
  <si>
    <t>GUAYZIMI (NGYE)</t>
  </si>
  <si>
    <t>MARCABELI (NGYE)</t>
  </si>
  <si>
    <t>BRAMADORA (NGYE)</t>
  </si>
  <si>
    <t>SANTA LUCíA (NGYE)</t>
  </si>
  <si>
    <t xml:space="preserve"> SOCIO VIVIENDA 1A (NGYE)</t>
  </si>
  <si>
    <t>YAGUACHI (NGYE)</t>
  </si>
  <si>
    <t>POSORJA (NGYE)</t>
  </si>
  <si>
    <t>CHILLANES (NQU1)</t>
  </si>
  <si>
    <t>ZARUMA (NGYE)</t>
  </si>
  <si>
    <t>CALACALÍ (NQU1)</t>
  </si>
  <si>
    <t>NONOPUNGO (NQU1)</t>
  </si>
  <si>
    <t>S.LUIS DE TOACHI (NQU1)</t>
  </si>
  <si>
    <t>BRISAS ZARACAY (NQU1)</t>
  </si>
  <si>
    <t>PALENQUE MIDUVI (NGYE)</t>
  </si>
  <si>
    <t>ECOCITY (NGYE)</t>
  </si>
  <si>
    <t>CTG (NGYE)</t>
  </si>
  <si>
    <t>JADAN (NGYE)</t>
  </si>
  <si>
    <t>SANTA ROSA P (NQU1)</t>
  </si>
  <si>
    <t>MERA (NQU1)</t>
  </si>
  <si>
    <t>COLONCHE (NGYE)</t>
  </si>
  <si>
    <t>EL MAESTRO (PTVJ)</t>
  </si>
  <si>
    <t>PUEBLO NUEVO PTVJ (NGYE)</t>
  </si>
  <si>
    <t>LA Y KM 20 (NGYE)</t>
  </si>
  <si>
    <t>CUARENTA (NGYE)</t>
  </si>
  <si>
    <t>CHIRIJOS (NGYE)</t>
  </si>
  <si>
    <t>PLAN DE MILAGRO (NGYE)</t>
  </si>
  <si>
    <t>EL TESORO (NGYE)</t>
  </si>
  <si>
    <t>EL ROSARIO (NGYE)</t>
  </si>
  <si>
    <t>BELLA UNION (NGYE)</t>
  </si>
  <si>
    <t>CHINIMBIMI (NGYE)</t>
  </si>
  <si>
    <t>CHINGANAZA (NGYE)</t>
  </si>
  <si>
    <t>LA MERCED DE PUJILI (NQU1)</t>
  </si>
  <si>
    <t>LLACTAYO (NQU1)</t>
  </si>
  <si>
    <t>11 DE NOVIEMBRE (NQU1)</t>
  </si>
  <si>
    <t>BARRIO IÑALA (NQU1)</t>
  </si>
  <si>
    <t>BARRIO EL TAXO (NQU1)</t>
  </si>
  <si>
    <t>CJTO RINCON DE CASTILLA 7 (NQU1)</t>
  </si>
  <si>
    <t>EL INGA ALTO (NQU1)</t>
  </si>
  <si>
    <t>LA ESTACIÓN (NQU1)</t>
  </si>
  <si>
    <t>EL INGA BAJO (NQU1)</t>
  </si>
  <si>
    <t>BARRIO LA VIRGINIA (NQU1)</t>
  </si>
  <si>
    <t>BARRIO MULAUCO (NQU1)</t>
  </si>
  <si>
    <t>10 DE AGOSTO -PVM (NQU1)</t>
  </si>
  <si>
    <t>CJTO CASA REAL (NQU1)</t>
  </si>
  <si>
    <t>BARRIO EL BELEN (NQU1)</t>
  </si>
  <si>
    <t>LAGO AGRIO NODO 4 (NQU1)</t>
  </si>
  <si>
    <t>BELLO HORIZONTE 2 (NQU1)</t>
  </si>
  <si>
    <t>MONTAÑITA (NGYE)</t>
  </si>
  <si>
    <t>SIGSIG (NGYE)</t>
  </si>
  <si>
    <t>GIRON (NGYE)</t>
  </si>
  <si>
    <t>MACARA (NGYE)</t>
  </si>
  <si>
    <t>PEDRO CARBO (NGYE)</t>
  </si>
  <si>
    <t>VINCES (NGYE)</t>
  </si>
  <si>
    <t>EL CARMEN (NGYE)</t>
  </si>
  <si>
    <t>PEDERNALES (NGYE)</t>
  </si>
  <si>
    <t>PELILEO (NQU1)</t>
  </si>
  <si>
    <t>ALAUSI (NQU1)</t>
  </si>
  <si>
    <t>PARQUE INFANTIL CTCL (NQU1)</t>
  </si>
  <si>
    <t>29 DE ABRIL (NQU1)</t>
  </si>
  <si>
    <t>OBRERO INDEPENDIENTE (NQU1)</t>
  </si>
  <si>
    <t>COLORADAL (NGYE)</t>
  </si>
  <si>
    <t>PALESTINA 2000 (NGYE)</t>
  </si>
  <si>
    <t>RELICARIO 1 (NGYE)</t>
  </si>
  <si>
    <t>RELICARIO 2 (NGYE)</t>
  </si>
  <si>
    <t>YUNES 1 (NGYE)</t>
  </si>
  <si>
    <t>YUNES 2 (NGYE)</t>
  </si>
  <si>
    <t>CJTO VALENCIANA II (NQU1)</t>
  </si>
  <si>
    <t>AGUALONGO (NQU1)</t>
  </si>
  <si>
    <t>CASCOL (NGYE)</t>
  </si>
  <si>
    <t>U.DE VALENCIA (NGYE)</t>
  </si>
  <si>
    <t>YATUVI (NQU1)</t>
  </si>
  <si>
    <t>LUMBAQUI (NQU1)</t>
  </si>
  <si>
    <t>TRIUNFO (NGYE)</t>
  </si>
  <si>
    <t>PASTOCALLE(NQU1)</t>
  </si>
  <si>
    <t>P.V. MALDONADO (NQU1)</t>
  </si>
  <si>
    <t>MALCHINGUÍ (NQU1)</t>
  </si>
  <si>
    <t>PUÉLLARO (NQU1)</t>
  </si>
  <si>
    <t>PERUCHO (NQU1)</t>
  </si>
  <si>
    <t>AMBATO GPON (NQU1)</t>
  </si>
  <si>
    <t>MUJERES CHIMBORACENCES (NQU1)</t>
  </si>
  <si>
    <t>VENECIA (NQU1)</t>
  </si>
  <si>
    <t>JOAQUIN RUALES (NQU1)</t>
  </si>
  <si>
    <t>EL ROCIO (NQU1)</t>
  </si>
  <si>
    <t>JIVINO VERDE (NQU1)</t>
  </si>
  <si>
    <t>PALORA (NQU1)</t>
  </si>
  <si>
    <t>CONOCOTO (NQU1)</t>
  </si>
  <si>
    <t>OESTE (NGYE)</t>
  </si>
  <si>
    <t>UNIORO (NGYE)</t>
  </si>
  <si>
    <t>PACCHA (NGYE)</t>
  </si>
  <si>
    <t>ARCHIDONA (NQU1)</t>
  </si>
  <si>
    <t>ARCHIDONA(NQU1)</t>
  </si>
  <si>
    <t>NUEVO ISRAEL (NQU1)</t>
  </si>
  <si>
    <t>LA PAZ CARCHI (NQU1)</t>
  </si>
  <si>
    <t>CAYAMBE GPON (NQU1)</t>
  </si>
  <si>
    <t>MONTALVO (NQU1)</t>
  </si>
  <si>
    <t>CASAS VIEJAS (NGYE)</t>
  </si>
  <si>
    <t>SABANETILLA (NQU1)</t>
  </si>
  <si>
    <t xml:space="preserve"> PITA (NQU1)</t>
  </si>
  <si>
    <t>LAS MERCEDES BLVR (NQU1)</t>
  </si>
  <si>
    <t>LLACAN (NQU1)</t>
  </si>
  <si>
    <t>ESTERO DEL PESCADO (NQU1)</t>
  </si>
  <si>
    <t>CHARQUIYACU (NQU1)</t>
  </si>
  <si>
    <t>SHUMIRAL ( NGYE)</t>
  </si>
  <si>
    <t>PRINCIPAL ( NGYE)</t>
  </si>
  <si>
    <t>ASUNCION ( NGYE)</t>
  </si>
  <si>
    <t>SANTA BARBARA 1 (NQU1)</t>
  </si>
  <si>
    <t>GUELL (NGYE)</t>
  </si>
  <si>
    <t>VILCABAMBA (NGYE)</t>
  </si>
  <si>
    <t>AYANGUE (NGYE)</t>
  </si>
  <si>
    <t>BAEZA (NQU1)</t>
  </si>
  <si>
    <t>MULALILLO (NQU1)</t>
  </si>
  <si>
    <t>GUAPÁN (NGYE)</t>
  </si>
  <si>
    <t>TORRES DEL NORTE (NGYE)</t>
  </si>
  <si>
    <t>SAMBORONDON (NGYE)</t>
  </si>
  <si>
    <t>PATRICIA PILAR (NGYE)</t>
  </si>
  <si>
    <t>COJIMÍES (NGYE)</t>
  </si>
  <si>
    <t>C.J.AROSEMENA TOLA (NQU1)</t>
  </si>
  <si>
    <t>PUERTO VILLAMIL (NGYE)</t>
  </si>
  <si>
    <t>S.SEBASTIAN  COCA (NQU1)</t>
  </si>
  <si>
    <t>SAN JUAN ALTO QCN (NQU1)</t>
  </si>
  <si>
    <t xml:space="preserve">EL PANGUI (NGYE) </t>
  </si>
  <si>
    <t>LAS VILLEGAS (NQU1)</t>
  </si>
  <si>
    <t xml:space="preserve"> BELISARIO QUEVEDO (NQU1)</t>
  </si>
  <si>
    <t>LAUREL (NGYE)</t>
  </si>
  <si>
    <t>EL ENO (NQU1)</t>
  </si>
  <si>
    <t>SANTA CECILIA (NQU1)</t>
  </si>
  <si>
    <t xml:space="preserve"> S.PEDRO DE LOS COFANES) (NQU1)</t>
  </si>
  <si>
    <t>BUENOS AIRES IMB (NQU1)</t>
  </si>
  <si>
    <t>ECHEANDIA (NQU1)</t>
  </si>
  <si>
    <t>NARANJITO (NGYE)</t>
  </si>
  <si>
    <t>EL CHICAL (NQU1)</t>
  </si>
  <si>
    <t>SAN MARTIN (NQU1)</t>
  </si>
  <si>
    <t>SAN LORENZO M (NGYE)</t>
  </si>
  <si>
    <t>PTO. EL CARMEN PUTUMAYO (NQU1)</t>
  </si>
  <si>
    <t>NUEVO QUININDE D07 (NQU1)</t>
  </si>
  <si>
    <t>NUEVO QUININDE D06 (NQU1)</t>
  </si>
  <si>
    <t>NUEVO QUININDE D05 (NQU1)</t>
  </si>
  <si>
    <t>NUEVO QUININDE D04 (NQU1)</t>
  </si>
  <si>
    <t>NUEVO QUININDE D03 (NQU1)</t>
  </si>
  <si>
    <t>NUEVO QUININDE D02 (NQU1)</t>
  </si>
  <si>
    <t>NUEVO QUININDE D01 (NQU1)</t>
  </si>
  <si>
    <t>CJTO LA RIVIERA (NQU1)</t>
  </si>
  <si>
    <t>CJTO VISTA HERMOSA (NQU1)</t>
  </si>
  <si>
    <t>COBUENDO (NQU1)</t>
  </si>
  <si>
    <t xml:space="preserve">ESPERANZA SAN ROQUE (NQU1) </t>
  </si>
  <si>
    <t xml:space="preserve">S.V. DE LOS OVALOS (NQU1) </t>
  </si>
  <si>
    <t>S.I. ANDRADE MARIN (NQU1)</t>
  </si>
  <si>
    <t>PUCARA SAN ROQUE (NQU1)</t>
  </si>
  <si>
    <t>CACHICULLIA (NQU1)</t>
  </si>
  <si>
    <t>EL ROSARIO TNGR 3 (NQU1)</t>
  </si>
  <si>
    <t xml:space="preserve">EL ROSARIO TNGR 2 (NQU1) </t>
  </si>
  <si>
    <t>EL ROSARIO TNGR 1 (NQU1)</t>
  </si>
  <si>
    <t>SALASACA 2 (NQU1)</t>
  </si>
  <si>
    <t>SALASACA 1 (NQU1)</t>
  </si>
  <si>
    <t>PUERTO ARTURO 3 (NQU1)</t>
  </si>
  <si>
    <t>PUERTO ARTURO 2 (NQU1)</t>
  </si>
  <si>
    <t>PUERTO ARTURO 1 (NQU1)</t>
  </si>
  <si>
    <t>MONTALVO PALAHUA (NQU1)</t>
  </si>
  <si>
    <t>SAN PABLO TNGR 2 (NQU1)</t>
  </si>
  <si>
    <t>SAN PABLO TNGR 1 (NQU1)</t>
  </si>
  <si>
    <t>HUACHI S.FRANCISCO 2 (NQU1)</t>
  </si>
  <si>
    <t>HUACHI S.FRANCISCO 1 (NQU1)</t>
  </si>
  <si>
    <t>VILLA VEGA (NQU1)</t>
  </si>
  <si>
    <t>PUSIR GRANDE (NQU1)</t>
  </si>
  <si>
    <t xml:space="preserve">CIUDAD PUNTA CARNERO (NGYE) </t>
  </si>
  <si>
    <t xml:space="preserve"> LAS CAÑAS (NGYE)</t>
  </si>
  <si>
    <t>PAQUISHA (NGYE)</t>
  </si>
  <si>
    <t>VICENTE LEÓN D01 (NQU1)</t>
  </si>
  <si>
    <t>VICENTE LEÓN D02 (NQU1)</t>
  </si>
  <si>
    <t>VICENTE LEÓN D03 (NQU1)</t>
  </si>
  <si>
    <t>VICENTE LEÓN D04 (NQU1)</t>
  </si>
  <si>
    <t>VICENTE LEÓN D05 (NQU1)</t>
  </si>
  <si>
    <t>EL COCA 1 (NQU1)</t>
  </si>
  <si>
    <t xml:space="preserve">NANGULVI (NQU1) </t>
  </si>
  <si>
    <t>ALHAJUELA 2 (NGYE)</t>
  </si>
  <si>
    <t>ALHAJUELA 1 (NGYE)</t>
  </si>
  <si>
    <t>ALHAJUELA 3 (NGYE)</t>
  </si>
  <si>
    <t>MORAVIA (NQU1)</t>
  </si>
  <si>
    <t>SANTA ROSA NAPO (NQU1)</t>
  </si>
  <si>
    <t>PANO NAPO (NQU1)</t>
  </si>
  <si>
    <t xml:space="preserve">BRISAS DEL MAR 4 (NGYE) </t>
  </si>
  <si>
    <t xml:space="preserve">BRISAS DEL MAR 3 (NGYE) </t>
  </si>
  <si>
    <t xml:space="preserve">BRISAS DEL MAR 2 (NGYE) </t>
  </si>
  <si>
    <t xml:space="preserve">BRISAS DEL MAR 1 (NGYE) </t>
  </si>
  <si>
    <t>MALACATOS (NGYE)</t>
  </si>
  <si>
    <t xml:space="preserve">SANTA TERESITA  (NGYE) </t>
  </si>
  <si>
    <t>SAN ANTONIO 2  (NGYE)</t>
  </si>
  <si>
    <t>NOBOA  (NGYE)</t>
  </si>
  <si>
    <t>BACHILLERO 2  (NGYE)</t>
  </si>
  <si>
    <t>BACHILLERO 1  (NGYE)</t>
  </si>
  <si>
    <t>TAISHA (NQU1)</t>
  </si>
  <si>
    <t>SAN ANTONIO 1  (NGYE)</t>
  </si>
  <si>
    <t>AMBATILLO (NQU1)</t>
  </si>
  <si>
    <t>N2 IÑAQUITO (NQU1)</t>
  </si>
  <si>
    <t>N2 PINTADO (NQU1)</t>
  </si>
  <si>
    <t>LA ABUNDANCIA (NQU1)</t>
  </si>
  <si>
    <t>BATALLON DEL EJERCITO (NGYE)</t>
  </si>
  <si>
    <t xml:space="preserve">TIERRAS COLORADAS (NGYE) </t>
  </si>
  <si>
    <t>TIERRAS COLORADAS LOJA (NGYE)</t>
  </si>
  <si>
    <t xml:space="preserve"> EL MAESTRO (NGYE)</t>
  </si>
  <si>
    <t>GRAL. VERNAZA 1 (NGYE)</t>
  </si>
  <si>
    <t>SAN EDUARDO 2A (NGYE)</t>
  </si>
  <si>
    <t>Centrales con modificaciones por actualización de infraestructura</t>
  </si>
  <si>
    <t>ESMERALDAS GPON (NQU1)</t>
  </si>
  <si>
    <t>GUARANDA GPON (NQU1)</t>
  </si>
  <si>
    <t>AZOGUES GPON (NGYE)</t>
  </si>
  <si>
    <t>MACHALA GPON (NGYE)</t>
  </si>
  <si>
    <t>SUCRE GPON (NGYE)</t>
  </si>
  <si>
    <t>MORONA GPON (NGYE)</t>
  </si>
  <si>
    <t>PASTAZA GPON (NQU1)</t>
  </si>
  <si>
    <t>SALINAS GPON (NGYE)</t>
  </si>
  <si>
    <t>LAGO AGRIO GPON (NQU1)</t>
  </si>
  <si>
    <t>ZAMORA GPON (NGYE)</t>
  </si>
  <si>
    <t>ORELLANA GPON (NQU1)</t>
  </si>
  <si>
    <t>DM QUITO GPON (NQU1)</t>
  </si>
  <si>
    <t>RUMIÑAHUI GPON (NQU1)</t>
  </si>
  <si>
    <t>GUAYAQUIL GPON (NGYE)</t>
  </si>
  <si>
    <t xml:space="preserve"> SAN ISIDRO DEL INCA (NQU1)</t>
  </si>
  <si>
    <t>LA MERCED 1 (NQU1)</t>
  </si>
  <si>
    <t>CELICA (NQU1)</t>
  </si>
  <si>
    <t>URB. RETOÑOS 1 (NQU1)</t>
  </si>
  <si>
    <t>URB. RETOÑOS 2 (NQU1)</t>
  </si>
  <si>
    <t>PLAYA DEL MUERTO (NQU1)</t>
  </si>
  <si>
    <t>OYACACHI 1 (NQU1)</t>
  </si>
  <si>
    <t>PONCE ENRIQUEZ (NGYE)</t>
  </si>
  <si>
    <t>PRIMAVERA DE DURAN (NGYE)</t>
  </si>
  <si>
    <t>JAMA (NGYE)</t>
  </si>
  <si>
    <t>CAMPOS VERDES (NQU1)</t>
  </si>
  <si>
    <t>EL CORAZÓN (NQU1)</t>
  </si>
  <si>
    <t>SAN SIMON (NQU1)</t>
  </si>
  <si>
    <t>TARIFA (NGYE)</t>
  </si>
  <si>
    <t>LA VICTORIA (NQU1)</t>
  </si>
  <si>
    <t>TECHO PROPIO (TDA)</t>
  </si>
  <si>
    <t>EL RECREO 1 (NGYE)</t>
  </si>
  <si>
    <t>SANTA ROSA EO (NGYE)</t>
  </si>
  <si>
    <t>ZAMORA (NGYE)</t>
  </si>
  <si>
    <t>TOSAGUA (NGYE)</t>
  </si>
  <si>
    <t>SALINAS 1 (NGYE)</t>
  </si>
  <si>
    <t>PASAJE (NGYE)</t>
  </si>
  <si>
    <t>ECUASAL (NGYE)</t>
  </si>
  <si>
    <t>EL RECREO 2 (NGYE)</t>
  </si>
  <si>
    <t>DURAN GPON (NGYE)</t>
  </si>
  <si>
    <t>ARCOTEL (NQU1)</t>
  </si>
  <si>
    <t>EL BATÁN (NQU1)</t>
  </si>
  <si>
    <t>EL MAESTRO 1 (NGYE)</t>
  </si>
  <si>
    <t>OFICINAS</t>
  </si>
  <si>
    <t>CJTO. PANORAMA (NQU1)</t>
  </si>
  <si>
    <t>CJTO. ARKANTOS (NQU1)</t>
  </si>
  <si>
    <t>EL PARAÍSO ZTE</t>
  </si>
  <si>
    <t>MIRANDA 1 (NQU1)</t>
  </si>
  <si>
    <t>AZOGUES (NGYE)</t>
  </si>
  <si>
    <t>TUMBACO (NQU1)</t>
  </si>
  <si>
    <t>S. M. URCUQUÍ GPON (NQU1)</t>
  </si>
  <si>
    <t>CJTO. AGAPANTHUS 2 (NQU1)</t>
  </si>
  <si>
    <t>B. ALBORNOZ 2 (NQU1)</t>
  </si>
  <si>
    <t>QUILLANLOMA (NQU1)</t>
  </si>
  <si>
    <t>GUALACEO (NGYE)</t>
  </si>
  <si>
    <t>CHACHIMBIRO (NQU1)</t>
  </si>
  <si>
    <t>RIOBAMBA 1 (NQU1)</t>
  </si>
  <si>
    <t>HUAYRALOMA (NQU1)</t>
  </si>
  <si>
    <t>COLEGIO CISNEROS (NQU1)</t>
  </si>
  <si>
    <t>COMPLEJO LA PANADERÍA (NQU1)</t>
  </si>
  <si>
    <t>RIOBAMBA 3 (NQU1)</t>
  </si>
  <si>
    <t>LA BONITA (NQU1)</t>
  </si>
  <si>
    <t>TENGUEL (NGYE)</t>
  </si>
  <si>
    <t>B. ALBORNOZ 1 (NQU1)</t>
  </si>
  <si>
    <t>GIMA (NGYE)</t>
  </si>
  <si>
    <t>SALINAS 2 (NGYE)</t>
  </si>
  <si>
    <t>TAMARINDOS (NGYE)</t>
  </si>
  <si>
    <t>SUR (NGYE)</t>
  </si>
  <si>
    <t>ALBORADA (NGYE)</t>
  </si>
  <si>
    <t>DAULE (NGYE)</t>
  </si>
  <si>
    <t>CENTRO 1 (NGYE)</t>
  </si>
  <si>
    <t>CHORDELEG (NGYE)</t>
  </si>
  <si>
    <t>NABON (NGYE)</t>
  </si>
  <si>
    <t>CUATRO ESQUINAS 1 (NQU1)</t>
  </si>
  <si>
    <t>SANTA MARÍA TOACHI (NQU1)</t>
  </si>
  <si>
    <t>VENTANAS GPON (NGYE)</t>
  </si>
  <si>
    <t>EL CAPULI DE TAMBILLO (NQU1)</t>
  </si>
  <si>
    <t>URB. VISTA VERDE (NQU1)</t>
  </si>
  <si>
    <t>GUARE DE BABA (NGYE)</t>
  </si>
  <si>
    <t>CONSEP (NGYE)</t>
  </si>
  <si>
    <t>SAN RAFAEL AMG (NQU1)</t>
  </si>
  <si>
    <t>SAN JOSÉ DE MINAS (NQU1)</t>
  </si>
  <si>
    <t>BARRIO LA TOLA DE CAYAMBE</t>
  </si>
  <si>
    <t>BARRIO TERRANOVA</t>
  </si>
  <si>
    <t>TUNTATACTO (NQU1)</t>
  </si>
  <si>
    <t>BARRIO STA.TERESITA (NQU1)</t>
  </si>
  <si>
    <t>PALMIRA (NQU1)</t>
  </si>
  <si>
    <t>SOCIEDAD OBRERA (NQU1)</t>
  </si>
  <si>
    <t>PARQUE ARTESANAL (NQU1)</t>
  </si>
  <si>
    <t>19 DE NOVIEMBRE (NQU1)</t>
  </si>
  <si>
    <t>TERESA BACQ (NQU1)</t>
  </si>
  <si>
    <t>B. GUAYAQUIL 1 (NGYE)</t>
  </si>
  <si>
    <t>B. GUAYAQUIL 2 (NGYE)</t>
  </si>
  <si>
    <t>B. GUAYAQUIL 3 (NGYE)</t>
  </si>
  <si>
    <t>CUMBRE DEL SOL (NGYE)</t>
  </si>
  <si>
    <t>C.C. SCALA GPON (NQU1)</t>
  </si>
  <si>
    <t>LOMAS DE SARGENTILLO (NGYE)</t>
  </si>
  <si>
    <t>LAS PITAS - PVM (NGYE)</t>
  </si>
  <si>
    <t>SAN ISIDRO MORONA (NGYE)</t>
  </si>
  <si>
    <t>CUENCA GPON (NGYE)</t>
  </si>
  <si>
    <t>PAUTE GPON (NGYE)</t>
  </si>
  <si>
    <t>MONTEVERDE GPON (NGYE)</t>
  </si>
  <si>
    <t>PANANZA (NGYE)</t>
  </si>
  <si>
    <t>LA FLORIDA (NQU1)</t>
  </si>
  <si>
    <t>BARRIO BANCO NACIONAL DE FOMENTO 2 (NQU1)</t>
  </si>
  <si>
    <t>BARRIO EL MARCO (NQU1)</t>
  </si>
  <si>
    <t>PUERTO RICO (NQU1)</t>
  </si>
  <si>
    <t>29 DE SEPTIEMBRE (NQU1)</t>
  </si>
  <si>
    <t>B. ANGEL VEGA (NQU1)</t>
  </si>
  <si>
    <t>SUSUDEL (NGYE)</t>
  </si>
  <si>
    <t>CHUMBLÍN (NGYE)</t>
  </si>
  <si>
    <t>CUTCHIL (NGYE)</t>
  </si>
  <si>
    <t>CUMBE (NGYE)</t>
  </si>
  <si>
    <t>BARRIO RANCHO LOS PINOS 1 (NQU1)</t>
  </si>
  <si>
    <t>BARRIO RANCHO LOS PINOS 2</t>
  </si>
  <si>
    <t>BARRIO EL CORAZON 1 (NQU1)</t>
  </si>
  <si>
    <t>BARRIO EL CORAZON 2 (NQU1)</t>
  </si>
  <si>
    <t>BARRIO LA ISLA DE PIFO (NQU1)</t>
  </si>
  <si>
    <t>B. SAN JOSE DE YARUQUI (NQU1)</t>
  </si>
  <si>
    <t>BARRIO EL COLIBRI (NQU1)</t>
  </si>
  <si>
    <t>BARRIO KENNEDY BAJA (NQU1)</t>
  </si>
  <si>
    <t>LOGROÑO (NGYE)</t>
  </si>
  <si>
    <t>PALANDA (NGYE)</t>
  </si>
  <si>
    <t>VALLADOLID (NGYE)</t>
  </si>
  <si>
    <t>SAN ALFONSO (NGYE)</t>
  </si>
  <si>
    <t>ZAPATA (NGYE)</t>
  </si>
  <si>
    <t>B. SAN VICENTE del BNF (NQU1)</t>
  </si>
  <si>
    <t>RECINTO PIEDRA DE VAPOR (NQU1)</t>
  </si>
  <si>
    <t>U.SOLIDARIDAD ECU.(NQU1)</t>
  </si>
  <si>
    <t>B. S.ANTONIO PASOCHOA (NQU1)</t>
  </si>
  <si>
    <t>B. TOLONTAG D04 (NQU1)</t>
  </si>
  <si>
    <t>B. TOLONTAG D03 (NQU1)</t>
  </si>
  <si>
    <t>B. TOLONTAG D02 (NQU1)</t>
  </si>
  <si>
    <t>PALMAS AZUAY (NGYE)</t>
  </si>
  <si>
    <t>DURENO (NQU1)</t>
  </si>
  <si>
    <t>GONZALO PIZARRO (NQU1)</t>
  </si>
  <si>
    <t>ARENALES MAZAR (NGYE)</t>
  </si>
  <si>
    <t>SHYRIS PARK GPON (NQU1)</t>
  </si>
  <si>
    <t>SOLEMNI GPON (NQU1)</t>
  </si>
  <si>
    <t xml:space="preserve">ALMAGRO PLAZA GPON (NQU1) </t>
  </si>
  <si>
    <t>AGUAS NEGRAS (NQU1)</t>
  </si>
  <si>
    <t>SEVILLA SUC (NQU1)</t>
  </si>
  <si>
    <t>SANTA ELENA GPON (NGYE)</t>
  </si>
  <si>
    <t>20 DE MAYO (NGYE)</t>
  </si>
  <si>
    <t>CONVENTO (NGYE)</t>
  </si>
  <si>
    <t>INTERBARRIAL (NGYE)</t>
  </si>
  <si>
    <t>PINDILIG (NGYE)</t>
  </si>
  <si>
    <t>RIVERA (NGYE)</t>
  </si>
  <si>
    <t>TADAY (NGYE)</t>
  </si>
  <si>
    <t>CUMANDA (NQU1)</t>
  </si>
  <si>
    <t>IRUGUINCHO (NQU1)</t>
  </si>
  <si>
    <t>MORALES CHUPA (NQU1)</t>
  </si>
  <si>
    <t>SAN JOSE DE ATUNTAQUI (NQU1)</t>
  </si>
  <si>
    <t>ANGLA (NQU1)</t>
  </si>
  <si>
    <t>ALOBURO (NQU1)</t>
  </si>
  <si>
    <t>LOS LLANOS (NQU1)</t>
  </si>
  <si>
    <t>EL PARAISO DE ALLURIQUÍN (NQU1)</t>
  </si>
  <si>
    <t>UNION DEL TOACHI (NQU1)</t>
  </si>
  <si>
    <t>BRISAS DEL ZARACAY 1 (NQU1)</t>
  </si>
  <si>
    <t>BRISAS DEL ZARACAY 2 (NQU1)</t>
  </si>
  <si>
    <t>BRISAS DEL ZARACAY 3 (NQU1)</t>
  </si>
  <si>
    <t>BRISAS DEL ZARACAY 4 (NQU1)</t>
  </si>
  <si>
    <t>BRISAS DEL ZARACAY 5 (NQU1)</t>
  </si>
  <si>
    <t>SAN BARTOLOME (NGYE)</t>
  </si>
  <si>
    <t>TOMEBAMBA (NGYE)</t>
  </si>
  <si>
    <t>REY CARLOS (NGYE)</t>
  </si>
  <si>
    <t>REY ARTURO (NGYE)</t>
  </si>
  <si>
    <t>PRINCESA DIANA (NGYE)</t>
  </si>
  <si>
    <t>REINA BEATRIZ (NGYE)</t>
  </si>
  <si>
    <t>COLEGIO JEFFERSON (NGYE)</t>
  </si>
  <si>
    <t>PALO QUEMADO (NQU1)</t>
  </si>
  <si>
    <t>REY FELIPE (NGYE)</t>
  </si>
  <si>
    <t>REY EDUARDO (NGYE)</t>
  </si>
  <si>
    <t>PUERTO QUITO D 01 (NQU1)</t>
  </si>
  <si>
    <t>PUERTO QUITO D 02 (NQU1)</t>
  </si>
  <si>
    <t>PUERTO QUITO D 03 (NQU1)</t>
  </si>
  <si>
    <t>PUERTO QUITO D 05 (NQU1)</t>
  </si>
  <si>
    <t>B. CIMA LIBERTAD 1 (NQU1)</t>
  </si>
  <si>
    <t>B. CIMA LIBERTAD 2 (NQU1)</t>
  </si>
  <si>
    <t>B. UBILLUS (NQU1)</t>
  </si>
  <si>
    <t>B. SANTA ANA SGLQ (NQU1)</t>
  </si>
  <si>
    <t>SEVILLA DE ORO (NGYE)</t>
  </si>
  <si>
    <t>LA LIBERTAD CARCHI (NQU1</t>
  </si>
  <si>
    <t>ATAHUALPA (NQU1)</t>
  </si>
  <si>
    <t>B. BANCO NAC. DE FOMENTO 1 (NQU1)</t>
  </si>
  <si>
    <t>GUACHAPALA (NGYE)</t>
  </si>
  <si>
    <t>PEDERNALES GPON (NGYE)</t>
  </si>
  <si>
    <t>VENTURA (NGYE)</t>
  </si>
  <si>
    <t>GUAYTACAMA (NQU1)</t>
  </si>
  <si>
    <t>WORLD TRADE CENTER (NGYE)</t>
  </si>
  <si>
    <t>PUNTA BLANCA 2 (NGYE)</t>
  </si>
  <si>
    <t>15 DE NOVIEMBRE D602 (NGYE)</t>
  </si>
  <si>
    <t>15 DE NOVIEMBRE D603 (NGYE)</t>
  </si>
  <si>
    <t>15 DE NOVIEMBRE D604 (NGYE)</t>
  </si>
  <si>
    <t>EL BELEN STD (NQU1)</t>
  </si>
  <si>
    <t>B. TOCACHI (NQU1)</t>
  </si>
  <si>
    <t>SAN MIGUEL BOLIVAR GPON (NQU1)</t>
  </si>
  <si>
    <t>MIIRA GPON (NQU1)</t>
  </si>
  <si>
    <t>MONTUFAR GPON (NQU1)</t>
  </si>
  <si>
    <t>LA MANA GPON (NQU1)</t>
  </si>
  <si>
    <t>PUJILI GPON (NQU1)</t>
  </si>
  <si>
    <t>SALCEDO GPON (NQU1)</t>
  </si>
  <si>
    <t>ATACAMES GPON (NQU1)</t>
  </si>
  <si>
    <t>COTACACHI GPON (NQU1)</t>
  </si>
  <si>
    <t>LA JOYA DE LOS SACHAS GPON (NQU1)</t>
  </si>
  <si>
    <t>CEVALLOS GPON (NQU1)</t>
  </si>
  <si>
    <t>B. CHAQUIBAMBA (NQU1)</t>
  </si>
  <si>
    <t>NODO 3 LA LUZ (NQU1)</t>
  </si>
  <si>
    <t>QUININDE GPON (NQU1)</t>
  </si>
  <si>
    <t>ARUPOS DE LA HACIENDA (NQU1)</t>
  </si>
  <si>
    <t>L. VICTORIA PABLO ARENAS (NQU1)</t>
  </si>
  <si>
    <t>GALPON (NQU1)</t>
  </si>
  <si>
    <t>CHIQUICHA (NQU1)</t>
  </si>
  <si>
    <t>MOGATO (NQU1)</t>
  </si>
  <si>
    <t>FRUKIS LAS VIÑAS (NQU1)</t>
  </si>
  <si>
    <t>VIÑAS (NQU1)</t>
  </si>
  <si>
    <t>HUAPANTE GRANDE (NQU1)</t>
  </si>
  <si>
    <t>SAN JORGE (NQU1)</t>
  </si>
  <si>
    <t>PINGUILI (NQU1)</t>
  </si>
  <si>
    <t>LA ESPERANZA TNGR (NQU1)</t>
  </si>
  <si>
    <t>SAN JAVIER (NQU1)</t>
  </si>
  <si>
    <t>RAMIREZPAMBA (NGYE)</t>
  </si>
  <si>
    <t>NAMBACOLA (NGYE)</t>
  </si>
  <si>
    <t>SACAPALCA (NGYE)</t>
  </si>
  <si>
    <t>5 DE JUNIO (NGYE)</t>
  </si>
  <si>
    <t>ALTA VISTA (NGYE)</t>
  </si>
  <si>
    <t>LA MERCED (NQU1)</t>
  </si>
  <si>
    <t>UZHUPUD 2 (NGYE)</t>
  </si>
  <si>
    <t>LA UNIÓN DE CHORDELEG (NGYE)</t>
  </si>
  <si>
    <t>SARDINAS GPON (NQU1)</t>
  </si>
  <si>
    <t>LA MENA 1 (NQU1)</t>
  </si>
  <si>
    <t>CATZUQUI VELAZCO D03 (NQU1)</t>
  </si>
  <si>
    <t>CATZUQUI VELAZCO D01 (NQU1)</t>
  </si>
  <si>
    <t>CATZUQUI VELAZCO D02 (NQU1)</t>
  </si>
  <si>
    <t>AHUANO(NQU1)</t>
  </si>
  <si>
    <t>SAN VICENTE M GPON (NGYE)</t>
  </si>
  <si>
    <t>CALCETA (NGYE)</t>
  </si>
  <si>
    <t>CJTO.BALCONES MORÁN PLAZA (NQU1)</t>
  </si>
  <si>
    <t>CALCETA GPON (NGYE)</t>
  </si>
  <si>
    <t>MEJÍA GPON (NQU1)</t>
  </si>
  <si>
    <t>ET:       Conecel S.A. (Ex Ecuadortelecom)</t>
  </si>
  <si>
    <t>GC:      Level 3</t>
  </si>
  <si>
    <t>SAN RAFAEL 4 (NIMS)</t>
  </si>
  <si>
    <t>BALZAR GPON (NGYE)</t>
  </si>
  <si>
    <t>NARANJAL GPON (NGYE)</t>
  </si>
  <si>
    <t>PEDRO CARBO GPON (NGYE)</t>
  </si>
  <si>
    <t>SALITRE GPON (NGYE)</t>
  </si>
  <si>
    <t>LA UNIÓN DE STA. ANA (NGYE)</t>
  </si>
  <si>
    <t>INGA CENTRO GPON (NQU1)</t>
  </si>
  <si>
    <t>ZÁMBIZA 1 (NQU1)</t>
  </si>
  <si>
    <t>CJTO. VALLE MONTE REAL (NQU1)</t>
  </si>
  <si>
    <t>TANICUCHI (NQU1)</t>
  </si>
  <si>
    <t>GUAYTACAMA 1 (NQU1)</t>
  </si>
  <si>
    <t>IGNACIO LOYOLA (NGYE)</t>
  </si>
  <si>
    <t>NUEVA PROSPERINA (NGYE)</t>
  </si>
  <si>
    <t>BALERIO ESTACIO (NGYE)</t>
  </si>
  <si>
    <t xml:space="preserve">MONTE SINAI (NGYE) </t>
  </si>
  <si>
    <t>VOLUNTAD DE DIOS 2 (NGYE)</t>
  </si>
  <si>
    <t>SERGIO TORAL 1 (NGYE)</t>
  </si>
  <si>
    <t xml:space="preserve">BAÑOS SAN VICENTE (NGYE) </t>
  </si>
  <si>
    <t>LOMA ALTA (NGYE)</t>
  </si>
  <si>
    <t>SAN RAFAEL (NGYE)</t>
  </si>
  <si>
    <t>BARCELONA 1 (NGYE)</t>
  </si>
  <si>
    <t>EL AZUCAR (NGYE)</t>
  </si>
  <si>
    <t>ZAPOTAL (NGYE)</t>
  </si>
  <si>
    <t>MANANTIAL DE GUANGALA (NGYE)</t>
  </si>
  <si>
    <t>SANTA ELENA</t>
  </si>
  <si>
    <t>SANTA LUCIA GPON (NGYE)</t>
  </si>
  <si>
    <t>QUIROGA (NGYE)</t>
  </si>
  <si>
    <t>ROCAFUERTE GPON (NGYE)</t>
  </si>
  <si>
    <t>EL CARMEN GPON (NGYE)</t>
  </si>
  <si>
    <t>LA CADENA (NGYE)</t>
  </si>
  <si>
    <t>QUIJOS GPON (NQU1)</t>
  </si>
  <si>
    <t>APUELA 1 (NQU1)</t>
  </si>
  <si>
    <t>PEÑAHERRERA (NUQ1)</t>
  </si>
  <si>
    <t>S.M. STA ROSA DE IBARRA (NQU1)</t>
  </si>
  <si>
    <t xml:space="preserve">S.M. LA COMPAÑÍA (NQU1) </t>
  </si>
  <si>
    <t>S.M. JUNCAL (NQU1)</t>
  </si>
  <si>
    <t>S.M. SAN RAFAEL (NQU1)</t>
  </si>
  <si>
    <t>SAN VICENTE L4 (NGYE)</t>
  </si>
  <si>
    <t>SAN VICENTE L1 (NGYE)</t>
  </si>
  <si>
    <t>SAN VICENTE L2 (NGYE)</t>
  </si>
  <si>
    <t>SAN VICENTE L3 (NGYE)</t>
  </si>
  <si>
    <t>CHUQUIRIBAMBA (NGYE)</t>
  </si>
  <si>
    <t>S:        Setel S.A.</t>
  </si>
  <si>
    <t>E:        Etapa</t>
  </si>
  <si>
    <t>ET:      Conecel S.A. (Ex Ecuadortelecom)</t>
  </si>
  <si>
    <t>CONECEL S.A. (ECUADORTELECOM S.A.)</t>
  </si>
  <si>
    <t>SIMON BOLIVAR 1 (NGYE)</t>
  </si>
  <si>
    <t>ANGOCHAGUA</t>
  </si>
  <si>
    <t>ANGOCHAGUA (NQU1)</t>
  </si>
  <si>
    <t xml:space="preserve">     Fecha de publicación:  Abril 2017</t>
  </si>
  <si>
    <t>PUERTO QUITO D04 (NQU1)</t>
  </si>
  <si>
    <t>LA CONCORDIA GPON (NQU1)</t>
  </si>
  <si>
    <t>LA VEGA - PVM (NGYE)</t>
  </si>
  <si>
    <t>ñ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</si>
</sst>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numFmts count="4">
    <numFmt numFmtId="43" formatCode="_(* #,##0.00_);_(* \(#,##0.00\);_(* &quot;-&quot;??_);_(@_)"/>
    <numFmt numFmtId="164" formatCode="_(* #,##0_);_(* \(#,##0\);_(* &quot;-&quot;??_);_(@_)"/>
    <numFmt numFmtId="165" formatCode="0.0"/>
    <numFmt numFmtId="166" formatCode="_ [$€-2]\ * #,##0.00_ ;_ [$€-2]\ * \-#,##0.00_ ;_ [$€-2]\ * &quot;-&quot;??_ "/>
  </numFmts>
  <fonts count="67" x14ac:knownFonts="1">
    <font>
      <sz val="10"/>
      <name val="Arial"/>
      <family val="2"/>
    </font>
    <font>
      <b/>
      <sz val="10"/>
      <name val="Arial"/>
      <family val="2"/>
    </font>
    <font>
      <b/>
      <i/>
      <sz val="10"/>
      <name val="Arial"/>
      <family val="2"/>
    </font>
    <font>
      <sz val="10"/>
      <name val="Arial"/>
      <family val="2"/>
    </font>
    <font>
      <b/>
      <sz val="8"/>
      <name val="Arial"/>
      <family val="2"/>
    </font>
    <font>
      <sz val="9"/>
      <name val="Arial"/>
      <family val="2"/>
    </font>
    <font>
      <sz val="8"/>
      <name val="Arial"/>
      <family val="2"/>
    </font>
    <font>
      <b/>
      <sz val="8"/>
      <name val="Arial"/>
      <family val="2"/>
    </font>
    <font>
      <b/>
      <i/>
      <sz val="10"/>
      <name val="Arial"/>
      <family val="2"/>
    </font>
    <font>
      <b/>
      <sz val="10"/>
      <name val="Arial"/>
      <family val="2"/>
    </font>
    <font>
      <b/>
      <i/>
      <u/>
      <sz val="10"/>
      <name val="Arial"/>
      <family val="2"/>
    </font>
    <font>
      <sz val="8"/>
      <name val="Arial"/>
      <family val="2"/>
    </font>
    <font>
      <sz val="10"/>
      <name val="Arial"/>
      <family val="2"/>
    </font>
    <font>
      <b/>
      <i/>
      <u/>
      <sz val="8"/>
      <name val="Arial"/>
      <family val="2"/>
    </font>
    <font>
      <sz val="8"/>
      <color indexed="8"/>
      <name val="Courier"/>
      <family val="3"/>
    </font>
    <font>
      <sz val="10"/>
      <name val="Arial"/>
      <family val="2"/>
    </font>
    <font>
      <sz val="6"/>
      <color indexed="8"/>
      <name val="Courier"/>
      <family val="3"/>
    </font>
    <font>
      <sz val="7"/>
      <name val="Arial"/>
      <family val="2"/>
    </font>
    <font>
      <b/>
      <sz val="6"/>
      <name val="Arial"/>
      <family val="2"/>
    </font>
    <font>
      <b/>
      <sz val="7"/>
      <name val="Arial"/>
      <family val="2"/>
    </font>
    <font>
      <b/>
      <sz val="6"/>
      <name val="Arial"/>
      <family val="2"/>
    </font>
    <font>
      <sz val="6"/>
      <name val="Arial"/>
      <family val="2"/>
    </font>
    <font>
      <b/>
      <i/>
      <sz val="8"/>
      <name val="Arial"/>
      <family val="2"/>
    </font>
    <font>
      <b/>
      <sz val="12"/>
      <name val="Arial"/>
      <family val="2"/>
    </font>
    <font>
      <b/>
      <sz val="10"/>
      <color indexed="8"/>
      <name val="Arial"/>
      <family val="2"/>
    </font>
    <font>
      <sz val="8"/>
      <color indexed="10"/>
      <name val="Arial"/>
      <family val="2"/>
    </font>
    <font>
      <sz val="8"/>
      <color indexed="8"/>
      <name val="Arial"/>
      <family val="2"/>
    </font>
    <font>
      <i/>
      <sz val="8"/>
      <name val="Arial"/>
      <family val="2"/>
    </font>
    <font>
      <sz val="10"/>
      <color indexed="8"/>
      <name val="Arial"/>
      <family val="2"/>
    </font>
    <font>
      <b/>
      <sz val="9"/>
      <name val="Arial"/>
      <family val="2"/>
    </font>
    <font>
      <u/>
      <sz val="10"/>
      <color indexed="12"/>
      <name val="Arial"/>
      <family val="2"/>
    </font>
    <font>
      <sz val="10"/>
      <name val="Arial"/>
      <family val="2"/>
    </font>
    <font>
      <sz val="8"/>
      <color indexed="81"/>
      <name val="Tahoma"/>
      <family val="2"/>
    </font>
    <font>
      <b/>
      <sz val="8"/>
      <color indexed="81"/>
      <name val="Tahoma"/>
      <family val="2"/>
    </font>
    <font>
      <i/>
      <sz val="8.5"/>
      <name val="Arial"/>
      <family val="2"/>
    </font>
    <font>
      <b/>
      <sz val="8"/>
      <color indexed="9"/>
      <name val="Arial"/>
      <family val="2"/>
    </font>
    <font>
      <b/>
      <sz val="10"/>
      <color indexed="9"/>
      <name val="Arial"/>
      <family val="2"/>
    </font>
    <font>
      <sz val="8"/>
      <color indexed="9"/>
      <name val="Arial"/>
      <family val="2"/>
    </font>
    <font>
      <sz val="12"/>
      <name val="Arial"/>
      <family val="2"/>
    </font>
    <font>
      <sz val="10"/>
      <color indexed="10"/>
      <name val="Arial"/>
      <family val="2"/>
    </font>
    <font>
      <sz val="8.5"/>
      <color indexed="10"/>
      <name val="Arial"/>
      <family val="2"/>
    </font>
    <font>
      <sz val="10"/>
      <name val="Arial"/>
      <family val="2"/>
    </font>
    <font>
      <sz val="9"/>
      <color indexed="12"/>
      <name val="Arial"/>
      <family val="2"/>
    </font>
    <font>
      <b/>
      <sz val="8"/>
      <color theme="0"/>
      <name val="Arial"/>
      <family val="2"/>
    </font>
    <font>
      <b/>
      <sz val="10"/>
      <color theme="0"/>
      <name val="Arial"/>
      <family val="2"/>
    </font>
    <font>
      <sz val="10"/>
      <color theme="0"/>
      <name val="Arial"/>
      <family val="2"/>
    </font>
    <font>
      <sz val="7"/>
      <color theme="0"/>
      <name val="Arial"/>
      <family val="2"/>
    </font>
    <font>
      <sz val="8"/>
      <color theme="0"/>
      <name val="Arial"/>
      <family val="2"/>
    </font>
    <font>
      <sz val="10"/>
      <color rgb="FFC00000"/>
      <name val="Arial"/>
      <family val="2"/>
    </font>
    <font>
      <sz val="9"/>
      <color rgb="FFC00000"/>
      <name val="Arial"/>
      <family val="2"/>
    </font>
    <font>
      <sz val="8"/>
      <name val="Arial"/>
      <family val="2"/>
      <charset val="204"/>
    </font>
    <font>
      <b/>
      <sz val="14"/>
      <color theme="0"/>
      <name val="Arial"/>
      <family val="2"/>
    </font>
    <font>
      <sz val="11"/>
      <color theme="0"/>
      <name val="Arial"/>
      <family val="2"/>
    </font>
    <font>
      <sz val="10"/>
      <color rgb="FFFFFFFF"/>
      <name val="Arial"/>
      <family val="2"/>
    </font>
    <font>
      <u/>
      <sz val="12"/>
      <color theme="0"/>
      <name val="Arial"/>
      <family val="2"/>
    </font>
    <font>
      <sz val="10"/>
      <color rgb="FFFF0000"/>
      <name val="Arial"/>
      <family val="2"/>
    </font>
    <font>
      <sz val="10"/>
      <color theme="1"/>
      <name val="Arial"/>
      <family val="2"/>
    </font>
    <font>
      <i/>
      <sz val="10"/>
      <color theme="1"/>
      <name val="Arial"/>
      <family val="2"/>
    </font>
    <font>
      <sz val="8.5"/>
      <color rgb="FF0000FF"/>
      <name val="Arial"/>
      <family val="2"/>
    </font>
    <font>
      <sz val="10"/>
      <color rgb="FF0000FF"/>
      <name val="Arial"/>
      <family val="2"/>
    </font>
    <font>
      <i/>
      <sz val="10"/>
      <color rgb="FF0000FF"/>
      <name val="Arial"/>
      <family val="2"/>
    </font>
    <font>
      <b/>
      <sz val="10"/>
      <color theme="1"/>
      <name val="Arial"/>
      <family val="2"/>
    </font>
    <font>
      <sz val="8"/>
      <color theme="1"/>
      <name val="Arial"/>
      <family val="2"/>
    </font>
    <font>
      <sz val="8.5"/>
      <color theme="1"/>
      <name val="Arial"/>
      <family val="2"/>
    </font>
    <font>
      <i/>
      <sz val="8.5"/>
      <color theme="1"/>
      <name val="Arial"/>
      <family val="2"/>
    </font>
    <font>
      <sz val="8.5"/>
      <color rgb="FFFF0000"/>
      <name val="Arial"/>
      <family val="2"/>
    </font>
    <font>
      <sz val="8"/>
      <color rgb="FFFF0000"/>
      <name val="Arial"/>
      <family val="2"/>
    </font>
  </fonts>
  <fills count="10">
    <fill>
      <patternFill patternType="none"/>
    </fill>
    <fill>
      <patternFill patternType="gray125"/>
    </fill>
    <fill>
      <patternFill patternType="solid">
        <fgColor indexed="22"/>
        <bgColor indexed="64"/>
      </patternFill>
    </fill>
    <fill>
      <patternFill patternType="solid">
        <fgColor indexed="23"/>
        <bgColor indexed="64"/>
      </patternFill>
    </fill>
    <fill>
      <patternFill patternType="solid">
        <fgColor indexed="9"/>
        <bgColor indexed="64"/>
      </patternFill>
    </fill>
    <fill>
      <patternFill patternType="solid">
        <fgColor theme="3" tint="-0.249977111117893"/>
        <bgColor indexed="64"/>
      </patternFill>
    </fill>
    <fill>
      <patternFill patternType="solid">
        <fgColor theme="3" tint="-0.249977111117893"/>
        <bgColor rgb="FF000000"/>
      </patternFill>
    </fill>
    <fill>
      <patternFill patternType="solid">
        <fgColor theme="2" tint="-0.499984740745262"/>
        <bgColor indexed="64"/>
      </patternFill>
    </fill>
    <fill>
      <patternFill patternType="solid">
        <fgColor theme="8" tint="-0.249977111117893"/>
        <bgColor indexed="64"/>
      </patternFill>
    </fill>
    <fill>
      <patternFill patternType="solid">
        <fgColor theme="0"/>
        <bgColor indexed="64"/>
      </patternFill>
    </fill>
  </fills>
  <borders count="80">
    <border>
      <left/>
      <right/>
      <top/>
      <bottom/>
      <diagonal/>
    </border>
    <border>
      <left/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 style="medium">
        <color indexed="64"/>
      </bottom>
      <diagonal/>
    </border>
    <border>
      <left/>
      <right/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/>
      <diagonal/>
    </border>
    <border>
      <left/>
      <right/>
      <top/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/>
      <bottom style="thin">
        <color indexed="64"/>
      </bottom>
      <diagonal/>
    </border>
    <border>
      <left/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 style="thin">
        <color indexed="64"/>
      </top>
      <bottom style="thin">
        <color indexed="64"/>
      </bottom>
      <diagonal/>
    </border>
    <border>
      <left/>
      <right/>
      <top/>
      <bottom style="thin">
        <color indexed="64"/>
      </bottom>
      <diagonal/>
    </border>
    <border>
      <left/>
      <right/>
      <top style="medium">
        <color indexed="64"/>
      </top>
      <bottom/>
      <diagonal/>
    </border>
    <border>
      <left style="medium">
        <color indexed="64"/>
      </left>
      <right/>
      <top/>
      <bottom style="medium">
        <color indexed="64"/>
      </bottom>
      <diagonal/>
    </border>
    <border>
      <left style="medium">
        <color indexed="64"/>
      </left>
      <right/>
      <top style="medium">
        <color indexed="64"/>
      </top>
      <bottom/>
      <diagonal/>
    </border>
    <border>
      <left style="medium">
        <color indexed="64"/>
      </left>
      <right/>
      <top/>
      <bottom/>
      <diagonal/>
    </border>
    <border>
      <left/>
      <right style="medium">
        <color indexed="64"/>
      </right>
      <top/>
      <bottom/>
      <diagonal/>
    </border>
    <border>
      <left/>
      <right/>
      <top style="thin">
        <color indexed="64"/>
      </top>
      <bottom style="thin">
        <color indexed="64"/>
      </bottom>
      <diagonal/>
    </border>
    <border>
      <left style="thin">
        <color indexed="64"/>
      </left>
      <right/>
      <top style="thin">
        <color indexed="64"/>
      </top>
      <bottom style="medium">
        <color indexed="64"/>
      </bottom>
      <diagonal/>
    </border>
    <border>
      <left/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thin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 style="medium">
        <color indexed="64"/>
      </right>
      <top style="medium">
        <color indexed="64"/>
      </top>
      <bottom style="medium">
        <color indexed="64"/>
      </bottom>
      <diagonal/>
    </border>
    <border>
      <left style="thin">
        <color indexed="64"/>
      </left>
      <right/>
      <top style="medium">
        <color indexed="64"/>
      </top>
      <bottom style="thin">
        <color indexed="64"/>
      </bottom>
      <diagonal/>
    </border>
    <border>
      <left/>
      <right style="thin">
        <color indexed="64"/>
      </right>
      <top style="medium">
        <color indexed="64"/>
      </top>
      <bottom style="thin">
        <color indexed="64"/>
      </bottom>
      <diagonal/>
    </border>
    <border>
      <left/>
      <right/>
      <top style="medium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thin">
        <color indexed="64"/>
      </left>
      <right/>
      <top style="thin">
        <color indexed="64"/>
      </top>
      <bottom/>
      <diagonal/>
    </border>
    <border>
      <left/>
      <right/>
      <top style="thin">
        <color indexed="64"/>
      </top>
      <bottom/>
      <diagonal/>
    </border>
    <border>
      <left/>
      <right style="medium">
        <color indexed="64"/>
      </right>
      <top style="thin">
        <color indexed="64"/>
      </top>
      <bottom/>
      <diagonal/>
    </border>
    <border>
      <left/>
      <right style="thin">
        <color indexed="64"/>
      </right>
      <top/>
      <bottom style="medium">
        <color indexed="64"/>
      </bottom>
      <diagonal/>
    </border>
    <border>
      <left/>
      <right style="thin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/>
      <diagonal/>
    </border>
    <border>
      <left style="thin">
        <color indexed="64"/>
      </left>
      <right/>
      <top/>
      <bottom style="medium">
        <color indexed="64"/>
      </bottom>
      <diagonal/>
    </border>
    <border>
      <left/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thin">
        <color indexed="64"/>
      </right>
      <top/>
      <bottom style="medium">
        <color indexed="64"/>
      </bottom>
      <diagonal/>
    </border>
    <border>
      <left/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medium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/>
      <top/>
      <bottom/>
      <diagonal/>
    </border>
    <border>
      <left/>
      <right style="thin">
        <color indexed="64"/>
      </right>
      <top style="thin">
        <color indexed="64"/>
      </top>
      <bottom/>
      <diagonal/>
    </border>
    <border>
      <left style="thin">
        <color indexed="64"/>
      </left>
      <right style="medium">
        <color indexed="64"/>
      </right>
      <top/>
      <bottom style="medium">
        <color indexed="64"/>
      </bottom>
      <diagonal/>
    </border>
    <border>
      <left style="medium">
        <color indexed="64"/>
      </left>
      <right style="thin">
        <color indexed="64"/>
      </right>
      <top style="medium">
        <color indexed="64"/>
      </top>
      <bottom/>
      <diagonal/>
    </border>
    <border>
      <left style="medium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 style="medium">
        <color indexed="64"/>
      </top>
      <bottom/>
      <diagonal/>
    </border>
    <border>
      <left style="thin">
        <color indexed="64"/>
      </left>
      <right style="thin">
        <color indexed="64"/>
      </right>
      <top/>
      <bottom/>
      <diagonal/>
    </border>
    <border>
      <left style="thin">
        <color indexed="64"/>
      </left>
      <right style="thin">
        <color indexed="64"/>
      </right>
      <top/>
      <bottom style="thin">
        <color indexed="64"/>
      </bottom>
      <diagonal/>
    </border>
    <border>
      <left style="thin">
        <color indexed="64"/>
      </left>
      <right style="thin">
        <color indexed="64"/>
      </right>
      <top/>
      <bottom style="medium">
        <color indexed="64"/>
      </bottom>
      <diagonal/>
    </border>
    <border>
      <left style="thin">
        <color indexed="64"/>
      </left>
      <right style="medium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thin">
        <color indexed="64"/>
      </bottom>
      <diagonal/>
    </border>
    <border>
      <left/>
      <right style="thin">
        <color indexed="64"/>
      </right>
      <top/>
      <bottom/>
      <diagonal/>
    </border>
    <border>
      <left style="medium">
        <color indexed="64"/>
      </left>
      <right style="medium">
        <color indexed="64"/>
      </right>
      <top style="medium">
        <color indexed="64"/>
      </top>
      <bottom style="thin">
        <color indexed="64"/>
      </bottom>
      <diagonal/>
    </border>
    <border>
      <left style="thin">
        <color indexed="64"/>
      </left>
      <right style="medium">
        <color indexed="64"/>
      </right>
      <top/>
      <bottom style="thin">
        <color indexed="64"/>
      </bottom>
      <diagonal/>
    </border>
    <border>
      <left style="medium">
        <color indexed="64"/>
      </left>
      <right style="medium">
        <color indexed="64"/>
      </right>
      <top style="thin">
        <color indexed="64"/>
      </top>
      <bottom style="medium">
        <color indexed="64"/>
      </bottom>
      <diagonal/>
    </border>
    <border>
      <left style="medium">
        <color indexed="64"/>
      </left>
      <right/>
      <top/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thin">
        <color indexed="64"/>
      </bottom>
      <diagonal/>
    </border>
    <border>
      <left style="medium">
        <color indexed="64"/>
      </left>
      <right/>
      <top style="thin">
        <color indexed="64"/>
      </top>
      <bottom style="medium">
        <color indexed="64"/>
      </bottom>
      <diagonal/>
    </border>
    <border>
      <left style="medium">
        <color indexed="64"/>
      </left>
      <right style="medium">
        <color indexed="64"/>
      </right>
      <top/>
      <bottom style="thin">
        <color indexed="64"/>
      </bottom>
      <diagonal/>
    </border>
    <border>
      <left/>
      <right style="medium">
        <color indexed="12"/>
      </right>
      <top/>
      <bottom/>
      <diagonal/>
    </border>
    <border>
      <left/>
      <right/>
      <top/>
      <bottom style="medium">
        <color indexed="12"/>
      </bottom>
      <diagonal/>
    </border>
    <border>
      <left/>
      <right style="medium">
        <color indexed="12"/>
      </right>
      <top/>
      <bottom style="medium">
        <color indexed="12"/>
      </bottom>
      <diagonal/>
    </border>
    <border>
      <left/>
      <right style="medium">
        <color indexed="12"/>
      </right>
      <top style="medium">
        <color indexed="64"/>
      </top>
      <bottom/>
      <diagonal/>
    </border>
    <border>
      <left style="medium">
        <color indexed="64"/>
      </left>
      <right style="medium">
        <color indexed="64"/>
      </right>
      <top style="thin">
        <color indexed="64"/>
      </top>
      <bottom/>
      <diagonal/>
    </border>
    <border>
      <left style="medium">
        <color indexed="64"/>
      </left>
      <right/>
      <top style="thin">
        <color indexed="64"/>
      </top>
      <bottom/>
      <diagonal/>
    </border>
    <border>
      <left/>
      <right style="thin">
        <color indexed="64"/>
      </right>
      <top style="medium">
        <color indexed="64"/>
      </top>
      <bottom style="medium">
        <color indexed="64"/>
      </bottom>
      <diagonal/>
    </border>
  </borders>
  <cellStyleXfs count="6">
    <xf numFmtId="0" fontId="0" fillId="0" borderId="0">
      <alignment horizontal="right"/>
    </xf>
    <xf numFmtId="166" fontId="15" fillId="0" borderId="0" applyFont="0" applyFill="0" applyBorder="0" applyAlignment="0" applyProtection="0">
      <alignment horizontal="right"/>
    </xf>
    <xf numFmtId="0" fontId="30" fillId="0" borderId="0" applyNumberFormat="0" applyFill="0" applyBorder="0" applyAlignment="0" applyProtection="0">
      <alignment vertical="top"/>
      <protection locked="0"/>
    </xf>
    <xf numFmtId="43" fontId="3" fillId="0" borderId="0" applyFont="0" applyFill="0" applyBorder="0" applyAlignment="0" applyProtection="0"/>
    <xf numFmtId="9" fontId="3" fillId="0" borderId="0" applyFont="0" applyFill="0" applyBorder="0" applyAlignment="0" applyProtection="0"/>
    <xf numFmtId="0" fontId="3" fillId="0" borderId="0" applyNumberFormat="0" applyFill="0" applyBorder="0" applyAlignment="0" applyProtection="0"/>
  </cellStyleXfs>
  <cellXfs count="817">
    <xf numFmtId="0" fontId="0" fillId="0" borderId="0" xfId="0">
      <alignment horizontal="right"/>
    </xf>
    <xf numFmtId="0" fontId="4" fillId="0" borderId="0" xfId="0" applyFont="1" applyBorder="1" applyAlignment="1">
      <alignment horizontal="center"/>
    </xf>
    <xf numFmtId="0" fontId="4" fillId="0" borderId="1" xfId="0" applyFont="1" applyBorder="1" applyAlignment="1">
      <alignment horizontal="center"/>
    </xf>
    <xf numFmtId="0" fontId="0" fillId="0" borderId="2" xfId="0" applyBorder="1">
      <alignment horizontal="right"/>
    </xf>
    <xf numFmtId="0" fontId="4" fillId="0" borderId="3" xfId="0" applyFont="1" applyBorder="1" applyAlignment="1">
      <alignment horizontal="center"/>
    </xf>
    <xf numFmtId="0" fontId="1" fillId="0" borderId="4" xfId="0" applyFont="1" applyBorder="1" applyAlignment="1">
      <alignment horizontal="centerContinuous"/>
    </xf>
    <xf numFmtId="0" fontId="1" fillId="0" borderId="5" xfId="0" applyFont="1" applyBorder="1" applyAlignment="1">
      <alignment horizontal="centerContinuous"/>
    </xf>
    <xf numFmtId="0" fontId="1" fillId="0" borderId="6" xfId="0" applyFont="1" applyBorder="1" applyAlignment="1">
      <alignment horizontal="centerContinuous"/>
    </xf>
    <xf numFmtId="0" fontId="4" fillId="0" borderId="2" xfId="0" applyFont="1" applyBorder="1" applyAlignment="1">
      <alignment horizontal="center"/>
    </xf>
    <xf numFmtId="0" fontId="4" fillId="0" borderId="7" xfId="0" applyFont="1" applyBorder="1" applyAlignment="1">
      <alignment horizontal="center"/>
    </xf>
    <xf numFmtId="0" fontId="4" fillId="0" borderId="4" xfId="0" applyFont="1" applyBorder="1" applyAlignment="1">
      <alignment horizontal="centerContinuous"/>
    </xf>
    <xf numFmtId="0" fontId="4" fillId="0" borderId="6" xfId="0" applyFont="1" applyBorder="1" applyAlignment="1">
      <alignment horizontal="centerContinuous"/>
    </xf>
    <xf numFmtId="0" fontId="4" fillId="0" borderId="8" xfId="0" applyFont="1" applyBorder="1" applyAlignment="1">
      <alignment horizontal="center"/>
    </xf>
    <xf numFmtId="0" fontId="0" fillId="0" borderId="9" xfId="0" applyBorder="1">
      <alignment horizontal="right"/>
    </xf>
    <xf numFmtId="0" fontId="5" fillId="0" borderId="0" xfId="0" applyFont="1">
      <alignment horizontal="right"/>
    </xf>
    <xf numFmtId="0" fontId="6" fillId="0" borderId="0" xfId="0" applyFont="1">
      <alignment horizontal="right"/>
    </xf>
    <xf numFmtId="0" fontId="6" fillId="0" borderId="9" xfId="0" applyFont="1" applyBorder="1">
      <alignment horizontal="right"/>
    </xf>
    <xf numFmtId="0" fontId="6" fillId="0" borderId="10" xfId="0" applyFont="1" applyBorder="1">
      <alignment horizontal="right"/>
    </xf>
    <xf numFmtId="0" fontId="6" fillId="0" borderId="11" xfId="0" applyFont="1" applyBorder="1">
      <alignment horizontal="right"/>
    </xf>
    <xf numFmtId="0" fontId="6" fillId="0" borderId="12" xfId="0" applyFont="1" applyBorder="1">
      <alignment horizontal="right"/>
    </xf>
    <xf numFmtId="0" fontId="6" fillId="0" borderId="13" xfId="0" applyFont="1" applyBorder="1">
      <alignment horizontal="right"/>
    </xf>
    <xf numFmtId="0" fontId="6" fillId="0" borderId="14" xfId="0" applyFont="1" applyBorder="1">
      <alignment horizontal="right"/>
    </xf>
    <xf numFmtId="0" fontId="6" fillId="0" borderId="15" xfId="0" applyFont="1" applyBorder="1">
      <alignment horizontal="right"/>
    </xf>
    <xf numFmtId="0" fontId="6" fillId="0" borderId="16" xfId="0" applyFont="1" applyBorder="1">
      <alignment horizontal="right"/>
    </xf>
    <xf numFmtId="0" fontId="6" fillId="0" borderId="17" xfId="0" applyFont="1" applyBorder="1">
      <alignment horizontal="right"/>
    </xf>
    <xf numFmtId="0" fontId="6" fillId="0" borderId="18" xfId="0" applyFont="1" applyBorder="1">
      <alignment horizontal="right"/>
    </xf>
    <xf numFmtId="0" fontId="6" fillId="0" borderId="0" xfId="0" applyFont="1" applyBorder="1">
      <alignment horizontal="right"/>
    </xf>
    <xf numFmtId="0" fontId="6" fillId="0" borderId="19" xfId="0" applyFont="1" applyBorder="1">
      <alignment horizontal="right"/>
    </xf>
    <xf numFmtId="0" fontId="6" fillId="0" borderId="20" xfId="0" applyFont="1" applyBorder="1">
      <alignment horizontal="right"/>
    </xf>
    <xf numFmtId="0" fontId="6" fillId="0" borderId="21" xfId="0" applyFont="1" applyBorder="1">
      <alignment horizontal="right"/>
    </xf>
    <xf numFmtId="0" fontId="6" fillId="0" borderId="22" xfId="0" applyFont="1" applyBorder="1">
      <alignment horizontal="right"/>
    </xf>
    <xf numFmtId="0" fontId="6" fillId="0" borderId="23" xfId="0" applyFont="1" applyBorder="1">
      <alignment horizontal="right"/>
    </xf>
    <xf numFmtId="0" fontId="0" fillId="0" borderId="24" xfId="0" applyBorder="1">
      <alignment horizontal="right"/>
    </xf>
    <xf numFmtId="0" fontId="7" fillId="0" borderId="25" xfId="0" applyFont="1" applyBorder="1">
      <alignment horizontal="right"/>
    </xf>
    <xf numFmtId="0" fontId="1" fillId="0" borderId="0" xfId="0" applyFont="1" applyBorder="1" applyAlignment="1">
      <alignment horizontal="centerContinuous"/>
    </xf>
    <xf numFmtId="0" fontId="1" fillId="0" borderId="26" xfId="0" applyFont="1" applyBorder="1" applyAlignment="1">
      <alignment horizontal="centerContinuous"/>
    </xf>
    <xf numFmtId="0" fontId="1" fillId="0" borderId="24" xfId="0" applyFont="1" applyBorder="1" applyAlignment="1">
      <alignment horizontal="centerContinuous"/>
    </xf>
    <xf numFmtId="0" fontId="1" fillId="0" borderId="8" xfId="0" applyFont="1" applyBorder="1" applyAlignment="1">
      <alignment horizontal="centerContinuous"/>
    </xf>
    <xf numFmtId="0" fontId="1" fillId="0" borderId="27" xfId="0" applyFont="1" applyBorder="1" applyAlignment="1">
      <alignment horizontal="centerContinuous"/>
    </xf>
    <xf numFmtId="0" fontId="1" fillId="0" borderId="28" xfId="0" applyFont="1" applyBorder="1" applyAlignment="1">
      <alignment horizontal="centerContinuous"/>
    </xf>
    <xf numFmtId="0" fontId="1" fillId="0" borderId="25" xfId="0" applyFont="1" applyBorder="1" applyAlignment="1">
      <alignment horizontal="centerContinuous"/>
    </xf>
    <xf numFmtId="0" fontId="1" fillId="0" borderId="9" xfId="0" applyFont="1" applyBorder="1" applyAlignment="1">
      <alignment horizontal="centerContinuous"/>
    </xf>
    <xf numFmtId="0" fontId="1" fillId="0" borderId="1" xfId="0" applyFont="1" applyBorder="1" applyAlignment="1">
      <alignment horizontal="centerContinuous"/>
    </xf>
    <xf numFmtId="0" fontId="6" fillId="0" borderId="29" xfId="0" applyFont="1" applyBorder="1">
      <alignment horizontal="right"/>
    </xf>
    <xf numFmtId="0" fontId="6" fillId="0" borderId="30" xfId="0" applyFont="1" applyBorder="1">
      <alignment horizontal="right"/>
    </xf>
    <xf numFmtId="0" fontId="6" fillId="0" borderId="31" xfId="0" applyFont="1" applyBorder="1">
      <alignment horizontal="right"/>
    </xf>
    <xf numFmtId="0" fontId="6" fillId="0" borderId="32" xfId="0" applyFont="1" applyBorder="1">
      <alignment horizontal="right"/>
    </xf>
    <xf numFmtId="0" fontId="6" fillId="0" borderId="33" xfId="0" applyFont="1" applyBorder="1">
      <alignment horizontal="right"/>
    </xf>
    <xf numFmtId="0" fontId="6" fillId="0" borderId="34" xfId="0" applyFont="1" applyBorder="1">
      <alignment horizontal="right"/>
    </xf>
    <xf numFmtId="0" fontId="0" fillId="0" borderId="11" xfId="0" applyBorder="1">
      <alignment horizontal="right"/>
    </xf>
    <xf numFmtId="0" fontId="0" fillId="0" borderId="14" xfId="0" applyBorder="1">
      <alignment horizontal="right"/>
    </xf>
    <xf numFmtId="0" fontId="1" fillId="0" borderId="0" xfId="0" applyFont="1">
      <alignment horizontal="right"/>
    </xf>
    <xf numFmtId="0" fontId="2" fillId="0" borderId="0" xfId="0" applyFont="1">
      <alignment horizontal="right"/>
    </xf>
    <xf numFmtId="0" fontId="8" fillId="0" borderId="0" xfId="0" applyFont="1">
      <alignment horizontal="right"/>
    </xf>
    <xf numFmtId="0" fontId="8" fillId="0" borderId="0" xfId="0" applyFont="1" applyBorder="1">
      <alignment horizontal="right"/>
    </xf>
    <xf numFmtId="0" fontId="9" fillId="0" borderId="0" xfId="0" applyFont="1">
      <alignment horizontal="right"/>
    </xf>
    <xf numFmtId="0" fontId="9" fillId="0" borderId="9" xfId="0" applyFont="1" applyBorder="1">
      <alignment horizontal="right"/>
    </xf>
    <xf numFmtId="0" fontId="1" fillId="0" borderId="9" xfId="0" applyFont="1" applyBorder="1">
      <alignment horizontal="right"/>
    </xf>
    <xf numFmtId="0" fontId="6" fillId="0" borderId="35" xfId="0" applyFont="1" applyBorder="1">
      <alignment horizontal="right"/>
    </xf>
    <xf numFmtId="0" fontId="6" fillId="0" borderId="36" xfId="0" applyFont="1" applyBorder="1">
      <alignment horizontal="right"/>
    </xf>
    <xf numFmtId="0" fontId="9" fillId="0" borderId="0" xfId="0" applyFont="1" applyBorder="1">
      <alignment horizontal="right"/>
    </xf>
    <xf numFmtId="0" fontId="6" fillId="0" borderId="37" xfId="0" applyFont="1" applyBorder="1">
      <alignment horizontal="right"/>
    </xf>
    <xf numFmtId="0" fontId="10" fillId="0" borderId="0" xfId="0" applyFont="1">
      <alignment horizontal="right"/>
    </xf>
    <xf numFmtId="0" fontId="6" fillId="0" borderId="38" xfId="0" applyFont="1" applyBorder="1">
      <alignment horizontal="right"/>
    </xf>
    <xf numFmtId="0" fontId="6" fillId="0" borderId="39" xfId="0" applyFont="1" applyBorder="1">
      <alignment horizontal="right"/>
    </xf>
    <xf numFmtId="0" fontId="11" fillId="0" borderId="24" xfId="0" applyFont="1" applyBorder="1">
      <alignment horizontal="right"/>
    </xf>
    <xf numFmtId="0" fontId="11" fillId="0" borderId="8" xfId="0" applyFont="1" applyBorder="1">
      <alignment horizontal="right"/>
    </xf>
    <xf numFmtId="0" fontId="11" fillId="0" borderId="0" xfId="0" applyFont="1" applyBorder="1">
      <alignment horizontal="right"/>
    </xf>
    <xf numFmtId="0" fontId="11" fillId="0" borderId="28" xfId="0" applyFont="1" applyBorder="1">
      <alignment horizontal="right"/>
    </xf>
    <xf numFmtId="0" fontId="11" fillId="0" borderId="9" xfId="0" applyFont="1" applyBorder="1">
      <alignment horizontal="right"/>
    </xf>
    <xf numFmtId="0" fontId="12" fillId="0" borderId="9" xfId="0" applyFont="1" applyBorder="1">
      <alignment horizontal="right"/>
    </xf>
    <xf numFmtId="0" fontId="12" fillId="0" borderId="1" xfId="0" applyFont="1" applyBorder="1">
      <alignment horizontal="right"/>
    </xf>
    <xf numFmtId="0" fontId="13" fillId="0" borderId="0" xfId="0" applyFont="1">
      <alignment horizontal="right"/>
    </xf>
    <xf numFmtId="49" fontId="6" fillId="0" borderId="12" xfId="0" applyNumberFormat="1" applyFont="1" applyBorder="1">
      <alignment horizontal="right"/>
    </xf>
    <xf numFmtId="0" fontId="6" fillId="0" borderId="11" xfId="0" applyFont="1" applyBorder="1" applyAlignment="1">
      <alignment horizontal="right"/>
    </xf>
    <xf numFmtId="0" fontId="6" fillId="0" borderId="14" xfId="0" applyFont="1" applyBorder="1" applyAlignment="1">
      <alignment horizontal="right"/>
    </xf>
    <xf numFmtId="0" fontId="0" fillId="0" borderId="16" xfId="0" applyBorder="1">
      <alignment horizontal="right"/>
    </xf>
    <xf numFmtId="0" fontId="6" fillId="0" borderId="16" xfId="0" applyFont="1" applyBorder="1" applyAlignment="1">
      <alignment horizontal="right"/>
    </xf>
    <xf numFmtId="0" fontId="6" fillId="0" borderId="0" xfId="0" applyFont="1" applyBorder="1" applyAlignment="1">
      <alignment horizontal="right"/>
    </xf>
    <xf numFmtId="0" fontId="0" fillId="0" borderId="0" xfId="0" applyAlignment="1">
      <alignment horizontal="right"/>
    </xf>
    <xf numFmtId="0" fontId="0" fillId="0" borderId="9" xfId="0" applyBorder="1" applyAlignment="1">
      <alignment horizontal="right"/>
    </xf>
    <xf numFmtId="0" fontId="6" fillId="0" borderId="0" xfId="0" applyFont="1" applyAlignment="1">
      <alignment horizontal="right"/>
    </xf>
    <xf numFmtId="0" fontId="6" fillId="0" borderId="9" xfId="0" applyFont="1" applyBorder="1" applyAlignment="1">
      <alignment horizontal="right"/>
    </xf>
    <xf numFmtId="0" fontId="6" fillId="0" borderId="32" xfId="0" applyFont="1" applyBorder="1" applyAlignment="1">
      <alignment horizontal="right"/>
    </xf>
    <xf numFmtId="0" fontId="0" fillId="0" borderId="26" xfId="0" applyBorder="1">
      <alignment horizontal="right"/>
    </xf>
    <xf numFmtId="0" fontId="0" fillId="0" borderId="8" xfId="0" applyBorder="1">
      <alignment horizontal="right"/>
    </xf>
    <xf numFmtId="0" fontId="0" fillId="0" borderId="25" xfId="0" applyBorder="1">
      <alignment horizontal="right"/>
    </xf>
    <xf numFmtId="0" fontId="0" fillId="0" borderId="1" xfId="0" applyBorder="1">
      <alignment horizontal="right"/>
    </xf>
    <xf numFmtId="0" fontId="0" fillId="0" borderId="24" xfId="0" applyBorder="1" applyAlignment="1">
      <alignment horizontal="centerContinuous"/>
    </xf>
    <xf numFmtId="0" fontId="0" fillId="0" borderId="8" xfId="0" applyBorder="1" applyAlignment="1">
      <alignment horizontal="centerContinuous"/>
    </xf>
    <xf numFmtId="0" fontId="14" fillId="0" borderId="40" xfId="0" applyFont="1" applyFill="1" applyBorder="1" applyProtection="1">
      <alignment horizontal="right"/>
    </xf>
    <xf numFmtId="0" fontId="14" fillId="0" borderId="40" xfId="0" applyFont="1" applyFill="1" applyBorder="1" applyAlignment="1" applyProtection="1"/>
    <xf numFmtId="0" fontId="14" fillId="0" borderId="40" xfId="0" applyFont="1" applyFill="1" applyBorder="1">
      <alignment horizontal="right"/>
    </xf>
    <xf numFmtId="0" fontId="14" fillId="0" borderId="41" xfId="0" applyFont="1" applyFill="1" applyBorder="1">
      <alignment horizontal="right"/>
    </xf>
    <xf numFmtId="0" fontId="15" fillId="0" borderId="0" xfId="0" applyFont="1">
      <alignment horizontal="right"/>
    </xf>
    <xf numFmtId="0" fontId="7" fillId="0" borderId="24" xfId="0" applyFont="1" applyBorder="1">
      <alignment horizontal="right"/>
    </xf>
    <xf numFmtId="0" fontId="7" fillId="0" borderId="9" xfId="0" applyFont="1" applyBorder="1">
      <alignment horizontal="right"/>
    </xf>
    <xf numFmtId="0" fontId="14" fillId="0" borderId="42" xfId="0" applyFont="1" applyFill="1" applyBorder="1">
      <alignment horizontal="right"/>
    </xf>
    <xf numFmtId="0" fontId="14" fillId="0" borderId="30" xfId="0" applyFont="1" applyFill="1" applyBorder="1" applyAlignment="1" applyProtection="1"/>
    <xf numFmtId="0" fontId="14" fillId="0" borderId="30" xfId="0" applyFont="1" applyFill="1" applyBorder="1" applyProtection="1">
      <alignment horizontal="right"/>
    </xf>
    <xf numFmtId="0" fontId="14" fillId="0" borderId="30" xfId="0" applyFont="1" applyFill="1" applyBorder="1">
      <alignment horizontal="right"/>
    </xf>
    <xf numFmtId="0" fontId="14" fillId="0" borderId="39" xfId="0" applyFont="1" applyFill="1" applyBorder="1">
      <alignment horizontal="right"/>
    </xf>
    <xf numFmtId="0" fontId="6" fillId="0" borderId="12" xfId="0" applyFont="1" applyBorder="1" applyAlignment="1">
      <alignment horizontal="left"/>
    </xf>
    <xf numFmtId="0" fontId="6" fillId="0" borderId="10" xfId="0" applyFont="1" applyBorder="1" applyAlignment="1">
      <alignment horizontal="left"/>
    </xf>
    <xf numFmtId="0" fontId="6" fillId="0" borderId="17" xfId="0" applyFont="1" applyBorder="1" applyAlignment="1">
      <alignment horizontal="left"/>
    </xf>
    <xf numFmtId="0" fontId="6" fillId="0" borderId="0" xfId="0" applyFont="1" applyBorder="1" applyAlignment="1">
      <alignment horizontal="left"/>
    </xf>
    <xf numFmtId="0" fontId="8" fillId="0" borderId="0" xfId="0" applyFont="1" applyBorder="1" applyAlignment="1">
      <alignment horizontal="left"/>
    </xf>
    <xf numFmtId="0" fontId="9" fillId="0" borderId="0" xfId="0" applyFont="1" applyBorder="1" applyAlignment="1">
      <alignment horizontal="left"/>
    </xf>
    <xf numFmtId="0" fontId="5" fillId="0" borderId="0" xfId="0" applyFont="1" applyAlignment="1">
      <alignment horizontal="left"/>
    </xf>
    <xf numFmtId="0" fontId="8" fillId="0" borderId="0" xfId="0" applyFont="1" applyAlignment="1">
      <alignment horizontal="left"/>
    </xf>
    <xf numFmtId="0" fontId="1" fillId="0" borderId="9" xfId="0" applyFont="1" applyBorder="1" applyAlignment="1">
      <alignment horizontal="left"/>
    </xf>
    <xf numFmtId="0" fontId="6" fillId="0" borderId="0" xfId="0" applyFont="1" applyAlignment="1">
      <alignment horizontal="left"/>
    </xf>
    <xf numFmtId="0" fontId="2" fillId="0" borderId="0" xfId="0" applyFont="1" applyAlignment="1">
      <alignment horizontal="left"/>
    </xf>
    <xf numFmtId="0" fontId="9" fillId="0" borderId="0" xfId="0" applyFont="1" applyAlignment="1">
      <alignment horizontal="left"/>
    </xf>
    <xf numFmtId="0" fontId="6" fillId="0" borderId="33" xfId="0" applyFont="1" applyBorder="1" applyAlignment="1">
      <alignment horizontal="left"/>
    </xf>
    <xf numFmtId="0" fontId="0" fillId="0" borderId="0" xfId="0" applyAlignment="1">
      <alignment horizontal="left"/>
    </xf>
    <xf numFmtId="0" fontId="1" fillId="0" borderId="0" xfId="0" applyFont="1" applyAlignment="1">
      <alignment horizontal="left"/>
    </xf>
    <xf numFmtId="0" fontId="10" fillId="0" borderId="0" xfId="0" applyFont="1" applyAlignment="1">
      <alignment horizontal="left"/>
    </xf>
    <xf numFmtId="0" fontId="7" fillId="0" borderId="26" xfId="0" applyFont="1" applyBorder="1" applyAlignment="1">
      <alignment horizontal="left"/>
    </xf>
    <xf numFmtId="0" fontId="6" fillId="0" borderId="24" xfId="0" applyFont="1" applyBorder="1" applyAlignment="1">
      <alignment horizontal="left"/>
    </xf>
    <xf numFmtId="0" fontId="6" fillId="0" borderId="8" xfId="0" applyFont="1" applyBorder="1" applyAlignment="1">
      <alignment horizontal="left"/>
    </xf>
    <xf numFmtId="0" fontId="7" fillId="0" borderId="27" xfId="0" applyFont="1" applyBorder="1" applyAlignment="1">
      <alignment horizontal="left"/>
    </xf>
    <xf numFmtId="0" fontId="11" fillId="0" borderId="0" xfId="0" applyFont="1" applyBorder="1" applyAlignment="1">
      <alignment horizontal="left"/>
    </xf>
    <xf numFmtId="0" fontId="11" fillId="0" borderId="28" xfId="0" applyFont="1" applyBorder="1" applyAlignment="1">
      <alignment horizontal="left"/>
    </xf>
    <xf numFmtId="0" fontId="7" fillId="0" borderId="25" xfId="0" applyFont="1" applyBorder="1" applyAlignment="1">
      <alignment horizontal="left"/>
    </xf>
    <xf numFmtId="0" fontId="11" fillId="0" borderId="9" xfId="0" applyFont="1" applyBorder="1" applyAlignment="1">
      <alignment horizontal="left"/>
    </xf>
    <xf numFmtId="0" fontId="12" fillId="0" borderId="9" xfId="0" applyFont="1" applyBorder="1" applyAlignment="1">
      <alignment horizontal="left"/>
    </xf>
    <xf numFmtId="0" fontId="12" fillId="0" borderId="1" xfId="0" applyFont="1" applyBorder="1" applyAlignment="1">
      <alignment horizontal="left"/>
    </xf>
    <xf numFmtId="0" fontId="0" fillId="0" borderId="9" xfId="0" applyBorder="1" applyAlignment="1">
      <alignment horizontal="left"/>
    </xf>
    <xf numFmtId="0" fontId="6" fillId="0" borderId="9" xfId="0" applyFont="1" applyBorder="1" applyAlignment="1">
      <alignment horizontal="left"/>
    </xf>
    <xf numFmtId="0" fontId="6" fillId="0" borderId="13" xfId="0" applyFont="1" applyBorder="1" applyAlignment="1">
      <alignment horizontal="left"/>
    </xf>
    <xf numFmtId="0" fontId="6" fillId="0" borderId="15" xfId="0" applyFont="1" applyBorder="1" applyAlignment="1">
      <alignment horizontal="left"/>
    </xf>
    <xf numFmtId="0" fontId="6" fillId="0" borderId="18" xfId="0" applyFont="1" applyBorder="1" applyAlignment="1">
      <alignment horizontal="left"/>
    </xf>
    <xf numFmtId="0" fontId="6" fillId="0" borderId="38" xfId="0" applyFont="1" applyBorder="1" applyAlignment="1">
      <alignment horizontal="left"/>
    </xf>
    <xf numFmtId="0" fontId="6" fillId="0" borderId="34" xfId="0" applyFont="1" applyBorder="1" applyAlignment="1">
      <alignment horizontal="left"/>
    </xf>
    <xf numFmtId="0" fontId="6" fillId="0" borderId="43" xfId="0" applyFont="1" applyBorder="1" applyAlignment="1">
      <alignment horizontal="right"/>
    </xf>
    <xf numFmtId="0" fontId="6" fillId="0" borderId="43" xfId="0" applyFont="1" applyBorder="1">
      <alignment horizontal="right"/>
    </xf>
    <xf numFmtId="0" fontId="6" fillId="0" borderId="43" xfId="0" applyFont="1" applyBorder="1" applyAlignment="1">
      <alignment horizontal="left"/>
    </xf>
    <xf numFmtId="0" fontId="7" fillId="0" borderId="2" xfId="0" applyFont="1" applyBorder="1" applyAlignment="1">
      <alignment horizontal="left"/>
    </xf>
    <xf numFmtId="0" fontId="7" fillId="0" borderId="3" xfId="0" applyFont="1" applyBorder="1" applyAlignment="1">
      <alignment horizontal="left"/>
    </xf>
    <xf numFmtId="0" fontId="4" fillId="0" borderId="2" xfId="0" applyFont="1" applyBorder="1" applyAlignment="1">
      <alignment horizontal="centerContinuous"/>
    </xf>
    <xf numFmtId="0" fontId="4" fillId="0" borderId="3" xfId="0" applyFont="1" applyBorder="1" applyAlignment="1">
      <alignment horizontal="centerContinuous"/>
    </xf>
    <xf numFmtId="0" fontId="7" fillId="0" borderId="26" xfId="0" applyFont="1" applyBorder="1" applyAlignment="1">
      <alignment horizontal="centerContinuous"/>
    </xf>
    <xf numFmtId="0" fontId="7" fillId="0" borderId="8" xfId="0" applyFont="1" applyBorder="1" applyAlignment="1">
      <alignment horizontal="centerContinuous"/>
    </xf>
    <xf numFmtId="0" fontId="7" fillId="0" borderId="7" xfId="0" applyFont="1" applyBorder="1" applyAlignment="1">
      <alignment horizontal="center"/>
    </xf>
    <xf numFmtId="0" fontId="11" fillId="0" borderId="8" xfId="0" applyFont="1" applyBorder="1" applyAlignment="1">
      <alignment horizontal="left"/>
    </xf>
    <xf numFmtId="0" fontId="11" fillId="0" borderId="1" xfId="0" applyFont="1" applyBorder="1" applyAlignment="1">
      <alignment horizontal="left"/>
    </xf>
    <xf numFmtId="0" fontId="7" fillId="0" borderId="26" xfId="0" applyFont="1" applyBorder="1" applyAlignment="1">
      <alignment horizontal="right"/>
    </xf>
    <xf numFmtId="0" fontId="7" fillId="0" borderId="27" xfId="0" applyFont="1" applyBorder="1" applyAlignment="1">
      <alignment horizontal="right"/>
    </xf>
    <xf numFmtId="0" fontId="7" fillId="0" borderId="25" xfId="0" applyFont="1" applyBorder="1" applyAlignment="1">
      <alignment horizontal="right"/>
    </xf>
    <xf numFmtId="0" fontId="0" fillId="0" borderId="0" xfId="0" applyBorder="1">
      <alignment horizontal="right"/>
    </xf>
    <xf numFmtId="0" fontId="7" fillId="0" borderId="25" xfId="0" applyFont="1" applyBorder="1" applyAlignment="1">
      <alignment horizontal="centerContinuous"/>
    </xf>
    <xf numFmtId="0" fontId="7" fillId="0" borderId="1" xfId="0" applyFont="1" applyBorder="1" applyAlignment="1">
      <alignment horizontal="centerContinuous"/>
    </xf>
    <xf numFmtId="0" fontId="6" fillId="0" borderId="41" xfId="0" applyFont="1" applyBorder="1">
      <alignment horizontal="right"/>
    </xf>
    <xf numFmtId="0" fontId="14" fillId="0" borderId="40" xfId="0" applyFont="1" applyFill="1" applyBorder="1" applyAlignment="1">
      <alignment horizontal="left"/>
    </xf>
    <xf numFmtId="0" fontId="14" fillId="0" borderId="40" xfId="0" applyFont="1" applyFill="1" applyBorder="1" applyAlignment="1" applyProtection="1">
      <alignment horizontal="right"/>
    </xf>
    <xf numFmtId="0" fontId="14" fillId="0" borderId="21" xfId="0" applyFont="1" applyFill="1" applyBorder="1" applyAlignment="1" applyProtection="1">
      <alignment horizontal="right"/>
    </xf>
    <xf numFmtId="0" fontId="14" fillId="0" borderId="21" xfId="0" applyFont="1" applyFill="1" applyBorder="1" applyProtection="1">
      <alignment horizontal="right"/>
    </xf>
    <xf numFmtId="0" fontId="14" fillId="0" borderId="21" xfId="0" applyFont="1" applyFill="1" applyBorder="1">
      <alignment horizontal="right"/>
    </xf>
    <xf numFmtId="0" fontId="14" fillId="0" borderId="21" xfId="0" applyFont="1" applyFill="1" applyBorder="1" applyAlignment="1" applyProtection="1"/>
    <xf numFmtId="0" fontId="14" fillId="0" borderId="38" xfId="0" applyFont="1" applyFill="1" applyBorder="1">
      <alignment horizontal="right"/>
    </xf>
    <xf numFmtId="0" fontId="14" fillId="0" borderId="0" xfId="0" applyFont="1" applyFill="1" applyBorder="1">
      <alignment horizontal="right"/>
    </xf>
    <xf numFmtId="0" fontId="7" fillId="0" borderId="0" xfId="0" applyFont="1" applyBorder="1" applyAlignment="1">
      <alignment horizontal="centerContinuous"/>
    </xf>
    <xf numFmtId="0" fontId="0" fillId="0" borderId="0" xfId="0" applyAlignment="1"/>
    <xf numFmtId="0" fontId="6" fillId="0" borderId="44" xfId="0" applyFont="1" applyBorder="1">
      <alignment horizontal="right"/>
    </xf>
    <xf numFmtId="0" fontId="0" fillId="0" borderId="25" xfId="0" applyBorder="1" applyAlignment="1"/>
    <xf numFmtId="0" fontId="0" fillId="0" borderId="1" xfId="0" applyBorder="1" applyAlignment="1"/>
    <xf numFmtId="0" fontId="6" fillId="0" borderId="28" xfId="0" applyFont="1" applyBorder="1" applyAlignment="1"/>
    <xf numFmtId="0" fontId="6" fillId="0" borderId="1" xfId="0" applyFont="1" applyBorder="1" applyAlignment="1">
      <alignment horizontal="left"/>
    </xf>
    <xf numFmtId="0" fontId="0" fillId="0" borderId="24" xfId="0" applyBorder="1" applyAlignment="1"/>
    <xf numFmtId="0" fontId="0" fillId="0" borderId="8" xfId="0" applyBorder="1" applyAlignment="1"/>
    <xf numFmtId="0" fontId="0" fillId="0" borderId="9" xfId="0" applyBorder="1" applyAlignment="1"/>
    <xf numFmtId="0" fontId="1" fillId="0" borderId="2" xfId="0" applyFont="1" applyBorder="1" applyAlignment="1">
      <alignment horizontal="centerContinuous"/>
    </xf>
    <xf numFmtId="0" fontId="0" fillId="0" borderId="3" xfId="0" applyBorder="1" applyAlignment="1"/>
    <xf numFmtId="0" fontId="0" fillId="0" borderId="28" xfId="0" applyBorder="1" applyAlignment="1">
      <alignment horizontal="centerContinuous"/>
    </xf>
    <xf numFmtId="0" fontId="1" fillId="0" borderId="45" xfId="0" applyFont="1" applyBorder="1" applyAlignment="1">
      <alignment horizontal="centerContinuous"/>
    </xf>
    <xf numFmtId="0" fontId="6" fillId="0" borderId="25" xfId="0" applyFont="1" applyBorder="1" applyAlignment="1">
      <alignment horizontal="right"/>
    </xf>
    <xf numFmtId="0" fontId="6" fillId="0" borderId="46" xfId="0" applyFont="1" applyBorder="1">
      <alignment horizontal="right"/>
    </xf>
    <xf numFmtId="0" fontId="6" fillId="0" borderId="0" xfId="0" applyFont="1" applyAlignment="1">
      <alignment horizontal="center"/>
    </xf>
    <xf numFmtId="0" fontId="6" fillId="0" borderId="20" xfId="0" applyFont="1" applyBorder="1" applyAlignment="1">
      <alignment horizontal="left"/>
    </xf>
    <xf numFmtId="0" fontId="6" fillId="0" borderId="47" xfId="0" applyFont="1" applyBorder="1" applyAlignment="1">
      <alignment horizontal="left"/>
    </xf>
    <xf numFmtId="0" fontId="6" fillId="0" borderId="48" xfId="0" applyFont="1" applyBorder="1" applyAlignment="1">
      <alignment horizontal="right"/>
    </xf>
    <xf numFmtId="0" fontId="6" fillId="0" borderId="49" xfId="0" applyFont="1" applyBorder="1">
      <alignment horizontal="right"/>
    </xf>
    <xf numFmtId="0" fontId="6" fillId="0" borderId="47" xfId="0" applyFont="1" applyBorder="1">
      <alignment horizontal="right"/>
    </xf>
    <xf numFmtId="0" fontId="6" fillId="0" borderId="1" xfId="0" applyFont="1" applyBorder="1">
      <alignment horizontal="right"/>
    </xf>
    <xf numFmtId="0" fontId="6" fillId="0" borderId="50" xfId="0" applyFont="1" applyBorder="1" applyAlignment="1">
      <alignment horizontal="right"/>
    </xf>
    <xf numFmtId="0" fontId="6" fillId="0" borderId="51" xfId="0" applyFont="1" applyBorder="1">
      <alignment horizontal="right"/>
    </xf>
    <xf numFmtId="0" fontId="6" fillId="0" borderId="51" xfId="0" applyFont="1" applyBorder="1" applyAlignment="1">
      <alignment horizontal="left"/>
    </xf>
    <xf numFmtId="0" fontId="6" fillId="0" borderId="52" xfId="0" applyFont="1" applyBorder="1" applyAlignment="1">
      <alignment horizontal="left"/>
    </xf>
    <xf numFmtId="0" fontId="2" fillId="0" borderId="0" xfId="0" applyFont="1" applyBorder="1" applyAlignment="1">
      <alignment horizontal="left"/>
    </xf>
    <xf numFmtId="0" fontId="16" fillId="0" borderId="40" xfId="0" applyFont="1" applyFill="1" applyBorder="1" applyAlignment="1">
      <alignment horizontal="left"/>
    </xf>
    <xf numFmtId="0" fontId="16" fillId="0" borderId="40" xfId="0" applyFont="1" applyFill="1" applyBorder="1" applyAlignment="1" applyProtection="1"/>
    <xf numFmtId="0" fontId="7" fillId="0" borderId="27" xfId="0" applyFont="1" applyBorder="1" applyAlignment="1">
      <alignment horizontal="centerContinuous"/>
    </xf>
    <xf numFmtId="0" fontId="7" fillId="0" borderId="28" xfId="0" applyFont="1" applyBorder="1" applyAlignment="1">
      <alignment horizontal="centerContinuous"/>
    </xf>
    <xf numFmtId="0" fontId="1" fillId="0" borderId="28" xfId="0" applyFont="1" applyFill="1" applyBorder="1" applyAlignment="1">
      <alignment horizontal="centerContinuous"/>
    </xf>
    <xf numFmtId="0" fontId="6" fillId="2" borderId="14" xfId="0" applyFont="1" applyFill="1" applyBorder="1" applyAlignment="1">
      <alignment horizontal="right"/>
    </xf>
    <xf numFmtId="0" fontId="6" fillId="2" borderId="10" xfId="0" applyFont="1" applyFill="1" applyBorder="1" applyAlignment="1">
      <alignment horizontal="left"/>
    </xf>
    <xf numFmtId="0" fontId="6" fillId="2" borderId="21" xfId="0" applyFont="1" applyFill="1" applyBorder="1">
      <alignment horizontal="right"/>
    </xf>
    <xf numFmtId="0" fontId="6" fillId="2" borderId="22" xfId="0" applyFont="1" applyFill="1" applyBorder="1">
      <alignment horizontal="right"/>
    </xf>
    <xf numFmtId="0" fontId="6" fillId="2" borderId="10" xfId="0" applyFont="1" applyFill="1" applyBorder="1">
      <alignment horizontal="right"/>
    </xf>
    <xf numFmtId="0" fontId="6" fillId="2" borderId="15" xfId="0" applyFont="1" applyFill="1" applyBorder="1" applyAlignment="1">
      <alignment horizontal="left"/>
    </xf>
    <xf numFmtId="0" fontId="17" fillId="0" borderId="24" xfId="0" applyFont="1" applyBorder="1" applyAlignment="1">
      <alignment horizontal="left"/>
    </xf>
    <xf numFmtId="0" fontId="17" fillId="0" borderId="8" xfId="0" applyFont="1" applyBorder="1" applyAlignment="1">
      <alignment horizontal="left"/>
    </xf>
    <xf numFmtId="0" fontId="17" fillId="0" borderId="0" xfId="0" applyFont="1" applyBorder="1" applyAlignment="1">
      <alignment horizontal="left"/>
    </xf>
    <xf numFmtId="0" fontId="17" fillId="0" borderId="28" xfId="0" applyFont="1" applyBorder="1" applyAlignment="1">
      <alignment horizontal="left"/>
    </xf>
    <xf numFmtId="0" fontId="17" fillId="0" borderId="9" xfId="0" applyFont="1" applyBorder="1" applyAlignment="1">
      <alignment horizontal="left"/>
    </xf>
    <xf numFmtId="0" fontId="17" fillId="0" borderId="1" xfId="0" applyFont="1" applyBorder="1" applyAlignment="1">
      <alignment horizontal="left"/>
    </xf>
    <xf numFmtId="0" fontId="18" fillId="0" borderId="1" xfId="0" applyFont="1" applyBorder="1" applyAlignment="1">
      <alignment horizontal="center"/>
    </xf>
    <xf numFmtId="0" fontId="0" fillId="0" borderId="2" xfId="0" applyBorder="1" applyAlignment="1">
      <alignment horizontal="left"/>
    </xf>
    <xf numFmtId="0" fontId="1" fillId="0" borderId="9" xfId="0" applyFont="1" applyBorder="1" applyAlignment="1">
      <alignment horizontal="center"/>
    </xf>
    <xf numFmtId="49" fontId="0" fillId="0" borderId="0" xfId="0" applyNumberFormat="1">
      <alignment horizontal="right"/>
    </xf>
    <xf numFmtId="49" fontId="6" fillId="0" borderId="0" xfId="0" applyNumberFormat="1" applyFont="1">
      <alignment horizontal="right"/>
    </xf>
    <xf numFmtId="0" fontId="19" fillId="0" borderId="2" xfId="0" applyFont="1" applyBorder="1" applyAlignment="1">
      <alignment horizontal="center"/>
    </xf>
    <xf numFmtId="0" fontId="20" fillId="0" borderId="1" xfId="0" applyFont="1" applyBorder="1" applyAlignment="1">
      <alignment horizontal="center"/>
    </xf>
    <xf numFmtId="0" fontId="19" fillId="0" borderId="3" xfId="0" applyFont="1" applyBorder="1" applyAlignment="1">
      <alignment horizontal="center"/>
    </xf>
    <xf numFmtId="0" fontId="6" fillId="0" borderId="22" xfId="0" applyFont="1" applyBorder="1" applyAlignment="1">
      <alignment horizontal="left"/>
    </xf>
    <xf numFmtId="0" fontId="0" fillId="0" borderId="16" xfId="0" applyBorder="1" applyAlignment="1">
      <alignment horizontal="right"/>
    </xf>
    <xf numFmtId="0" fontId="6" fillId="0" borderId="44" xfId="0" applyFont="1" applyBorder="1" applyAlignment="1">
      <alignment horizontal="left"/>
    </xf>
    <xf numFmtId="0" fontId="6" fillId="0" borderId="39" xfId="0" applyFont="1" applyBorder="1" applyAlignment="1">
      <alignment horizontal="left"/>
    </xf>
    <xf numFmtId="0" fontId="6" fillId="0" borderId="10" xfId="0" applyFont="1" applyFill="1" applyBorder="1">
      <alignment horizontal="right"/>
    </xf>
    <xf numFmtId="0" fontId="6" fillId="0" borderId="10" xfId="0" applyFont="1" applyFill="1" applyBorder="1" applyAlignment="1">
      <alignment horizontal="left"/>
    </xf>
    <xf numFmtId="0" fontId="6" fillId="0" borderId="21" xfId="0" applyFont="1" applyFill="1" applyBorder="1">
      <alignment horizontal="right"/>
    </xf>
    <xf numFmtId="0" fontId="6" fillId="0" borderId="22" xfId="0" applyFont="1" applyFill="1" applyBorder="1">
      <alignment horizontal="right"/>
    </xf>
    <xf numFmtId="0" fontId="6" fillId="0" borderId="15" xfId="0" applyFont="1" applyFill="1" applyBorder="1" applyAlignment="1">
      <alignment horizontal="left"/>
    </xf>
    <xf numFmtId="0" fontId="6" fillId="0" borderId="29" xfId="0" applyFont="1" applyFill="1" applyBorder="1">
      <alignment horizontal="right"/>
    </xf>
    <xf numFmtId="0" fontId="6" fillId="0" borderId="38" xfId="0" applyFont="1" applyFill="1" applyBorder="1" applyAlignment="1">
      <alignment horizontal="left"/>
    </xf>
    <xf numFmtId="0" fontId="6" fillId="0" borderId="17" xfId="0" applyFont="1" applyFill="1" applyBorder="1">
      <alignment horizontal="right"/>
    </xf>
    <xf numFmtId="0" fontId="6" fillId="0" borderId="17" xfId="0" applyFont="1" applyFill="1" applyBorder="1" applyAlignment="1">
      <alignment horizontal="left"/>
    </xf>
    <xf numFmtId="0" fontId="6" fillId="0" borderId="18" xfId="0" applyFont="1" applyFill="1" applyBorder="1" applyAlignment="1">
      <alignment horizontal="left"/>
    </xf>
    <xf numFmtId="0" fontId="6" fillId="0" borderId="11" xfId="0" applyFont="1" applyFill="1" applyBorder="1" applyAlignment="1">
      <alignment horizontal="right"/>
    </xf>
    <xf numFmtId="0" fontId="6" fillId="0" borderId="14" xfId="0" applyFont="1" applyFill="1" applyBorder="1" applyAlignment="1">
      <alignment horizontal="right"/>
    </xf>
    <xf numFmtId="0" fontId="6" fillId="0" borderId="16" xfId="0" applyFont="1" applyFill="1" applyBorder="1" applyAlignment="1">
      <alignment horizontal="right"/>
    </xf>
    <xf numFmtId="0" fontId="6" fillId="0" borderId="19" xfId="0" applyFont="1" applyFill="1" applyBorder="1">
      <alignment horizontal="right"/>
    </xf>
    <xf numFmtId="0" fontId="6" fillId="0" borderId="20" xfId="0" applyFont="1" applyFill="1" applyBorder="1">
      <alignment horizontal="right"/>
    </xf>
    <xf numFmtId="0" fontId="16" fillId="0" borderId="42" xfId="0" applyFont="1" applyFill="1" applyBorder="1">
      <alignment horizontal="right"/>
    </xf>
    <xf numFmtId="0" fontId="7" fillId="0" borderId="0" xfId="0" applyFont="1" applyBorder="1" applyAlignment="1">
      <alignment horizontal="left"/>
    </xf>
    <xf numFmtId="0" fontId="4" fillId="0" borderId="0" xfId="0" applyFont="1" applyBorder="1" applyAlignment="1">
      <alignment horizontal="centerContinuous"/>
    </xf>
    <xf numFmtId="0" fontId="7" fillId="0" borderId="0" xfId="0" applyFont="1" applyBorder="1" applyAlignment="1">
      <alignment horizontal="center"/>
    </xf>
    <xf numFmtId="0" fontId="6" fillId="3" borderId="14" xfId="0" applyFont="1" applyFill="1" applyBorder="1" applyAlignment="1">
      <alignment horizontal="right"/>
    </xf>
    <xf numFmtId="0" fontId="6" fillId="3" borderId="10" xfId="0" applyFont="1" applyFill="1" applyBorder="1" applyAlignment="1">
      <alignment horizontal="left"/>
    </xf>
    <xf numFmtId="0" fontId="6" fillId="3" borderId="10" xfId="0" applyFont="1" applyFill="1" applyBorder="1">
      <alignment horizontal="right"/>
    </xf>
    <xf numFmtId="0" fontId="6" fillId="3" borderId="15" xfId="0" applyFont="1" applyFill="1" applyBorder="1" applyAlignment="1">
      <alignment horizontal="left"/>
    </xf>
    <xf numFmtId="0" fontId="0" fillId="0" borderId="0" xfId="0" applyFill="1">
      <alignment horizontal="right"/>
    </xf>
    <xf numFmtId="0" fontId="6" fillId="0" borderId="23" xfId="0" applyFont="1" applyFill="1" applyBorder="1">
      <alignment horizontal="right"/>
    </xf>
    <xf numFmtId="0" fontId="6" fillId="0" borderId="9" xfId="0" applyFont="1" applyFill="1" applyBorder="1">
      <alignment horizontal="right"/>
    </xf>
    <xf numFmtId="0" fontId="6" fillId="3" borderId="29" xfId="0" applyFont="1" applyFill="1" applyBorder="1">
      <alignment horizontal="right"/>
    </xf>
    <xf numFmtId="0" fontId="6" fillId="0" borderId="49" xfId="0" applyFont="1" applyBorder="1" applyAlignment="1">
      <alignment horizontal="left"/>
    </xf>
    <xf numFmtId="0" fontId="6" fillId="0" borderId="36" xfId="0" applyFont="1" applyBorder="1" applyAlignment="1">
      <alignment horizontal="left"/>
    </xf>
    <xf numFmtId="0" fontId="21" fillId="0" borderId="0" xfId="0" applyFont="1">
      <alignment horizontal="right"/>
    </xf>
    <xf numFmtId="0" fontId="21" fillId="0" borderId="0" xfId="0" applyFont="1" applyAlignment="1">
      <alignment horizontal="left"/>
    </xf>
    <xf numFmtId="0" fontId="21" fillId="2" borderId="0" xfId="0" applyFont="1" applyFill="1">
      <alignment horizontal="right"/>
    </xf>
    <xf numFmtId="0" fontId="22" fillId="0" borderId="0" xfId="0" applyFont="1" applyAlignment="1">
      <alignment horizontal="left"/>
    </xf>
    <xf numFmtId="0" fontId="23" fillId="0" borderId="0" xfId="0" applyFont="1">
      <alignment horizontal="right"/>
    </xf>
    <xf numFmtId="0" fontId="0" fillId="0" borderId="27" xfId="0" applyBorder="1">
      <alignment horizontal="right"/>
    </xf>
    <xf numFmtId="0" fontId="0" fillId="0" borderId="28" xfId="0" applyBorder="1">
      <alignment horizontal="right"/>
    </xf>
    <xf numFmtId="0" fontId="6" fillId="0" borderId="2" xfId="0" applyFont="1" applyBorder="1" applyAlignment="1">
      <alignment horizontal="left"/>
    </xf>
    <xf numFmtId="0" fontId="6" fillId="0" borderId="45" xfId="0" applyFont="1" applyBorder="1" applyAlignment="1">
      <alignment horizontal="left"/>
    </xf>
    <xf numFmtId="0" fontId="6" fillId="0" borderId="3" xfId="0" applyFont="1" applyBorder="1" applyAlignment="1">
      <alignment horizontal="left"/>
    </xf>
    <xf numFmtId="0" fontId="1" fillId="0" borderId="8" xfId="0" applyFont="1" applyBorder="1" applyAlignment="1">
      <alignment horizontal="left"/>
    </xf>
    <xf numFmtId="0" fontId="1" fillId="0" borderId="2" xfId="0" applyFont="1" applyBorder="1" applyAlignment="1">
      <alignment horizontal="left"/>
    </xf>
    <xf numFmtId="0" fontId="1" fillId="0" borderId="3" xfId="0" applyFont="1" applyBorder="1" applyAlignment="1">
      <alignment horizontal="left"/>
    </xf>
    <xf numFmtId="0" fontId="1" fillId="0" borderId="7" xfId="0" applyFont="1" applyBorder="1" applyAlignment="1">
      <alignment horizontal="left"/>
    </xf>
    <xf numFmtId="0" fontId="1" fillId="0" borderId="7" xfId="0" applyFont="1" applyBorder="1">
      <alignment horizontal="right"/>
    </xf>
    <xf numFmtId="0" fontId="1" fillId="0" borderId="2" xfId="0" applyFont="1" applyBorder="1" applyAlignment="1"/>
    <xf numFmtId="0" fontId="1" fillId="0" borderId="3" xfId="0" applyFont="1" applyBorder="1" applyAlignment="1"/>
    <xf numFmtId="0" fontId="0" fillId="0" borderId="36" xfId="0" applyBorder="1">
      <alignment horizontal="right"/>
    </xf>
    <xf numFmtId="0" fontId="0" fillId="0" borderId="53" xfId="0" applyBorder="1">
      <alignment horizontal="right"/>
    </xf>
    <xf numFmtId="0" fontId="0" fillId="0" borderId="20" xfId="0" applyBorder="1">
      <alignment horizontal="right"/>
    </xf>
    <xf numFmtId="0" fontId="0" fillId="0" borderId="48" xfId="0" applyBorder="1">
      <alignment horizontal="right"/>
    </xf>
    <xf numFmtId="0" fontId="0" fillId="0" borderId="43" xfId="0" applyBorder="1">
      <alignment horizontal="right"/>
    </xf>
    <xf numFmtId="0" fontId="14" fillId="0" borderId="54" xfId="0" applyFont="1" applyFill="1" applyBorder="1" applyAlignment="1" applyProtection="1"/>
    <xf numFmtId="0" fontId="14" fillId="0" borderId="54" xfId="0" applyFont="1" applyFill="1" applyBorder="1" applyProtection="1">
      <alignment horizontal="right"/>
    </xf>
    <xf numFmtId="0" fontId="14" fillId="0" borderId="54" xfId="0" applyFont="1" applyFill="1" applyBorder="1">
      <alignment horizontal="right"/>
    </xf>
    <xf numFmtId="0" fontId="14" fillId="0" borderId="28" xfId="0" applyFont="1" applyFill="1" applyBorder="1">
      <alignment horizontal="right"/>
    </xf>
    <xf numFmtId="0" fontId="6" fillId="0" borderId="0" xfId="0" applyFont="1" applyFill="1">
      <alignment horizontal="right"/>
    </xf>
    <xf numFmtId="0" fontId="6" fillId="0" borderId="21" xfId="0" applyFont="1" applyFill="1" applyBorder="1" applyAlignment="1">
      <alignment horizontal="left"/>
    </xf>
    <xf numFmtId="0" fontId="0" fillId="0" borderId="46" xfId="0" applyFill="1" applyBorder="1">
      <alignment horizontal="right"/>
    </xf>
    <xf numFmtId="0" fontId="0" fillId="0" borderId="46" xfId="0" applyFill="1" applyBorder="1" applyAlignment="1">
      <alignment horizontal="left"/>
    </xf>
    <xf numFmtId="0" fontId="0" fillId="0" borderId="9" xfId="0" applyFill="1" applyBorder="1">
      <alignment horizontal="right"/>
    </xf>
    <xf numFmtId="0" fontId="6" fillId="0" borderId="48" xfId="0" applyFont="1" applyFill="1" applyBorder="1" applyAlignment="1">
      <alignment horizontal="right"/>
    </xf>
    <xf numFmtId="0" fontId="6" fillId="0" borderId="0" xfId="0" applyFont="1" applyFill="1" applyAlignment="1">
      <alignment horizontal="right"/>
    </xf>
    <xf numFmtId="0" fontId="6" fillId="0" borderId="55" xfId="0" applyFont="1" applyBorder="1">
      <alignment horizontal="right"/>
    </xf>
    <xf numFmtId="0" fontId="6" fillId="0" borderId="55" xfId="0" applyFont="1" applyBorder="1" applyAlignment="1">
      <alignment horizontal="left"/>
    </xf>
    <xf numFmtId="0" fontId="6" fillId="0" borderId="42" xfId="0" applyFont="1" applyBorder="1" applyAlignment="1">
      <alignment horizontal="left"/>
    </xf>
    <xf numFmtId="0" fontId="14" fillId="0" borderId="0" xfId="0" applyFont="1" applyFill="1" applyBorder="1" applyAlignment="1" applyProtection="1"/>
    <xf numFmtId="0" fontId="14" fillId="0" borderId="0" xfId="0" applyFont="1" applyFill="1" applyBorder="1" applyProtection="1">
      <alignment horizontal="right"/>
    </xf>
    <xf numFmtId="0" fontId="14" fillId="0" borderId="0" xfId="0" applyFont="1" applyFill="1" applyBorder="1" applyAlignment="1">
      <alignment horizontal="left"/>
    </xf>
    <xf numFmtId="0" fontId="14" fillId="0" borderId="30" xfId="0" applyFont="1" applyFill="1" applyBorder="1" applyAlignment="1">
      <alignment horizontal="left"/>
    </xf>
    <xf numFmtId="0" fontId="9" fillId="0" borderId="9" xfId="0" applyFont="1" applyBorder="1" applyAlignment="1">
      <alignment horizontal="left"/>
    </xf>
    <xf numFmtId="0" fontId="4" fillId="0" borderId="9" xfId="0" applyFont="1" applyBorder="1" applyAlignment="1">
      <alignment horizontal="centerContinuous"/>
    </xf>
    <xf numFmtId="0" fontId="7" fillId="0" borderId="9" xfId="0" applyFont="1" applyBorder="1" applyAlignment="1">
      <alignment horizontal="center"/>
    </xf>
    <xf numFmtId="0" fontId="7" fillId="0" borderId="9" xfId="0" applyFont="1" applyBorder="1" applyAlignment="1">
      <alignment horizontal="centerContinuous"/>
    </xf>
    <xf numFmtId="0" fontId="16" fillId="0" borderId="21" xfId="0" applyFont="1" applyFill="1" applyBorder="1" applyAlignment="1">
      <alignment horizontal="left"/>
    </xf>
    <xf numFmtId="0" fontId="24" fillId="0" borderId="0" xfId="0" applyFont="1" applyFill="1" applyBorder="1" applyAlignment="1" applyProtection="1"/>
    <xf numFmtId="0" fontId="0" fillId="0" borderId="56" xfId="0" applyFill="1" applyBorder="1" applyAlignment="1">
      <alignment horizontal="left"/>
    </xf>
    <xf numFmtId="0" fontId="6" fillId="0" borderId="37" xfId="0" applyFont="1" applyFill="1" applyBorder="1">
      <alignment horizontal="right"/>
    </xf>
    <xf numFmtId="0" fontId="6" fillId="0" borderId="13" xfId="0" applyFont="1" applyFill="1" applyBorder="1" applyAlignment="1">
      <alignment horizontal="left"/>
    </xf>
    <xf numFmtId="0" fontId="6" fillId="0" borderId="35" xfId="0" applyFont="1" applyFill="1" applyBorder="1">
      <alignment horizontal="right"/>
    </xf>
    <xf numFmtId="0" fontId="0" fillId="0" borderId="28" xfId="0" applyBorder="1" applyAlignment="1"/>
    <xf numFmtId="0" fontId="4" fillId="0" borderId="0" xfId="0" applyFont="1" applyBorder="1" applyAlignment="1"/>
    <xf numFmtId="0" fontId="9" fillId="0" borderId="28" xfId="0" applyFont="1" applyBorder="1" applyAlignment="1">
      <alignment horizontal="center"/>
    </xf>
    <xf numFmtId="0" fontId="9" fillId="0" borderId="45" xfId="0" applyFont="1" applyBorder="1" applyAlignment="1">
      <alignment horizontal="center"/>
    </xf>
    <xf numFmtId="0" fontId="9" fillId="0" borderId="1" xfId="0" applyFont="1" applyBorder="1" applyAlignment="1">
      <alignment horizontal="center"/>
    </xf>
    <xf numFmtId="0" fontId="9" fillId="0" borderId="3" xfId="0" applyFont="1" applyBorder="1" applyAlignment="1">
      <alignment horizontal="center"/>
    </xf>
    <xf numFmtId="0" fontId="6" fillId="0" borderId="24" xfId="0" applyFont="1" applyBorder="1">
      <alignment horizontal="right"/>
    </xf>
    <xf numFmtId="0" fontId="6" fillId="0" borderId="23" xfId="0" applyFont="1" applyBorder="1" applyAlignment="1">
      <alignment horizontal="left"/>
    </xf>
    <xf numFmtId="0" fontId="6" fillId="0" borderId="41" xfId="0" applyFont="1" applyBorder="1" applyAlignment="1">
      <alignment horizontal="left"/>
    </xf>
    <xf numFmtId="0" fontId="6" fillId="0" borderId="29" xfId="0" applyFont="1" applyBorder="1" applyAlignment="1">
      <alignment horizontal="left"/>
    </xf>
    <xf numFmtId="0" fontId="6" fillId="0" borderId="8" xfId="0" applyFont="1" applyBorder="1">
      <alignment horizontal="right"/>
    </xf>
    <xf numFmtId="0" fontId="6" fillId="0" borderId="28" xfId="0" applyFont="1" applyBorder="1">
      <alignment horizontal="right"/>
    </xf>
    <xf numFmtId="0" fontId="6" fillId="0" borderId="42" xfId="0" applyFont="1" applyBorder="1">
      <alignment horizontal="right"/>
    </xf>
    <xf numFmtId="0" fontId="13" fillId="0" borderId="57" xfId="0" applyFont="1" applyBorder="1">
      <alignment horizontal="right"/>
    </xf>
    <xf numFmtId="0" fontId="6" fillId="0" borderId="58" xfId="0" applyFont="1" applyBorder="1" applyAlignment="1">
      <alignment horizontal="right"/>
    </xf>
    <xf numFmtId="0" fontId="6" fillId="0" borderId="53" xfId="0" applyFont="1" applyBorder="1" applyAlignment="1">
      <alignment horizontal="right"/>
    </xf>
    <xf numFmtId="0" fontId="6" fillId="0" borderId="48" xfId="0" applyFont="1" applyBorder="1">
      <alignment horizontal="right"/>
    </xf>
    <xf numFmtId="0" fontId="13" fillId="0" borderId="59" xfId="0" applyFont="1" applyBorder="1">
      <alignment horizontal="right"/>
    </xf>
    <xf numFmtId="0" fontId="6" fillId="0" borderId="60" xfId="0" applyFont="1" applyBorder="1" applyAlignment="1" applyProtection="1">
      <alignment horizontal="right"/>
      <protection locked="0"/>
    </xf>
    <xf numFmtId="0" fontId="6" fillId="0" borderId="61" xfId="0" applyFont="1" applyBorder="1" applyAlignment="1">
      <alignment horizontal="right"/>
    </xf>
    <xf numFmtId="0" fontId="6" fillId="0" borderId="51" xfId="0" applyFont="1" applyBorder="1" applyAlignment="1">
      <alignment horizontal="right"/>
    </xf>
    <xf numFmtId="0" fontId="6" fillId="0" borderId="10" xfId="0" applyFont="1" applyBorder="1" applyAlignment="1">
      <alignment horizontal="right"/>
    </xf>
    <xf numFmtId="49" fontId="6" fillId="0" borderId="51" xfId="0" applyNumberFormat="1" applyFont="1" applyBorder="1" applyAlignment="1" applyProtection="1">
      <alignment horizontal="right"/>
      <protection locked="0"/>
    </xf>
    <xf numFmtId="49" fontId="6" fillId="0" borderId="61" xfId="0" applyNumberFormat="1" applyFont="1" applyBorder="1" applyAlignment="1" applyProtection="1">
      <alignment horizontal="right"/>
      <protection locked="0"/>
    </xf>
    <xf numFmtId="49" fontId="6" fillId="0" borderId="10" xfId="0" applyNumberFormat="1" applyFont="1" applyBorder="1" applyAlignment="1" applyProtection="1">
      <alignment horizontal="right"/>
      <protection locked="0"/>
    </xf>
    <xf numFmtId="0" fontId="6" fillId="0" borderId="62" xfId="0" applyFont="1" applyBorder="1">
      <alignment horizontal="right"/>
    </xf>
    <xf numFmtId="0" fontId="1" fillId="0" borderId="59" xfId="0" applyFont="1" applyBorder="1" applyAlignment="1">
      <alignment horizontal="left"/>
    </xf>
    <xf numFmtId="0" fontId="6" fillId="0" borderId="60" xfId="0" applyFont="1" applyBorder="1" applyAlignment="1">
      <alignment horizontal="left"/>
    </xf>
    <xf numFmtId="0" fontId="6" fillId="0" borderId="61" xfId="0" applyFont="1" applyBorder="1" applyAlignment="1">
      <alignment horizontal="left"/>
    </xf>
    <xf numFmtId="0" fontId="6" fillId="0" borderId="62" xfId="0" applyFont="1" applyBorder="1" applyAlignment="1">
      <alignment horizontal="left"/>
    </xf>
    <xf numFmtId="0" fontId="13" fillId="0" borderId="59" xfId="0" applyFont="1" applyBorder="1" applyAlignment="1">
      <alignment horizontal="left"/>
    </xf>
    <xf numFmtId="49" fontId="6" fillId="0" borderId="60" xfId="0" applyNumberFormat="1" applyFont="1" applyBorder="1">
      <alignment horizontal="right"/>
    </xf>
    <xf numFmtId="49" fontId="6" fillId="0" borderId="61" xfId="0" applyNumberFormat="1" applyFont="1" applyBorder="1">
      <alignment horizontal="right"/>
    </xf>
    <xf numFmtId="0" fontId="6" fillId="0" borderId="61" xfId="0" applyFont="1" applyBorder="1">
      <alignment horizontal="right"/>
    </xf>
    <xf numFmtId="0" fontId="6" fillId="0" borderId="59" xfId="0" applyFont="1" applyBorder="1" applyAlignment="1">
      <alignment horizontal="left"/>
    </xf>
    <xf numFmtId="0" fontId="6" fillId="0" borderId="60" xfId="0" applyFont="1" applyBorder="1">
      <alignment horizontal="right"/>
    </xf>
    <xf numFmtId="0" fontId="6" fillId="0" borderId="59" xfId="0" applyFont="1" applyBorder="1">
      <alignment horizontal="right"/>
    </xf>
    <xf numFmtId="0" fontId="9" fillId="0" borderId="7" xfId="0" applyFont="1" applyBorder="1" applyAlignment="1">
      <alignment horizontal="center"/>
    </xf>
    <xf numFmtId="0" fontId="7" fillId="0" borderId="24" xfId="0" applyFont="1" applyBorder="1" applyAlignment="1">
      <alignment horizontal="left"/>
    </xf>
    <xf numFmtId="0" fontId="4" fillId="0" borderId="9" xfId="0" applyFont="1" applyBorder="1" applyAlignment="1"/>
    <xf numFmtId="0" fontId="6" fillId="0" borderId="63" xfId="0" applyFont="1" applyFill="1" applyBorder="1" applyAlignment="1">
      <alignment horizontal="left"/>
    </xf>
    <xf numFmtId="0" fontId="6" fillId="0" borderId="14" xfId="0" applyFont="1" applyFill="1" applyBorder="1">
      <alignment horizontal="right"/>
    </xf>
    <xf numFmtId="0" fontId="6" fillId="0" borderId="35" xfId="0" applyFont="1" applyFill="1" applyBorder="1" applyAlignment="1">
      <alignment horizontal="left"/>
    </xf>
    <xf numFmtId="0" fontId="6" fillId="0" borderId="19" xfId="0" applyFont="1" applyFill="1" applyBorder="1" applyAlignment="1">
      <alignment horizontal="left"/>
    </xf>
    <xf numFmtId="0" fontId="1" fillId="0" borderId="0" xfId="0" applyFont="1" applyBorder="1" applyAlignment="1">
      <alignment horizontal="left"/>
    </xf>
    <xf numFmtId="0" fontId="1" fillId="0" borderId="0" xfId="0" applyFont="1" applyBorder="1">
      <alignment horizontal="right"/>
    </xf>
    <xf numFmtId="0" fontId="6" fillId="0" borderId="11" xfId="0" applyFont="1" applyFill="1" applyBorder="1">
      <alignment horizontal="right"/>
    </xf>
    <xf numFmtId="0" fontId="0" fillId="0" borderId="48" xfId="0" applyFill="1" applyBorder="1">
      <alignment horizontal="right"/>
    </xf>
    <xf numFmtId="0" fontId="7" fillId="0" borderId="26" xfId="0" applyFont="1" applyBorder="1" applyAlignment="1"/>
    <xf numFmtId="0" fontId="7" fillId="0" borderId="27" xfId="0" applyFont="1" applyBorder="1" applyAlignment="1"/>
    <xf numFmtId="0" fontId="6" fillId="0" borderId="10" xfId="0" applyFont="1" applyBorder="1" applyAlignment="1">
      <alignment horizontal="center"/>
    </xf>
    <xf numFmtId="0" fontId="6" fillId="0" borderId="0" xfId="0" applyFont="1" applyAlignment="1"/>
    <xf numFmtId="164" fontId="9" fillId="0" borderId="0" xfId="3" applyNumberFormat="1" applyFont="1" applyAlignment="1">
      <alignment horizontal="right"/>
    </xf>
    <xf numFmtId="0" fontId="7" fillId="0" borderId="0" xfId="0" applyFont="1" applyAlignment="1">
      <alignment horizontal="center"/>
    </xf>
    <xf numFmtId="0" fontId="0" fillId="0" borderId="0" xfId="0" applyBorder="1" applyAlignment="1">
      <alignment horizontal="centerContinuous"/>
    </xf>
    <xf numFmtId="0" fontId="1" fillId="0" borderId="0" xfId="0" applyFont="1" applyBorder="1" applyAlignment="1">
      <alignment horizontal="center"/>
    </xf>
    <xf numFmtId="0" fontId="6" fillId="0" borderId="0" xfId="0" applyFont="1" applyFill="1" applyBorder="1" applyAlignment="1">
      <alignment horizontal="right"/>
    </xf>
    <xf numFmtId="0" fontId="7" fillId="0" borderId="8" xfId="0" applyFont="1" applyBorder="1" applyAlignment="1">
      <alignment horizontal="center"/>
    </xf>
    <xf numFmtId="0" fontId="7" fillId="0" borderId="7" xfId="0" applyFont="1" applyFill="1" applyBorder="1" applyAlignment="1">
      <alignment horizontal="center"/>
    </xf>
    <xf numFmtId="0" fontId="7" fillId="0" borderId="64" xfId="0" applyFont="1" applyBorder="1" applyAlignment="1">
      <alignment horizontal="center"/>
    </xf>
    <xf numFmtId="164" fontId="6" fillId="0" borderId="10" xfId="3" applyNumberFormat="1" applyFont="1" applyBorder="1" applyAlignment="1">
      <alignment horizontal="right"/>
    </xf>
    <xf numFmtId="164" fontId="9" fillId="0" borderId="0" xfId="3" applyNumberFormat="1" applyFont="1" applyBorder="1" applyAlignment="1">
      <alignment horizontal="right"/>
    </xf>
    <xf numFmtId="164" fontId="6" fillId="0" borderId="12" xfId="3" applyNumberFormat="1" applyFont="1" applyBorder="1" applyAlignment="1">
      <alignment horizontal="right"/>
    </xf>
    <xf numFmtId="0" fontId="6" fillId="0" borderId="56" xfId="0" applyFont="1" applyBorder="1" applyAlignment="1">
      <alignment horizontal="left"/>
    </xf>
    <xf numFmtId="164" fontId="6" fillId="0" borderId="17" xfId="3" applyNumberFormat="1" applyFont="1" applyBorder="1" applyAlignment="1">
      <alignment horizontal="right"/>
    </xf>
    <xf numFmtId="0" fontId="25" fillId="0" borderId="14" xfId="0" applyFont="1" applyBorder="1" applyAlignment="1">
      <alignment horizontal="right"/>
    </xf>
    <xf numFmtId="0" fontId="25" fillId="0" borderId="10" xfId="0" applyFont="1" applyBorder="1">
      <alignment horizontal="right"/>
    </xf>
    <xf numFmtId="0" fontId="25" fillId="0" borderId="10" xfId="0" applyFont="1" applyBorder="1" applyAlignment="1">
      <alignment horizontal="left"/>
    </xf>
    <xf numFmtId="164" fontId="25" fillId="0" borderId="10" xfId="3" applyNumberFormat="1" applyFont="1" applyBorder="1" applyAlignment="1">
      <alignment horizontal="right"/>
    </xf>
    <xf numFmtId="0" fontId="25" fillId="0" borderId="15" xfId="0" applyFont="1" applyBorder="1" applyAlignment="1">
      <alignment horizontal="left"/>
    </xf>
    <xf numFmtId="0" fontId="6" fillId="0" borderId="12" xfId="0" applyFont="1" applyBorder="1" applyAlignment="1">
      <alignment horizontal="center"/>
    </xf>
    <xf numFmtId="0" fontId="25" fillId="0" borderId="10" xfId="0" applyFont="1" applyBorder="1" applyAlignment="1">
      <alignment horizontal="center"/>
    </xf>
    <xf numFmtId="0" fontId="6" fillId="0" borderId="17" xfId="0" applyFont="1" applyBorder="1" applyAlignment="1">
      <alignment horizontal="center"/>
    </xf>
    <xf numFmtId="0" fontId="27" fillId="0" borderId="0" xfId="0" applyFont="1">
      <alignment horizontal="right"/>
    </xf>
    <xf numFmtId="0" fontId="6" fillId="0" borderId="0" xfId="0" applyFont="1" applyFill="1" applyBorder="1" applyAlignment="1">
      <alignment horizontal="center"/>
    </xf>
    <xf numFmtId="0" fontId="28" fillId="0" borderId="0" xfId="0" applyFont="1" applyBorder="1" applyAlignment="1">
      <alignment horizontal="centerContinuous"/>
    </xf>
    <xf numFmtId="49" fontId="6" fillId="0" borderId="65" xfId="0" applyNumberFormat="1" applyFont="1" applyBorder="1" applyAlignment="1">
      <alignment horizontal="center"/>
    </xf>
    <xf numFmtId="49" fontId="6" fillId="0" borderId="60" xfId="0" applyNumberFormat="1" applyFont="1" applyBorder="1" applyAlignment="1">
      <alignment horizontal="center"/>
    </xf>
    <xf numFmtId="49" fontId="6" fillId="0" borderId="63" xfId="0" applyNumberFormat="1" applyFont="1" applyBorder="1" applyAlignment="1">
      <alignment horizontal="center"/>
    </xf>
    <xf numFmtId="49" fontId="6" fillId="0" borderId="32" xfId="0" applyNumberFormat="1" applyFont="1" applyBorder="1" applyAlignment="1">
      <alignment horizontal="center"/>
    </xf>
    <xf numFmtId="49" fontId="6" fillId="0" borderId="33" xfId="0" applyNumberFormat="1" applyFont="1" applyBorder="1" applyAlignment="1">
      <alignment horizontal="center"/>
    </xf>
    <xf numFmtId="49" fontId="6" fillId="0" borderId="34" xfId="0" applyNumberFormat="1" applyFont="1" applyBorder="1" applyAlignment="1">
      <alignment horizontal="center"/>
    </xf>
    <xf numFmtId="0" fontId="6" fillId="0" borderId="7" xfId="0" applyFont="1" applyFill="1" applyBorder="1" applyAlignment="1">
      <alignment horizontal="center"/>
    </xf>
    <xf numFmtId="0" fontId="6" fillId="0" borderId="7" xfId="0" applyFont="1" applyBorder="1" applyAlignment="1">
      <alignment horizontal="center"/>
    </xf>
    <xf numFmtId="0" fontId="6" fillId="0" borderId="66" xfId="0" applyFont="1" applyBorder="1" applyAlignment="1">
      <alignment horizontal="center"/>
    </xf>
    <xf numFmtId="0" fontId="6" fillId="0" borderId="64" xfId="0" applyFont="1" applyBorder="1" applyAlignment="1">
      <alignment horizontal="center"/>
    </xf>
    <xf numFmtId="0" fontId="6" fillId="0" borderId="20" xfId="0" applyFont="1" applyBorder="1" applyAlignment="1"/>
    <xf numFmtId="0" fontId="6" fillId="0" borderId="61" xfId="0" applyFont="1" applyBorder="1" applyAlignment="1"/>
    <xf numFmtId="0" fontId="6" fillId="0" borderId="67" xfId="0" applyFont="1" applyBorder="1" applyAlignment="1"/>
    <xf numFmtId="0" fontId="6" fillId="0" borderId="22" xfId="0" applyFont="1" applyBorder="1" applyAlignment="1"/>
    <xf numFmtId="0" fontId="6" fillId="0" borderId="10" xfId="0" applyFont="1" applyBorder="1" applyAlignment="1"/>
    <xf numFmtId="0" fontId="6" fillId="0" borderId="15" xfId="0" applyFont="1" applyBorder="1" applyAlignment="1"/>
    <xf numFmtId="10" fontId="6" fillId="0" borderId="10" xfId="4" applyNumberFormat="1" applyFont="1" applyBorder="1" applyAlignment="1"/>
    <xf numFmtId="165" fontId="6" fillId="0" borderId="10" xfId="0" applyNumberFormat="1" applyFont="1" applyBorder="1" applyAlignment="1"/>
    <xf numFmtId="0" fontId="6" fillId="0" borderId="44" xfId="0" applyFont="1" applyBorder="1" applyAlignment="1"/>
    <xf numFmtId="0" fontId="6" fillId="0" borderId="17" xfId="0" applyFont="1" applyBorder="1" applyAlignment="1"/>
    <xf numFmtId="0" fontId="6" fillId="0" borderId="18" xfId="0" applyFont="1" applyBorder="1" applyAlignment="1"/>
    <xf numFmtId="0" fontId="6" fillId="0" borderId="68" xfId="0" applyFont="1" applyBorder="1" applyAlignment="1">
      <alignment horizontal="center"/>
    </xf>
    <xf numFmtId="49" fontId="6" fillId="0" borderId="69" xfId="0" applyNumberFormat="1" applyFont="1" applyFill="1" applyBorder="1" applyAlignment="1">
      <alignment horizontal="center"/>
    </xf>
    <xf numFmtId="49" fontId="6" fillId="0" borderId="70" xfId="0" applyNumberFormat="1" applyFont="1" applyFill="1" applyBorder="1" applyAlignment="1">
      <alignment horizontal="center"/>
    </xf>
    <xf numFmtId="49" fontId="6" fillId="0" borderId="71" xfId="0" applyNumberFormat="1" applyFont="1" applyFill="1" applyBorder="1" applyAlignment="1">
      <alignment horizontal="center"/>
    </xf>
    <xf numFmtId="0" fontId="6" fillId="0" borderId="72" xfId="0" applyFont="1" applyBorder="1" applyAlignment="1">
      <alignment horizontal="center"/>
    </xf>
    <xf numFmtId="10" fontId="6" fillId="0" borderId="61" xfId="4" applyNumberFormat="1" applyFont="1" applyBorder="1" applyAlignment="1"/>
    <xf numFmtId="165" fontId="6" fillId="0" borderId="61" xfId="0" applyNumberFormat="1" applyFont="1" applyBorder="1" applyAlignment="1"/>
    <xf numFmtId="165" fontId="6" fillId="0" borderId="17" xfId="0" applyNumberFormat="1" applyFont="1" applyBorder="1" applyAlignment="1"/>
    <xf numFmtId="0" fontId="7" fillId="0" borderId="68" xfId="0" applyFont="1" applyBorder="1" applyAlignment="1">
      <alignment horizontal="center"/>
    </xf>
    <xf numFmtId="0" fontId="6" fillId="0" borderId="21" xfId="0" applyFont="1" applyBorder="1" applyAlignment="1"/>
    <xf numFmtId="0" fontId="6" fillId="0" borderId="30" xfId="0" applyFont="1" applyBorder="1" applyAlignment="1"/>
    <xf numFmtId="0" fontId="6" fillId="0" borderId="51" xfId="0" applyFont="1" applyBorder="1" applyAlignment="1"/>
    <xf numFmtId="0" fontId="6" fillId="0" borderId="52" xfId="0" applyFont="1" applyBorder="1" applyAlignment="1"/>
    <xf numFmtId="0" fontId="6" fillId="0" borderId="11" xfId="0" applyFont="1" applyBorder="1" applyAlignment="1"/>
    <xf numFmtId="0" fontId="6" fillId="0" borderId="12" xfId="0" applyFont="1" applyBorder="1" applyAlignment="1"/>
    <xf numFmtId="0" fontId="6" fillId="0" borderId="13" xfId="0" applyFont="1" applyBorder="1" applyAlignment="1"/>
    <xf numFmtId="0" fontId="6" fillId="0" borderId="14" xfId="0" applyFont="1" applyBorder="1" applyAlignment="1"/>
    <xf numFmtId="10" fontId="6" fillId="0" borderId="14" xfId="4" applyNumberFormat="1" applyFont="1" applyBorder="1" applyAlignment="1"/>
    <xf numFmtId="10" fontId="6" fillId="0" borderId="16" xfId="4" applyNumberFormat="1" applyFont="1" applyBorder="1" applyAlignment="1"/>
    <xf numFmtId="0" fontId="0" fillId="2" borderId="0" xfId="0" applyFill="1">
      <alignment horizontal="right"/>
    </xf>
    <xf numFmtId="0" fontId="0" fillId="4" borderId="0" xfId="0" applyFill="1">
      <alignment horizontal="right"/>
    </xf>
    <xf numFmtId="0" fontId="0" fillId="4" borderId="0" xfId="0" applyFill="1" applyBorder="1">
      <alignment horizontal="right"/>
    </xf>
    <xf numFmtId="0" fontId="0" fillId="4" borderId="73" xfId="0" applyFill="1" applyBorder="1">
      <alignment horizontal="right"/>
    </xf>
    <xf numFmtId="0" fontId="0" fillId="4" borderId="74" xfId="0" applyFill="1" applyBorder="1">
      <alignment horizontal="right"/>
    </xf>
    <xf numFmtId="0" fontId="0" fillId="4" borderId="75" xfId="0" applyFill="1" applyBorder="1">
      <alignment horizontal="right"/>
    </xf>
    <xf numFmtId="10" fontId="15" fillId="4" borderId="64" xfId="4" applyNumberFormat="1" applyFont="1" applyFill="1" applyBorder="1" applyAlignment="1"/>
    <xf numFmtId="10" fontId="15" fillId="4" borderId="2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center"/>
    </xf>
    <xf numFmtId="10" fontId="15" fillId="4" borderId="45" xfId="4" applyNumberFormat="1" applyFont="1" applyFill="1" applyBorder="1" applyAlignment="1"/>
    <xf numFmtId="10" fontId="15" fillId="4" borderId="3" xfId="4" applyNumberFormat="1" applyFont="1" applyFill="1" applyBorder="1" applyAlignment="1"/>
    <xf numFmtId="10" fontId="15" fillId="4" borderId="0" xfId="0" applyNumberFormat="1" applyFont="1" applyFill="1" applyBorder="1">
      <alignment horizontal="right"/>
    </xf>
    <xf numFmtId="0" fontId="0" fillId="4" borderId="27" xfId="0" applyFill="1" applyBorder="1">
      <alignment horizontal="right"/>
    </xf>
    <xf numFmtId="0" fontId="0" fillId="2" borderId="27" xfId="0" applyFill="1" applyBorder="1">
      <alignment horizontal="right"/>
    </xf>
    <xf numFmtId="0" fontId="0" fillId="4" borderId="26" xfId="0" applyFill="1" applyBorder="1">
      <alignment horizontal="right"/>
    </xf>
    <xf numFmtId="0" fontId="0" fillId="4" borderId="76" xfId="0" applyFill="1" applyBorder="1">
      <alignment horizontal="right"/>
    </xf>
    <xf numFmtId="10" fontId="38" fillId="4" borderId="2" xfId="4" quotePrefix="1" applyNumberFormat="1" applyFont="1" applyFill="1" applyBorder="1" applyAlignment="1">
      <alignment horizontal="center"/>
    </xf>
    <xf numFmtId="10" fontId="0" fillId="4" borderId="74" xfId="4" applyNumberFormat="1" applyFont="1" applyFill="1" applyBorder="1" applyAlignment="1">
      <alignment horizontal="right"/>
    </xf>
    <xf numFmtId="0" fontId="15" fillId="4" borderId="0" xfId="0" applyFont="1" applyFill="1" applyBorder="1">
      <alignment horizontal="right"/>
    </xf>
    <xf numFmtId="0" fontId="31" fillId="4" borderId="0" xfId="0" applyFont="1" applyFill="1">
      <alignment horizontal="right"/>
    </xf>
    <xf numFmtId="0" fontId="15" fillId="4" borderId="0" xfId="0" applyFont="1" applyFill="1">
      <alignment horizontal="right"/>
    </xf>
    <xf numFmtId="3" fontId="15" fillId="4" borderId="0" xfId="0" applyNumberFormat="1" applyFont="1" applyFill="1">
      <alignment horizontal="right"/>
    </xf>
    <xf numFmtId="0" fontId="15" fillId="4" borderId="0" xfId="0" applyFont="1" applyFill="1" applyAlignment="1">
      <alignment horizontal="center"/>
    </xf>
    <xf numFmtId="0" fontId="34" fillId="4" borderId="0" xfId="0" applyFont="1" applyFill="1" applyAlignment="1">
      <alignment horizontal="left"/>
    </xf>
    <xf numFmtId="0" fontId="15" fillId="4" borderId="0" xfId="0" applyFont="1" applyFill="1" applyAlignment="1">
      <alignment horizontal="left"/>
    </xf>
    <xf numFmtId="0" fontId="6" fillId="4" borderId="0" xfId="0" applyFont="1" applyFill="1">
      <alignment horizontal="right"/>
    </xf>
    <xf numFmtId="0" fontId="6" fillId="4" borderId="0" xfId="0" applyFont="1" applyFill="1" applyBorder="1">
      <alignment horizontal="right"/>
    </xf>
    <xf numFmtId="164" fontId="6" fillId="4" borderId="0" xfId="0" applyNumberFormat="1" applyFont="1" applyFill="1" applyBorder="1">
      <alignment horizontal="right"/>
    </xf>
    <xf numFmtId="0" fontId="6" fillId="4" borderId="0" xfId="0" applyFont="1" applyFill="1" applyAlignment="1">
      <alignment horizontal="center"/>
    </xf>
    <xf numFmtId="0" fontId="0" fillId="4" borderId="0" xfId="0" applyFill="1" applyAlignment="1">
      <alignment horizontal="center"/>
    </xf>
    <xf numFmtId="3" fontId="0" fillId="4" borderId="0" xfId="0" applyNumberFormat="1" applyFill="1" applyAlignment="1"/>
    <xf numFmtId="3" fontId="0" fillId="4" borderId="0" xfId="0" applyNumberFormat="1" applyFill="1" applyAlignment="1">
      <alignment horizontal="right"/>
    </xf>
    <xf numFmtId="1" fontId="0" fillId="4" borderId="0" xfId="0" applyNumberFormat="1" applyFill="1">
      <alignment horizontal="right"/>
    </xf>
    <xf numFmtId="17" fontId="0" fillId="4" borderId="0" xfId="0" applyNumberFormat="1" applyFill="1" applyAlignment="1">
      <alignment horizontal="center"/>
    </xf>
    <xf numFmtId="3" fontId="0" fillId="4" borderId="0" xfId="0" applyNumberFormat="1" applyFill="1">
      <alignment horizontal="right"/>
    </xf>
    <xf numFmtId="3" fontId="6" fillId="4" borderId="0" xfId="0" applyNumberFormat="1" applyFont="1" applyFill="1" applyBorder="1">
      <alignment horizontal="right"/>
    </xf>
    <xf numFmtId="0" fontId="6" fillId="4" borderId="0" xfId="0" applyFont="1" applyFill="1" applyBorder="1" applyAlignment="1">
      <alignment horizontal="right"/>
    </xf>
    <xf numFmtId="0" fontId="6" fillId="4" borderId="0" xfId="0" applyFont="1" applyFill="1" applyBorder="1" applyAlignment="1">
      <alignment horizontal="left"/>
    </xf>
    <xf numFmtId="164" fontId="6" fillId="4" borderId="0" xfId="3" applyNumberFormat="1" applyFont="1" applyFill="1" applyBorder="1" applyAlignment="1">
      <alignment horizontal="right"/>
    </xf>
    <xf numFmtId="17" fontId="6" fillId="4" borderId="0" xfId="0" applyNumberFormat="1" applyFont="1" applyFill="1" applyBorder="1" applyAlignment="1">
      <alignment horizontal="center"/>
    </xf>
    <xf numFmtId="0" fontId="6" fillId="4" borderId="0" xfId="0" applyFont="1" applyFill="1" applyBorder="1" applyAlignment="1">
      <alignment horizontal="center"/>
    </xf>
    <xf numFmtId="3" fontId="6" fillId="4" borderId="0" xfId="0" applyNumberFormat="1" applyFont="1" applyFill="1">
      <alignment horizontal="right"/>
    </xf>
    <xf numFmtId="3" fontId="39" fillId="4" borderId="0" xfId="0" applyNumberFormat="1" applyFont="1" applyFill="1">
      <alignment horizontal="right"/>
    </xf>
    <xf numFmtId="0" fontId="35" fillId="4" borderId="0" xfId="0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 wrapText="1"/>
    </xf>
    <xf numFmtId="0" fontId="35" fillId="4" borderId="0" xfId="0" applyFont="1" applyFill="1" applyBorder="1" applyAlignment="1">
      <alignment horizontal="center" vertical="center"/>
    </xf>
    <xf numFmtId="0" fontId="36" fillId="4" borderId="0" xfId="0" applyFont="1" applyFill="1" applyBorder="1" applyAlignment="1">
      <alignment horizontal="centerContinuous"/>
    </xf>
    <xf numFmtId="0" fontId="37" fillId="4" borderId="0" xfId="0" applyFont="1" applyFill="1" applyBorder="1" applyAlignment="1">
      <alignment horizontal="center"/>
    </xf>
    <xf numFmtId="3" fontId="6" fillId="4" borderId="0" xfId="0" applyNumberFormat="1" applyFont="1" applyFill="1" applyBorder="1" applyAlignment="1">
      <alignment horizontal="right"/>
    </xf>
    <xf numFmtId="0" fontId="26" fillId="4" borderId="0" xfId="0" applyFont="1" applyFill="1" applyBorder="1" applyAlignment="1">
      <alignment horizontal="left"/>
    </xf>
    <xf numFmtId="0" fontId="0" fillId="4" borderId="0" xfId="0" applyFill="1" applyAlignment="1">
      <alignment horizontal="left"/>
    </xf>
    <xf numFmtId="0" fontId="0" fillId="4" borderId="0" xfId="0" applyFill="1" applyAlignment="1">
      <alignment horizontal="right"/>
    </xf>
    <xf numFmtId="0" fontId="6" fillId="4" borderId="0" xfId="0" applyFont="1" applyFill="1" applyAlignment="1">
      <alignment horizontal="right"/>
    </xf>
    <xf numFmtId="0" fontId="6" fillId="4" borderId="0" xfId="0" applyFont="1" applyFill="1" applyAlignment="1">
      <alignment horizontal="left"/>
    </xf>
    <xf numFmtId="0" fontId="9" fillId="4" borderId="0" xfId="0" applyFont="1" applyFill="1" applyAlignment="1">
      <alignment horizontal="left"/>
    </xf>
    <xf numFmtId="0" fontId="15" fillId="4" borderId="0" xfId="0" applyFont="1" applyFill="1" applyBorder="1" applyAlignment="1">
      <alignment horizontal="left"/>
    </xf>
    <xf numFmtId="164" fontId="6" fillId="4" borderId="0" xfId="0" applyNumberFormat="1" applyFont="1" applyFill="1">
      <alignment horizontal="right"/>
    </xf>
    <xf numFmtId="3" fontId="15" fillId="4" borderId="0" xfId="0" applyNumberFormat="1" applyFont="1" applyFill="1" applyAlignment="1">
      <alignment horizontal="left"/>
    </xf>
    <xf numFmtId="3" fontId="0" fillId="4" borderId="0" xfId="0" applyNumberFormat="1" applyFill="1" applyAlignment="1">
      <alignment horizontal="left"/>
    </xf>
    <xf numFmtId="164" fontId="6" fillId="4" borderId="0" xfId="3" applyNumberFormat="1" applyFont="1" applyFill="1" applyBorder="1" applyAlignment="1">
      <alignment horizontal="center"/>
    </xf>
    <xf numFmtId="0" fontId="36" fillId="4" borderId="0" xfId="0" applyFont="1" applyFill="1" applyBorder="1" applyAlignment="1">
      <alignment horizontal="center"/>
    </xf>
    <xf numFmtId="3" fontId="0" fillId="2" borderId="0" xfId="0" applyNumberFormat="1" applyFill="1">
      <alignment horizontal="right"/>
    </xf>
    <xf numFmtId="3" fontId="5" fillId="4" borderId="0" xfId="0" applyNumberFormat="1" applyFont="1" applyFill="1" applyBorder="1">
      <alignment horizontal="right"/>
    </xf>
    <xf numFmtId="9" fontId="0" fillId="2" borderId="0" xfId="0" applyNumberFormat="1" applyFill="1">
      <alignment horizontal="right"/>
    </xf>
    <xf numFmtId="0" fontId="40" fillId="4" borderId="0" xfId="0" applyFont="1" applyFill="1" applyAlignment="1">
      <alignment horizontal="left"/>
    </xf>
    <xf numFmtId="0" fontId="41" fillId="4" borderId="0" xfId="0" applyFont="1" applyFill="1">
      <alignment horizontal="right"/>
    </xf>
    <xf numFmtId="3" fontId="41" fillId="4" borderId="0" xfId="0" applyNumberFormat="1" applyFont="1" applyFill="1">
      <alignment horizontal="right"/>
    </xf>
    <xf numFmtId="0" fontId="41" fillId="4" borderId="0" xfId="0" applyFont="1" applyFill="1" applyAlignment="1">
      <alignment horizontal="center"/>
    </xf>
    <xf numFmtId="17" fontId="41" fillId="4" borderId="0" xfId="0" applyNumberFormat="1" applyFont="1" applyFill="1" applyAlignment="1">
      <alignment horizontal="center"/>
    </xf>
    <xf numFmtId="10" fontId="15" fillId="4" borderId="45" xfId="4" quotePrefix="1" applyNumberFormat="1" applyFont="1" applyFill="1" applyBorder="1" applyAlignment="1"/>
    <xf numFmtId="10" fontId="15" fillId="4" borderId="0" xfId="0" applyNumberFormat="1" applyFont="1" applyFill="1" applyBorder="1" applyAlignment="1"/>
    <xf numFmtId="3" fontId="5" fillId="4" borderId="0" xfId="0" applyNumberFormat="1" applyFont="1" applyFill="1" applyBorder="1" applyAlignment="1"/>
    <xf numFmtId="0" fontId="0" fillId="4" borderId="74" xfId="0" applyFill="1" applyBorder="1" applyAlignment="1"/>
    <xf numFmtId="0" fontId="0" fillId="2" borderId="0" xfId="0" applyFill="1" applyAlignment="1"/>
    <xf numFmtId="0" fontId="0" fillId="4" borderId="0" xfId="0" applyFill="1" applyAlignment="1"/>
    <xf numFmtId="0" fontId="0" fillId="4" borderId="45" xfId="0" applyFont="1" applyFill="1" applyBorder="1" applyAlignment="1">
      <alignment horizontal="left"/>
    </xf>
    <xf numFmtId="0" fontId="43" fillId="4" borderId="0" xfId="0" applyFont="1" applyFill="1" applyBorder="1" applyAlignment="1">
      <alignment horizontal="center"/>
    </xf>
    <xf numFmtId="0" fontId="44" fillId="4" borderId="0" xfId="0" applyFont="1" applyFill="1" applyBorder="1" applyAlignment="1">
      <alignment horizontal="center" wrapText="1"/>
    </xf>
    <xf numFmtId="0" fontId="43" fillId="4" borderId="0" xfId="0" applyFont="1" applyFill="1" applyBorder="1" applyAlignment="1">
      <alignment horizontal="center" vertical="center"/>
    </xf>
    <xf numFmtId="0" fontId="45" fillId="4" borderId="0" xfId="0" applyFont="1" applyFill="1">
      <alignment horizontal="right"/>
    </xf>
    <xf numFmtId="0" fontId="46" fillId="4" borderId="0" xfId="0" applyFont="1" applyFill="1" applyBorder="1" applyAlignment="1">
      <alignment horizontal="left"/>
    </xf>
    <xf numFmtId="17" fontId="46" fillId="4" borderId="0" xfId="0" applyNumberFormat="1" applyFont="1" applyFill="1" applyBorder="1" applyAlignment="1">
      <alignment horizontal="center"/>
    </xf>
    <xf numFmtId="0" fontId="47" fillId="4" borderId="0" xfId="0" applyFont="1" applyFill="1" applyBorder="1" applyAlignment="1">
      <alignment horizontal="center"/>
    </xf>
    <xf numFmtId="0" fontId="0" fillId="2" borderId="0" xfId="0" applyNumberFormat="1" applyFill="1">
      <alignment horizontal="right"/>
    </xf>
    <xf numFmtId="0" fontId="0" fillId="2" borderId="0" xfId="4" applyNumberFormat="1" applyFont="1" applyFill="1" applyAlignment="1">
      <alignment horizontal="right"/>
    </xf>
    <xf numFmtId="0" fontId="48" fillId="4" borderId="0" xfId="0" applyFont="1" applyFill="1">
      <alignment horizontal="right"/>
    </xf>
    <xf numFmtId="3" fontId="48" fillId="4" borderId="0" xfId="0" applyNumberFormat="1" applyFont="1" applyFill="1">
      <alignment horizontal="right"/>
    </xf>
    <xf numFmtId="164" fontId="45" fillId="4" borderId="0" xfId="0" applyNumberFormat="1" applyFont="1" applyFill="1">
      <alignment horizontal="right"/>
    </xf>
    <xf numFmtId="17" fontId="45" fillId="4" borderId="0" xfId="0" applyNumberFormat="1" applyFont="1" applyFill="1" applyAlignment="1">
      <alignment horizontal="center"/>
    </xf>
    <xf numFmtId="0" fontId="45" fillId="4" borderId="0" xfId="0" applyFont="1" applyFill="1" applyAlignment="1">
      <alignment horizontal="center"/>
    </xf>
    <xf numFmtId="0" fontId="50" fillId="5" borderId="0" xfId="0" applyFont="1" applyFill="1" applyAlignment="1"/>
    <xf numFmtId="0" fontId="0" fillId="5" borderId="0" xfId="0" applyFill="1">
      <alignment horizontal="right"/>
    </xf>
    <xf numFmtId="0" fontId="51" fillId="5" borderId="0" xfId="0" applyFont="1" applyFill="1" applyAlignment="1"/>
    <xf numFmtId="0" fontId="52" fillId="5" borderId="0" xfId="0" applyFont="1" applyFill="1" applyAlignment="1"/>
    <xf numFmtId="0" fontId="45" fillId="5" borderId="0" xfId="0" applyFont="1" applyFill="1" applyAlignment="1"/>
    <xf numFmtId="0" fontId="0" fillId="5" borderId="0" xfId="0" applyFill="1" applyBorder="1">
      <alignment horizontal="right"/>
    </xf>
    <xf numFmtId="0" fontId="53" fillId="6" borderId="0" xfId="0" applyFont="1" applyFill="1" applyAlignment="1"/>
    <xf numFmtId="0" fontId="3" fillId="7" borderId="0" xfId="5" applyFont="1" applyFill="1" applyBorder="1" applyAlignment="1">
      <alignment horizontal="right"/>
    </xf>
    <xf numFmtId="0" fontId="3" fillId="7" borderId="0" xfId="5" applyFont="1" applyFill="1" applyBorder="1" applyAlignment="1">
      <alignment horizontal="center"/>
    </xf>
    <xf numFmtId="0" fontId="3" fillId="7" borderId="0" xfId="5" applyFont="1" applyFill="1" applyBorder="1" applyAlignment="1">
      <alignment horizontal="center" vertical="center"/>
    </xf>
    <xf numFmtId="0" fontId="0" fillId="7" borderId="0" xfId="0" applyFill="1" applyBorder="1">
      <alignment horizontal="right"/>
    </xf>
    <xf numFmtId="0" fontId="54" fillId="8" borderId="1" xfId="2" applyFont="1" applyFill="1" applyBorder="1" applyAlignment="1" applyProtection="1">
      <alignment horizontal="center" vertical="center"/>
    </xf>
    <xf numFmtId="0" fontId="54" fillId="8" borderId="25" xfId="2" applyFont="1" applyFill="1" applyBorder="1" applyAlignment="1" applyProtection="1">
      <alignment horizontal="center" vertical="center"/>
    </xf>
    <xf numFmtId="0" fontId="54" fillId="8" borderId="7" xfId="2" applyFont="1" applyFill="1" applyBorder="1" applyAlignment="1" applyProtection="1">
      <alignment horizontal="center" vertical="center"/>
    </xf>
    <xf numFmtId="0" fontId="3" fillId="5" borderId="0" xfId="0" applyFont="1" applyFill="1">
      <alignment horizontal="right"/>
    </xf>
    <xf numFmtId="3" fontId="3" fillId="5" borderId="0" xfId="0" applyNumberFormat="1" applyFont="1" applyFill="1">
      <alignment horizontal="right"/>
    </xf>
    <xf numFmtId="0" fontId="3" fillId="5" borderId="0" xfId="0" applyFont="1" applyFill="1" applyAlignment="1">
      <alignment horizontal="center"/>
    </xf>
    <xf numFmtId="0" fontId="3" fillId="7" borderId="0" xfId="0" applyFont="1" applyFill="1">
      <alignment horizontal="right"/>
    </xf>
    <xf numFmtId="3" fontId="3" fillId="7" borderId="0" xfId="0" applyNumberFormat="1" applyFont="1" applyFill="1">
      <alignment horizontal="right"/>
    </xf>
    <xf numFmtId="0" fontId="3" fillId="7" borderId="0" xfId="0" applyFont="1" applyFill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wrapText="1"/>
    </xf>
    <xf numFmtId="0" fontId="43" fillId="8" borderId="3" xfId="0" applyFont="1" applyFill="1" applyBorder="1" applyAlignment="1">
      <alignment horizontal="center" vertical="center"/>
    </xf>
    <xf numFmtId="0" fontId="43" fillId="8" borderId="25" xfId="0" applyFont="1" applyFill="1" applyBorder="1" applyAlignment="1">
      <alignment horizontal="center"/>
    </xf>
    <xf numFmtId="0" fontId="43" fillId="8" borderId="3" xfId="0" applyFont="1" applyFill="1" applyBorder="1" applyAlignment="1">
      <alignment horizontal="center"/>
    </xf>
    <xf numFmtId="0" fontId="43" fillId="8" borderId="6" xfId="0" applyFont="1" applyFill="1" applyBorder="1" applyAlignment="1">
      <alignment horizontal="center"/>
    </xf>
    <xf numFmtId="0" fontId="43" fillId="8" borderId="5" xfId="0" applyFont="1" applyFill="1" applyBorder="1" applyAlignment="1">
      <alignment horizontal="centerContinuous"/>
    </xf>
    <xf numFmtId="0" fontId="43" fillId="8" borderId="79" xfId="0" applyFont="1" applyFill="1" applyBorder="1" applyAlignment="1">
      <alignment horizontal="centerContinuous"/>
    </xf>
    <xf numFmtId="0" fontId="43" fillId="8" borderId="8" xfId="0" applyFont="1" applyFill="1" applyBorder="1" applyAlignment="1">
      <alignment horizontal="center"/>
    </xf>
    <xf numFmtId="0" fontId="43" fillId="8" borderId="1" xfId="0" applyFont="1" applyFill="1" applyBorder="1" applyAlignment="1">
      <alignment horizontal="center"/>
    </xf>
    <xf numFmtId="0" fontId="43" fillId="8" borderId="7" xfId="0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Continuous"/>
    </xf>
    <xf numFmtId="3" fontId="43" fillId="8" borderId="79" xfId="0" applyNumberFormat="1" applyFont="1" applyFill="1" applyBorder="1" applyAlignment="1">
      <alignment horizontal="centerContinuous"/>
    </xf>
    <xf numFmtId="0" fontId="44" fillId="8" borderId="3" xfId="0" applyFont="1" applyFill="1" applyBorder="1" applyAlignment="1">
      <alignment horizontal="center" wrapText="1"/>
    </xf>
    <xf numFmtId="0" fontId="3" fillId="9" borderId="0" xfId="0" applyFont="1" applyFill="1" applyAlignment="1">
      <alignment horizontal="center"/>
    </xf>
    <xf numFmtId="0" fontId="43" fillId="8" borderId="7" xfId="0" applyFont="1" applyFill="1" applyBorder="1" applyAlignment="1">
      <alignment horizontal="left"/>
    </xf>
    <xf numFmtId="0" fontId="0" fillId="5" borderId="0" xfId="0" applyFill="1" applyProtection="1">
      <alignment horizontal="right"/>
      <protection locked="0"/>
    </xf>
    <xf numFmtId="0" fontId="3" fillId="5" borderId="0" xfId="0" applyFont="1" applyFill="1" applyAlignment="1" applyProtection="1">
      <alignment horizontal="center"/>
      <protection locked="0"/>
    </xf>
    <xf numFmtId="0" fontId="3" fillId="4" borderId="45" xfId="0" applyFont="1" applyFill="1" applyBorder="1" applyAlignment="1">
      <alignment horizontal="left"/>
    </xf>
    <xf numFmtId="0" fontId="0" fillId="4" borderId="71" xfId="0" applyFont="1" applyFill="1" applyBorder="1" applyAlignment="1"/>
    <xf numFmtId="0" fontId="1" fillId="4" borderId="0" xfId="0" applyFont="1" applyFill="1" applyBorder="1">
      <alignment horizontal="right"/>
    </xf>
    <xf numFmtId="0" fontId="0" fillId="9" borderId="0" xfId="0" applyFill="1">
      <alignment horizontal="right"/>
    </xf>
    <xf numFmtId="0" fontId="0" fillId="8" borderId="0" xfId="0" applyFill="1">
      <alignment horizontal="right"/>
    </xf>
    <xf numFmtId="0" fontId="3" fillId="4" borderId="0" xfId="0" applyFont="1" applyFill="1">
      <alignment horizontal="right"/>
    </xf>
    <xf numFmtId="3" fontId="3" fillId="4" borderId="0" xfId="0" applyNumberFormat="1" applyFont="1" applyFill="1">
      <alignment horizontal="right"/>
    </xf>
    <xf numFmtId="0" fontId="3" fillId="4" borderId="0" xfId="0" applyFont="1" applyFill="1" applyAlignment="1">
      <alignment horizontal="center"/>
    </xf>
    <xf numFmtId="0" fontId="3" fillId="4" borderId="0" xfId="0" applyFont="1" applyFill="1" applyAlignment="1">
      <alignment horizontal="left"/>
    </xf>
    <xf numFmtId="0" fontId="4" fillId="4" borderId="0" xfId="0" applyFont="1" applyFill="1" applyBorder="1" applyAlignment="1">
      <alignment horizontal="center"/>
    </xf>
    <xf numFmtId="0" fontId="4" fillId="4" borderId="0" xfId="0" applyFont="1" applyFill="1" applyAlignment="1">
      <alignment horizontal="left"/>
    </xf>
    <xf numFmtId="3" fontId="3" fillId="4" borderId="0" xfId="0" applyNumberFormat="1" applyFont="1" applyFill="1" applyAlignment="1"/>
    <xf numFmtId="3" fontId="3" fillId="4" borderId="0" xfId="0" applyNumberFormat="1" applyFont="1" applyFill="1" applyAlignment="1">
      <alignment horizontal="right"/>
    </xf>
    <xf numFmtId="17" fontId="3" fillId="4" borderId="0" xfId="0" applyNumberFormat="1" applyFont="1" applyFill="1" applyAlignment="1">
      <alignment horizontal="center"/>
    </xf>
    <xf numFmtId="0" fontId="3" fillId="4" borderId="66" xfId="0" applyFont="1" applyFill="1" applyBorder="1" applyAlignment="1">
      <alignment horizontal="left"/>
    </xf>
    <xf numFmtId="10" fontId="15" fillId="4" borderId="66" xfId="4" applyNumberFormat="1" applyFont="1" applyFill="1" applyBorder="1" applyAlignment="1"/>
    <xf numFmtId="10" fontId="15" fillId="4" borderId="45" xfId="4" quotePrefix="1" applyNumberFormat="1" applyFont="1" applyFill="1" applyBorder="1" applyAlignment="1">
      <alignment horizontal="right"/>
    </xf>
    <xf numFmtId="0" fontId="43" fillId="8" borderId="66" xfId="0" applyFont="1" applyFill="1" applyBorder="1" applyAlignment="1">
      <alignment horizontal="center"/>
    </xf>
    <xf numFmtId="3" fontId="43" fillId="8" borderId="37" xfId="0" applyNumberFormat="1" applyFont="1" applyFill="1" applyBorder="1" applyAlignment="1">
      <alignment horizontal="centerContinuous"/>
    </xf>
    <xf numFmtId="3" fontId="43" fillId="8" borderId="36" xfId="0" applyNumberFormat="1" applyFont="1" applyFill="1" applyBorder="1" applyAlignment="1">
      <alignment horizontal="centerContinuous"/>
    </xf>
    <xf numFmtId="0" fontId="43" fillId="8" borderId="49" xfId="0" applyFont="1" applyFill="1" applyBorder="1" applyAlignment="1">
      <alignment horizontal="center"/>
    </xf>
    <xf numFmtId="0" fontId="43" fillId="8" borderId="47" xfId="0" applyFont="1" applyFill="1" applyBorder="1" applyAlignment="1">
      <alignment horizontal="center"/>
    </xf>
    <xf numFmtId="0" fontId="55" fillId="4" borderId="0" xfId="0" applyFont="1" applyFill="1">
      <alignment horizontal="right"/>
    </xf>
    <xf numFmtId="0" fontId="56" fillId="4" borderId="0" xfId="0" applyFont="1" applyFill="1">
      <alignment horizontal="right"/>
    </xf>
    <xf numFmtId="0" fontId="57" fillId="4" borderId="0" xfId="0" applyFont="1" applyFill="1">
      <alignment horizontal="right"/>
    </xf>
    <xf numFmtId="0" fontId="56" fillId="4" borderId="0" xfId="0" applyFont="1" applyFill="1" applyAlignment="1">
      <alignment horizontal="left"/>
    </xf>
    <xf numFmtId="0" fontId="56" fillId="9" borderId="0" xfId="0" applyFont="1" applyFill="1">
      <alignment horizontal="right"/>
    </xf>
    <xf numFmtId="0" fontId="6" fillId="4" borderId="72" xfId="0" applyFont="1" applyFill="1" applyBorder="1" applyAlignment="1">
      <alignment horizontal="right"/>
    </xf>
    <xf numFmtId="0" fontId="6" fillId="4" borderId="72" xfId="0" applyFont="1" applyFill="1" applyBorder="1" applyAlignment="1">
      <alignment horizontal="left"/>
    </xf>
    <xf numFmtId="164" fontId="6" fillId="4" borderId="67" xfId="3" applyNumberFormat="1" applyFont="1" applyFill="1" applyBorder="1" applyAlignment="1">
      <alignment horizontal="right"/>
    </xf>
    <xf numFmtId="0" fontId="6" fillId="4" borderId="64" xfId="0" applyFont="1" applyFill="1" applyBorder="1" applyAlignment="1">
      <alignment horizontal="left"/>
    </xf>
    <xf numFmtId="17" fontId="6" fillId="4" borderId="64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center"/>
    </xf>
    <xf numFmtId="3" fontId="6" fillId="4" borderId="27" xfId="0" applyNumberFormat="1" applyFont="1" applyFill="1" applyBorder="1">
      <alignment horizontal="right"/>
    </xf>
    <xf numFmtId="17" fontId="6" fillId="4" borderId="72" xfId="0" applyNumberFormat="1" applyFont="1" applyFill="1" applyBorder="1" applyAlignment="1">
      <alignment horizontal="center"/>
    </xf>
    <xf numFmtId="0" fontId="6" fillId="4" borderId="72" xfId="0" applyFont="1" applyFill="1" applyBorder="1" applyAlignment="1">
      <alignment horizontal="center"/>
    </xf>
    <xf numFmtId="3" fontId="6" fillId="4" borderId="70" xfId="0" applyNumberFormat="1" applyFont="1" applyFill="1" applyBorder="1">
      <alignment horizontal="right"/>
    </xf>
    <xf numFmtId="3" fontId="6" fillId="4" borderId="22" xfId="0" applyNumberFormat="1" applyFont="1" applyFill="1" applyBorder="1">
      <alignment horizontal="right"/>
    </xf>
    <xf numFmtId="3" fontId="6" fillId="4" borderId="69" xfId="0" applyNumberFormat="1" applyFont="1" applyFill="1" applyBorder="1">
      <alignment horizontal="right"/>
    </xf>
    <xf numFmtId="3" fontId="6" fillId="4" borderId="20" xfId="0" applyNumberFormat="1" applyFont="1" applyFill="1" applyBorder="1">
      <alignment horizontal="right"/>
    </xf>
    <xf numFmtId="164" fontId="6" fillId="4" borderId="15" xfId="3" applyNumberFormat="1" applyFont="1" applyFill="1" applyBorder="1" applyAlignment="1">
      <alignment horizontal="right"/>
    </xf>
    <xf numFmtId="0" fontId="4" fillId="4" borderId="64" xfId="0" applyFont="1" applyFill="1" applyBorder="1" applyAlignment="1">
      <alignment horizontal="left"/>
    </xf>
    <xf numFmtId="17" fontId="6" fillId="4" borderId="47" xfId="0" applyNumberFormat="1" applyFont="1" applyFill="1" applyBorder="1" applyAlignment="1">
      <alignment horizontal="center"/>
    </xf>
    <xf numFmtId="0" fontId="6" fillId="4" borderId="47" xfId="0" applyFont="1" applyFill="1" applyBorder="1" applyAlignment="1">
      <alignment horizontal="left"/>
    </xf>
    <xf numFmtId="0" fontId="6" fillId="4" borderId="47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center"/>
    </xf>
    <xf numFmtId="17" fontId="6" fillId="4" borderId="38" xfId="0" applyNumberFormat="1" applyFont="1" applyFill="1" applyBorder="1" applyAlignment="1">
      <alignment horizontal="center"/>
    </xf>
    <xf numFmtId="0" fontId="6" fillId="4" borderId="77" xfId="0" applyFont="1" applyFill="1" applyBorder="1" applyAlignment="1">
      <alignment horizontal="left"/>
    </xf>
    <xf numFmtId="3" fontId="6" fillId="4" borderId="78" xfId="0" applyNumberFormat="1" applyFont="1" applyFill="1" applyBorder="1">
      <alignment horizontal="right"/>
    </xf>
    <xf numFmtId="3" fontId="6" fillId="4" borderId="55" xfId="0" applyNumberFormat="1" applyFont="1" applyFill="1" applyBorder="1">
      <alignment horizontal="right"/>
    </xf>
    <xf numFmtId="17" fontId="6" fillId="4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center"/>
    </xf>
    <xf numFmtId="0" fontId="6" fillId="4" borderId="38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left"/>
    </xf>
    <xf numFmtId="3" fontId="6" fillId="4" borderId="71" xfId="0" applyNumberFormat="1" applyFont="1" applyFill="1" applyBorder="1">
      <alignment horizontal="right"/>
    </xf>
    <xf numFmtId="17" fontId="6" fillId="4" borderId="39" xfId="0" applyNumberFormat="1" applyFont="1" applyFill="1" applyBorder="1" applyAlignment="1">
      <alignment horizontal="center"/>
    </xf>
    <xf numFmtId="3" fontId="6" fillId="4" borderId="29" xfId="0" applyNumberFormat="1" applyFont="1" applyFill="1" applyBorder="1">
      <alignment horizontal="right"/>
    </xf>
    <xf numFmtId="164" fontId="6" fillId="4" borderId="21" xfId="3" applyNumberFormat="1" applyFont="1" applyFill="1" applyBorder="1" applyAlignment="1">
      <alignment horizontal="right"/>
    </xf>
    <xf numFmtId="3" fontId="6" fillId="4" borderId="23" xfId="0" applyNumberFormat="1" applyFont="1" applyFill="1" applyBorder="1">
      <alignment horizontal="right"/>
    </xf>
    <xf numFmtId="0" fontId="6" fillId="4" borderId="64" xfId="0" quotePrefix="1" applyFont="1" applyFill="1" applyBorder="1" applyAlignment="1">
      <alignment horizontal="left"/>
    </xf>
    <xf numFmtId="0" fontId="6" fillId="4" borderId="29" xfId="0" applyFont="1" applyFill="1" applyBorder="1" applyAlignment="1">
      <alignment horizontal="left"/>
    </xf>
    <xf numFmtId="3" fontId="6" fillId="4" borderId="31" xfId="0" applyNumberFormat="1" applyFont="1" applyFill="1" applyBorder="1">
      <alignment horizontal="right"/>
    </xf>
    <xf numFmtId="164" fontId="6" fillId="4" borderId="30" xfId="3" applyNumberFormat="1" applyFont="1" applyFill="1" applyBorder="1" applyAlignment="1">
      <alignment horizontal="right"/>
    </xf>
    <xf numFmtId="0" fontId="6" fillId="4" borderId="39" xfId="0" applyFont="1" applyFill="1" applyBorder="1" applyAlignment="1">
      <alignment horizontal="center"/>
    </xf>
    <xf numFmtId="0" fontId="6" fillId="9" borderId="64" xfId="0" applyFont="1" applyFill="1" applyBorder="1" applyAlignment="1">
      <alignment horizontal="left"/>
    </xf>
    <xf numFmtId="0" fontId="55" fillId="4" borderId="0" xfId="0" applyFont="1" applyFill="1" applyAlignment="1">
      <alignment horizontal="left"/>
    </xf>
    <xf numFmtId="0" fontId="0" fillId="4" borderId="0" xfId="0" applyFont="1" applyFill="1">
      <alignment horizontal="right"/>
    </xf>
    <xf numFmtId="0" fontId="49" fillId="4" borderId="0" xfId="0" applyFont="1" applyFill="1" applyAlignment="1">
      <alignment vertical="center" wrapText="1"/>
    </xf>
    <xf numFmtId="0" fontId="42" fillId="4" borderId="0" xfId="0" applyFont="1" applyFill="1" applyAlignment="1">
      <alignment vertical="center" wrapText="1"/>
    </xf>
    <xf numFmtId="0" fontId="6" fillId="9" borderId="72" xfId="0" applyFont="1" applyFill="1" applyBorder="1" applyAlignment="1">
      <alignment horizontal="left"/>
    </xf>
    <xf numFmtId="0" fontId="58" fillId="4" borderId="0" xfId="0" applyFont="1" applyFill="1" applyAlignment="1">
      <alignment horizontal="left"/>
    </xf>
    <xf numFmtId="0" fontId="59" fillId="4" borderId="0" xfId="0" applyFont="1" applyFill="1">
      <alignment horizontal="right"/>
    </xf>
    <xf numFmtId="0" fontId="55" fillId="9" borderId="0" xfId="0" applyFont="1" applyFill="1">
      <alignment horizontal="right"/>
    </xf>
    <xf numFmtId="3" fontId="6" fillId="9" borderId="22" xfId="0" applyNumberFormat="1" applyFont="1" applyFill="1" applyBorder="1">
      <alignment horizontal="right"/>
    </xf>
    <xf numFmtId="0" fontId="60" fillId="4" borderId="0" xfId="0" applyFont="1" applyFill="1">
      <alignment horizontal="right"/>
    </xf>
    <xf numFmtId="0" fontId="6" fillId="4" borderId="66" xfId="0" applyFont="1" applyFill="1" applyBorder="1">
      <alignment horizontal="right"/>
    </xf>
    <xf numFmtId="0" fontId="56" fillId="5" borderId="0" xfId="0" applyFont="1" applyFill="1">
      <alignment horizontal="right"/>
    </xf>
    <xf numFmtId="3" fontId="56" fillId="5" borderId="0" xfId="0" applyNumberFormat="1" applyFont="1" applyFill="1">
      <alignment horizontal="right"/>
    </xf>
    <xf numFmtId="0" fontId="56" fillId="5" borderId="0" xfId="0" applyFont="1" applyFill="1" applyAlignment="1">
      <alignment horizontal="center"/>
    </xf>
    <xf numFmtId="0" fontId="56" fillId="5" borderId="0" xfId="0" applyFont="1" applyFill="1" applyAlignment="1" applyProtection="1">
      <alignment horizontal="center"/>
      <protection locked="0"/>
    </xf>
    <xf numFmtId="0" fontId="62" fillId="5" borderId="0" xfId="0" applyFont="1" applyFill="1" applyAlignment="1"/>
    <xf numFmtId="0" fontId="56" fillId="5" borderId="0" xfId="0" applyFont="1" applyFill="1" applyAlignment="1"/>
    <xf numFmtId="0" fontId="56" fillId="7" borderId="0" xfId="0" applyFont="1" applyFill="1">
      <alignment horizontal="right"/>
    </xf>
    <xf numFmtId="3" fontId="56" fillId="7" borderId="0" xfId="0" applyNumberFormat="1" applyFont="1" applyFill="1">
      <alignment horizontal="right"/>
    </xf>
    <xf numFmtId="0" fontId="56" fillId="7" borderId="0" xfId="0" applyFont="1" applyFill="1" applyAlignment="1">
      <alignment horizontal="center"/>
    </xf>
    <xf numFmtId="0" fontId="62" fillId="4" borderId="0" xfId="0" applyFont="1" applyFill="1" applyBorder="1" applyAlignment="1">
      <alignment horizontal="right"/>
    </xf>
    <xf numFmtId="0" fontId="62" fillId="4" borderId="0" xfId="0" applyFont="1" applyFill="1" applyBorder="1" applyAlignment="1">
      <alignment horizontal="left"/>
    </xf>
    <xf numFmtId="3" fontId="62" fillId="4" borderId="0" xfId="0" applyNumberFormat="1" applyFont="1" applyFill="1" applyBorder="1">
      <alignment horizontal="right"/>
    </xf>
    <xf numFmtId="164" fontId="62" fillId="4" borderId="0" xfId="3" applyNumberFormat="1" applyFont="1" applyFill="1" applyBorder="1" applyAlignment="1">
      <alignment horizontal="right"/>
    </xf>
    <xf numFmtId="17" fontId="62" fillId="4" borderId="0" xfId="0" applyNumberFormat="1" applyFont="1" applyFill="1" applyBorder="1" applyAlignment="1">
      <alignment horizontal="center"/>
    </xf>
    <xf numFmtId="0" fontId="62" fillId="4" borderId="0" xfId="0" applyFont="1" applyFill="1" applyBorder="1" applyAlignment="1">
      <alignment horizontal="center"/>
    </xf>
    <xf numFmtId="0" fontId="63" fillId="4" borderId="0" xfId="0" applyFont="1" applyFill="1" applyAlignment="1">
      <alignment horizontal="left"/>
    </xf>
    <xf numFmtId="3" fontId="56" fillId="4" borderId="0" xfId="0" applyNumberFormat="1" applyFont="1" applyFill="1">
      <alignment horizontal="right"/>
    </xf>
    <xf numFmtId="17" fontId="56" fillId="4" borderId="0" xfId="0" applyNumberFormat="1" applyFont="1" applyFill="1" applyAlignment="1">
      <alignment horizontal="center"/>
    </xf>
    <xf numFmtId="0" fontId="56" fillId="4" borderId="0" xfId="0" applyFont="1" applyFill="1" applyAlignment="1">
      <alignment horizontal="center"/>
    </xf>
    <xf numFmtId="0" fontId="64" fillId="4" borderId="0" xfId="0" applyFont="1" applyFill="1" applyAlignment="1">
      <alignment horizontal="left"/>
    </xf>
    <xf numFmtId="0" fontId="61" fillId="4" borderId="0" xfId="0" applyFont="1" applyFill="1" applyAlignment="1">
      <alignment horizontal="left"/>
    </xf>
    <xf numFmtId="0" fontId="56" fillId="4" borderId="0" xfId="0" applyFont="1" applyFill="1" applyBorder="1" applyAlignment="1">
      <alignment horizontal="left"/>
    </xf>
    <xf numFmtId="0" fontId="56" fillId="4" borderId="0" xfId="0" applyFont="1" applyFill="1" applyAlignment="1">
      <alignment horizontal="right"/>
    </xf>
    <xf numFmtId="3" fontId="56" fillId="4" borderId="0" xfId="0" applyNumberFormat="1" applyFont="1" applyFill="1" applyAlignment="1">
      <alignment horizontal="left"/>
    </xf>
    <xf numFmtId="0" fontId="45" fillId="6" borderId="0" xfId="0" applyFont="1" applyFill="1" applyAlignment="1"/>
    <xf numFmtId="0" fontId="56" fillId="4" borderId="0" xfId="0" quotePrefix="1" applyFont="1" applyFill="1" applyAlignment="1">
      <alignment horizontal="left" vertical="top" wrapText="1"/>
    </xf>
    <xf numFmtId="3" fontId="6" fillId="4" borderId="65" xfId="0" applyNumberFormat="1" applyFont="1" applyFill="1" applyBorder="1">
      <alignment horizontal="right"/>
    </xf>
    <xf numFmtId="0" fontId="6" fillId="4" borderId="15" xfId="0" applyFont="1" applyFill="1" applyBorder="1">
      <alignment horizontal="right"/>
    </xf>
    <xf numFmtId="3" fontId="6" fillId="9" borderId="70" xfId="0" applyNumberFormat="1" applyFont="1" applyFill="1" applyBorder="1">
      <alignment horizontal="right"/>
    </xf>
    <xf numFmtId="164" fontId="6" fillId="9" borderId="67" xfId="3" applyNumberFormat="1" applyFont="1" applyFill="1" applyBorder="1" applyAlignment="1">
      <alignment horizontal="right"/>
    </xf>
    <xf numFmtId="17" fontId="6" fillId="9" borderId="47" xfId="0" applyNumberFormat="1" applyFont="1" applyFill="1" applyBorder="1" applyAlignment="1">
      <alignment horizontal="center"/>
    </xf>
    <xf numFmtId="0" fontId="6" fillId="9" borderId="72" xfId="0" applyFont="1" applyFill="1" applyBorder="1" applyAlignment="1">
      <alignment horizontal="center"/>
    </xf>
    <xf numFmtId="164" fontId="6" fillId="4" borderId="52" xfId="3" applyNumberFormat="1" applyFont="1" applyFill="1" applyBorder="1" applyAlignment="1">
      <alignment horizontal="right"/>
    </xf>
    <xf numFmtId="0" fontId="6" fillId="9" borderId="77" xfId="0" applyFont="1" applyFill="1" applyBorder="1" applyAlignment="1">
      <alignment horizontal="left"/>
    </xf>
    <xf numFmtId="3" fontId="6" fillId="9" borderId="78" xfId="0" applyNumberFormat="1" applyFont="1" applyFill="1" applyBorder="1">
      <alignment horizontal="right"/>
    </xf>
    <xf numFmtId="3" fontId="6" fillId="9" borderId="55" xfId="0" applyNumberFormat="1" applyFont="1" applyFill="1" applyBorder="1">
      <alignment horizontal="right"/>
    </xf>
    <xf numFmtId="164" fontId="6" fillId="9" borderId="52" xfId="3" applyNumberFormat="1" applyFont="1" applyFill="1" applyBorder="1" applyAlignment="1">
      <alignment horizontal="right"/>
    </xf>
    <xf numFmtId="17" fontId="6" fillId="9" borderId="42" xfId="0" applyNumberFormat="1" applyFont="1" applyFill="1" applyBorder="1" applyAlignment="1">
      <alignment horizontal="center"/>
    </xf>
    <xf numFmtId="0" fontId="6" fillId="4" borderId="42" xfId="0" applyFont="1" applyFill="1" applyBorder="1" applyAlignment="1">
      <alignment horizontal="left"/>
    </xf>
    <xf numFmtId="0" fontId="45" fillId="5" borderId="0" xfId="0" applyFont="1" applyFill="1">
      <alignment horizontal="right"/>
    </xf>
    <xf numFmtId="3" fontId="45" fillId="5" borderId="0" xfId="0" applyNumberFormat="1" applyFont="1" applyFill="1">
      <alignment horizontal="right"/>
    </xf>
    <xf numFmtId="0" fontId="45" fillId="5" borderId="0" xfId="0" applyFont="1" applyFill="1" applyAlignment="1">
      <alignment horizontal="center"/>
    </xf>
    <xf numFmtId="0" fontId="45" fillId="5" borderId="0" xfId="0" applyFont="1" applyFill="1" applyAlignment="1" applyProtection="1">
      <alignment horizontal="center"/>
      <protection locked="0"/>
    </xf>
    <xf numFmtId="0" fontId="47" fillId="5" borderId="0" xfId="0" applyFont="1" applyFill="1" applyAlignment="1"/>
    <xf numFmtId="0" fontId="43" fillId="8" borderId="34" xfId="0" applyFont="1" applyFill="1" applyBorder="1" applyAlignment="1">
      <alignment horizontal="center"/>
    </xf>
    <xf numFmtId="0" fontId="6" fillId="4" borderId="66" xfId="0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left"/>
    </xf>
    <xf numFmtId="49" fontId="6" fillId="4" borderId="64" xfId="0" applyNumberFormat="1" applyFont="1" applyFill="1" applyBorder="1" applyAlignment="1">
      <alignment horizontal="center"/>
    </xf>
    <xf numFmtId="49" fontId="6" fillId="4" borderId="72" xfId="0" applyNumberFormat="1" applyFont="1" applyFill="1" applyBorder="1" applyAlignment="1">
      <alignment horizontal="left"/>
    </xf>
    <xf numFmtId="49" fontId="6" fillId="4" borderId="72" xfId="0" applyNumberFormat="1" applyFont="1" applyFill="1" applyBorder="1" applyAlignment="1">
      <alignment horizontal="center"/>
    </xf>
    <xf numFmtId="17" fontId="6" fillId="4" borderId="64" xfId="0" applyNumberFormat="1" applyFont="1" applyFill="1" applyBorder="1" applyAlignment="1">
      <alignment horizontal="left"/>
    </xf>
    <xf numFmtId="0" fontId="6" fillId="4" borderId="64" xfId="0" applyFont="1" applyFill="1" applyBorder="1" applyAlignment="1"/>
    <xf numFmtId="3" fontId="6" fillId="4" borderId="41" xfId="0" applyNumberFormat="1" applyFont="1" applyFill="1" applyBorder="1">
      <alignment horizontal="right"/>
    </xf>
    <xf numFmtId="17" fontId="6" fillId="4" borderId="77" xfId="0" applyNumberFormat="1" applyFont="1" applyFill="1" applyBorder="1" applyAlignment="1">
      <alignment horizontal="center"/>
    </xf>
    <xf numFmtId="3" fontId="6" fillId="4" borderId="29" xfId="0" applyNumberFormat="1" applyFont="1" applyFill="1" applyBorder="1" applyAlignment="1"/>
    <xf numFmtId="3" fontId="6" fillId="4" borderId="22" xfId="0" applyNumberFormat="1" applyFont="1" applyFill="1" applyBorder="1" applyAlignment="1">
      <alignment horizontal="right"/>
    </xf>
    <xf numFmtId="3" fontId="6" fillId="4" borderId="31" xfId="0" applyNumberFormat="1" applyFont="1" applyFill="1" applyBorder="1" applyAlignment="1"/>
    <xf numFmtId="3" fontId="6" fillId="4" borderId="44" xfId="0" applyNumberFormat="1" applyFont="1" applyFill="1" applyBorder="1" applyAlignment="1">
      <alignment horizontal="right"/>
    </xf>
    <xf numFmtId="164" fontId="6" fillId="4" borderId="18" xfId="3" applyNumberFormat="1" applyFont="1" applyFill="1" applyBorder="1" applyAlignment="1">
      <alignment horizontal="right"/>
    </xf>
    <xf numFmtId="17" fontId="6" fillId="4" borderId="68" xfId="0" applyNumberFormat="1" applyFont="1" applyFill="1" applyBorder="1" applyAlignment="1">
      <alignment horizontal="center"/>
    </xf>
    <xf numFmtId="0" fontId="6" fillId="4" borderId="64" xfId="0" applyFont="1" applyFill="1" applyBorder="1" applyAlignment="1">
      <alignment horizontal="right"/>
    </xf>
    <xf numFmtId="3" fontId="6" fillId="4" borderId="44" xfId="0" applyNumberFormat="1" applyFont="1" applyFill="1" applyBorder="1">
      <alignment horizontal="right"/>
    </xf>
    <xf numFmtId="0" fontId="6" fillId="4" borderId="39" xfId="0" applyFont="1" applyFill="1" applyBorder="1" applyAlignment="1">
      <alignment horizontal="left"/>
    </xf>
    <xf numFmtId="0" fontId="6" fillId="4" borderId="68" xfId="0" applyFont="1" applyFill="1" applyBorder="1" applyAlignment="1">
      <alignment horizontal="center"/>
    </xf>
    <xf numFmtId="3" fontId="6" fillId="4" borderId="23" xfId="0" applyNumberFormat="1" applyFont="1" applyFill="1" applyBorder="1" applyAlignment="1"/>
    <xf numFmtId="3" fontId="6" fillId="4" borderId="20" xfId="0" applyNumberFormat="1" applyFont="1" applyFill="1" applyBorder="1" applyAlignment="1">
      <alignment horizontal="right"/>
    </xf>
    <xf numFmtId="3" fontId="6" fillId="4" borderId="69" xfId="0" applyNumberFormat="1" applyFont="1" applyFill="1" applyBorder="1" applyAlignment="1"/>
    <xf numFmtId="3" fontId="6" fillId="4" borderId="70" xfId="0" applyNumberFormat="1" applyFont="1" applyFill="1" applyBorder="1" applyAlignment="1"/>
    <xf numFmtId="0" fontId="6" fillId="4" borderId="28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left"/>
    </xf>
    <xf numFmtId="3" fontId="6" fillId="9" borderId="29" xfId="0" applyNumberFormat="1" applyFont="1" applyFill="1" applyBorder="1" applyAlignment="1"/>
    <xf numFmtId="3" fontId="6" fillId="9" borderId="22" xfId="0" applyNumberFormat="1" applyFont="1" applyFill="1" applyBorder="1" applyAlignment="1">
      <alignment horizontal="right"/>
    </xf>
    <xf numFmtId="164" fontId="6" fillId="9" borderId="15" xfId="3" applyNumberFormat="1" applyFont="1" applyFill="1" applyBorder="1" applyAlignment="1">
      <alignment horizontal="right"/>
    </xf>
    <xf numFmtId="17" fontId="6" fillId="9" borderId="64" xfId="0" applyNumberFormat="1" applyFont="1" applyFill="1" applyBorder="1" applyAlignment="1">
      <alignment horizontal="center"/>
    </xf>
    <xf numFmtId="0" fontId="6" fillId="9" borderId="64" xfId="0" applyFont="1" applyFill="1" applyBorder="1" applyAlignment="1">
      <alignment horizontal="center"/>
    </xf>
    <xf numFmtId="3" fontId="6" fillId="4" borderId="41" xfId="0" applyNumberFormat="1" applyFont="1" applyFill="1" applyBorder="1" applyAlignment="1"/>
    <xf numFmtId="3" fontId="6" fillId="4" borderId="55" xfId="0" applyNumberFormat="1" applyFont="1" applyFill="1" applyBorder="1" applyAlignment="1">
      <alignment horizontal="right"/>
    </xf>
    <xf numFmtId="3" fontId="6" fillId="4" borderId="0" xfId="0" applyNumberFormat="1" applyFont="1" applyFill="1" applyBorder="1" applyAlignment="1"/>
    <xf numFmtId="0" fontId="6" fillId="9" borderId="47" xfId="0" applyFont="1" applyFill="1" applyBorder="1" applyAlignment="1">
      <alignment horizontal="left"/>
    </xf>
    <xf numFmtId="17" fontId="6" fillId="4" borderId="28" xfId="0" applyNumberFormat="1" applyFont="1" applyFill="1" applyBorder="1" applyAlignment="1">
      <alignment horizontal="center"/>
    </xf>
    <xf numFmtId="0" fontId="6" fillId="4" borderId="72" xfId="0" applyFont="1" applyFill="1" applyBorder="1" applyAlignment="1"/>
    <xf numFmtId="17" fontId="6" fillId="4" borderId="38" xfId="0" applyNumberFormat="1" applyFont="1" applyFill="1" applyBorder="1" applyAlignment="1">
      <alignment horizontal="left"/>
    </xf>
    <xf numFmtId="0" fontId="6" fillId="4" borderId="38" xfId="0" quotePrefix="1" applyFont="1" applyFill="1" applyBorder="1" applyAlignment="1">
      <alignment horizontal="left"/>
    </xf>
    <xf numFmtId="3" fontId="6" fillId="9" borderId="29" xfId="0" applyNumberFormat="1" applyFont="1" applyFill="1" applyBorder="1">
      <alignment horizontal="right"/>
    </xf>
    <xf numFmtId="0" fontId="6" fillId="9" borderId="38" xfId="0" applyFont="1" applyFill="1" applyBorder="1" applyAlignment="1">
      <alignment horizontal="left"/>
    </xf>
    <xf numFmtId="17" fontId="6" fillId="9" borderId="72" xfId="0" applyNumberFormat="1" applyFont="1" applyFill="1" applyBorder="1" applyAlignment="1">
      <alignment horizontal="center"/>
    </xf>
    <xf numFmtId="0" fontId="6" fillId="9" borderId="38" xfId="0" applyFont="1" applyFill="1" applyBorder="1" applyAlignment="1">
      <alignment horizontal="center"/>
    </xf>
    <xf numFmtId="164" fontId="6" fillId="4" borderId="47" xfId="3" applyNumberFormat="1" applyFont="1" applyFill="1" applyBorder="1" applyAlignment="1">
      <alignment horizontal="right"/>
    </xf>
    <xf numFmtId="164" fontId="6" fillId="4" borderId="38" xfId="3" applyNumberFormat="1" applyFont="1" applyFill="1" applyBorder="1" applyAlignment="1">
      <alignment horizontal="right"/>
    </xf>
    <xf numFmtId="0" fontId="6" fillId="4" borderId="70" xfId="0" applyFont="1" applyFill="1" applyBorder="1" applyAlignment="1">
      <alignment horizontal="left"/>
    </xf>
    <xf numFmtId="164" fontId="6" fillId="4" borderId="29" xfId="3" applyNumberFormat="1" applyFont="1" applyFill="1" applyBorder="1" applyAlignment="1">
      <alignment horizontal="right"/>
    </xf>
    <xf numFmtId="0" fontId="6" fillId="4" borderId="78" xfId="0" applyFont="1" applyFill="1" applyBorder="1" applyAlignment="1">
      <alignment horizontal="left"/>
    </xf>
    <xf numFmtId="164" fontId="6" fillId="4" borderId="40" xfId="3" applyNumberFormat="1" applyFont="1" applyFill="1" applyBorder="1" applyAlignment="1">
      <alignment horizontal="right"/>
    </xf>
    <xf numFmtId="0" fontId="6" fillId="4" borderId="71" xfId="0" applyFont="1" applyFill="1" applyBorder="1" applyAlignment="1">
      <alignment horizontal="left"/>
    </xf>
    <xf numFmtId="0" fontId="6" fillId="4" borderId="49" xfId="0" applyFont="1" applyFill="1" applyBorder="1" applyAlignment="1">
      <alignment horizontal="left"/>
    </xf>
    <xf numFmtId="164" fontId="6" fillId="4" borderId="13" xfId="3" applyNumberFormat="1" applyFont="1" applyFill="1" applyBorder="1" applyAlignment="1">
      <alignment horizontal="right"/>
    </xf>
    <xf numFmtId="17" fontId="6" fillId="4" borderId="66" xfId="0" applyNumberFormat="1" applyFont="1" applyFill="1" applyBorder="1" applyAlignment="1">
      <alignment horizontal="center" wrapText="1"/>
    </xf>
    <xf numFmtId="0" fontId="6" fillId="4" borderId="66" xfId="0" applyFont="1" applyFill="1" applyBorder="1" applyAlignment="1">
      <alignment horizontal="center" vertical="center"/>
    </xf>
    <xf numFmtId="17" fontId="6" fillId="4" borderId="64" xfId="0" applyNumberFormat="1" applyFont="1" applyFill="1" applyBorder="1" applyAlignment="1">
      <alignment horizontal="center" wrapText="1"/>
    </xf>
    <xf numFmtId="0" fontId="6" fillId="4" borderId="64" xfId="0" applyFont="1" applyFill="1" applyBorder="1" applyAlignment="1">
      <alignment horizontal="center" vertical="center"/>
    </xf>
    <xf numFmtId="17" fontId="6" fillId="4" borderId="72" xfId="0" applyNumberFormat="1" applyFont="1" applyFill="1" applyBorder="1" applyAlignment="1">
      <alignment horizontal="center" wrapText="1"/>
    </xf>
    <xf numFmtId="0" fontId="6" fillId="4" borderId="72" xfId="0" applyFont="1" applyFill="1" applyBorder="1" applyAlignment="1">
      <alignment horizontal="center" vertical="center"/>
    </xf>
    <xf numFmtId="0" fontId="6" fillId="4" borderId="47" xfId="0" applyFont="1" applyFill="1" applyBorder="1" applyAlignment="1"/>
    <xf numFmtId="0" fontId="6" fillId="0" borderId="64" xfId="0" quotePrefix="1" applyFont="1" applyFill="1" applyBorder="1" applyAlignment="1">
      <alignment horizontal="left"/>
    </xf>
    <xf numFmtId="0" fontId="65" fillId="4" borderId="0" xfId="0" applyFont="1" applyFill="1" applyAlignment="1">
      <alignment horizontal="left"/>
    </xf>
    <xf numFmtId="164" fontId="6" fillId="4" borderId="19" xfId="3" applyNumberFormat="1" applyFont="1" applyFill="1" applyBorder="1" applyAlignment="1">
      <alignment horizontal="right"/>
    </xf>
    <xf numFmtId="0" fontId="6" fillId="9" borderId="23" xfId="0" applyFont="1" applyFill="1" applyBorder="1" applyAlignment="1">
      <alignment horizontal="left"/>
    </xf>
    <xf numFmtId="0" fontId="6" fillId="4" borderId="19" xfId="0" applyFont="1" applyFill="1" applyBorder="1" applyAlignment="1">
      <alignment horizontal="left"/>
    </xf>
    <xf numFmtId="0" fontId="6" fillId="4" borderId="21" xfId="0" applyFont="1" applyFill="1" applyBorder="1" applyAlignment="1">
      <alignment horizontal="left"/>
    </xf>
    <xf numFmtId="0" fontId="4" fillId="4" borderId="21" xfId="0" applyFont="1" applyFill="1" applyBorder="1" applyAlignment="1">
      <alignment horizontal="left"/>
    </xf>
    <xf numFmtId="0" fontId="6" fillId="4" borderId="23" xfId="0" applyFont="1" applyFill="1" applyBorder="1" applyAlignment="1">
      <alignment horizontal="left"/>
    </xf>
    <xf numFmtId="0" fontId="6" fillId="4" borderId="72" xfId="0" quotePrefix="1" applyFont="1" applyFill="1" applyBorder="1" applyAlignment="1">
      <alignment horizontal="left"/>
    </xf>
    <xf numFmtId="0" fontId="6" fillId="4" borderId="30" xfId="0" applyFont="1" applyFill="1" applyBorder="1" applyAlignment="1">
      <alignment horizontal="left"/>
    </xf>
    <xf numFmtId="0" fontId="6" fillId="9" borderId="14" xfId="0" applyFont="1" applyFill="1" applyBorder="1" applyAlignment="1">
      <alignment horizontal="left"/>
    </xf>
    <xf numFmtId="164" fontId="6" fillId="9" borderId="47" xfId="3" applyNumberFormat="1" applyFont="1" applyFill="1" applyBorder="1" applyAlignment="1">
      <alignment horizontal="right"/>
    </xf>
    <xf numFmtId="0" fontId="6" fillId="0" borderId="72" xfId="0" applyFont="1" applyFill="1" applyBorder="1" applyAlignment="1">
      <alignment horizontal="left"/>
    </xf>
    <xf numFmtId="0" fontId="1" fillId="0" borderId="25" xfId="0" applyFont="1" applyBorder="1" applyAlignment="1">
      <alignment horizontal="center"/>
    </xf>
    <xf numFmtId="0" fontId="1" fillId="0" borderId="1" xfId="0" applyFont="1" applyBorder="1" applyAlignment="1">
      <alignment horizontal="center"/>
    </xf>
    <xf numFmtId="0" fontId="1" fillId="0" borderId="9" xfId="0" applyFont="1" applyBorder="1" applyAlignment="1">
      <alignment horizontal="center"/>
    </xf>
    <xf numFmtId="0" fontId="9" fillId="0" borderId="9" xfId="0" applyFont="1" applyBorder="1" applyAlignment="1">
      <alignment horizontal="center"/>
    </xf>
    <xf numFmtId="0" fontId="1" fillId="0" borderId="26" xfId="0" applyFont="1" applyBorder="1" applyAlignment="1">
      <alignment horizontal="center"/>
    </xf>
    <xf numFmtId="0" fontId="1" fillId="0" borderId="24" xfId="0" applyFont="1" applyBorder="1" applyAlignment="1">
      <alignment horizontal="center"/>
    </xf>
    <xf numFmtId="0" fontId="1" fillId="0" borderId="8" xfId="0" applyFont="1" applyBorder="1" applyAlignment="1">
      <alignment horizontal="center"/>
    </xf>
    <xf numFmtId="0" fontId="1" fillId="0" borderId="27" xfId="0" applyFont="1" applyBorder="1" applyAlignment="1">
      <alignment horizontal="center"/>
    </xf>
    <xf numFmtId="0" fontId="1" fillId="0" borderId="0" xfId="0" applyFont="1" applyBorder="1" applyAlignment="1">
      <alignment horizontal="center"/>
    </xf>
    <xf numFmtId="0" fontId="1" fillId="0" borderId="28" xfId="0" applyFont="1" applyBorder="1" applyAlignment="1">
      <alignment horizontal="center"/>
    </xf>
    <xf numFmtId="0" fontId="52" fillId="5" borderId="0" xfId="0" applyFont="1" applyFill="1" applyAlignment="1">
      <alignment horizontal="center"/>
    </xf>
    <xf numFmtId="0" fontId="0" fillId="2" borderId="0" xfId="0" applyFill="1" applyAlignment="1">
      <alignment horizontal="center"/>
    </xf>
    <xf numFmtId="0" fontId="44" fillId="8" borderId="4" xfId="0" applyFont="1" applyFill="1" applyBorder="1" applyAlignment="1">
      <alignment horizontal="center"/>
    </xf>
    <xf numFmtId="0" fontId="45" fillId="8" borderId="5" xfId="0" applyFont="1" applyFill="1" applyBorder="1" applyAlignment="1">
      <alignment horizontal="center"/>
    </xf>
    <xf numFmtId="0" fontId="45" fillId="8" borderId="6" xfId="0" applyFont="1" applyFill="1" applyBorder="1" applyAlignment="1">
      <alignment horizontal="center"/>
    </xf>
    <xf numFmtId="0" fontId="44" fillId="8" borderId="26" xfId="0" applyFont="1" applyFill="1" applyBorder="1" applyAlignment="1">
      <alignment horizontal="center" wrapText="1"/>
    </xf>
    <xf numFmtId="0" fontId="44" fillId="8" borderId="8" xfId="0" applyFont="1" applyFill="1" applyBorder="1" applyAlignment="1">
      <alignment horizontal="center" wrapText="1"/>
    </xf>
    <xf numFmtId="0" fontId="44" fillId="8" borderId="25" xfId="0" applyFont="1" applyFill="1" applyBorder="1" applyAlignment="1">
      <alignment horizontal="center" wrapText="1"/>
    </xf>
    <xf numFmtId="0" fontId="44" fillId="8" borderId="1" xfId="0" applyFont="1" applyFill="1" applyBorder="1" applyAlignment="1">
      <alignment horizontal="center" wrapText="1"/>
    </xf>
    <xf numFmtId="0" fontId="9" fillId="4" borderId="74" xfId="0" applyFont="1" applyFill="1" applyBorder="1" applyAlignment="1">
      <alignment horizontal="center"/>
    </xf>
    <xf numFmtId="0" fontId="3" fillId="4" borderId="2" xfId="0" applyFont="1" applyFill="1" applyBorder="1" applyAlignment="1">
      <alignment horizontal="center" vertical="center"/>
    </xf>
    <xf numFmtId="0" fontId="3" fillId="4" borderId="45" xfId="0" applyFont="1" applyFill="1" applyBorder="1" applyAlignment="1">
      <alignment horizontal="center" vertical="center"/>
    </xf>
    <xf numFmtId="0" fontId="3" fillId="4" borderId="72" xfId="0" applyFont="1" applyFill="1" applyBorder="1" applyAlignment="1">
      <alignment horizontal="center" vertical="center"/>
    </xf>
    <xf numFmtId="0" fontId="56" fillId="4" borderId="0" xfId="0" quotePrefix="1" applyFont="1" applyFill="1" applyAlignment="1">
      <alignment horizontal="left" vertical="top" wrapText="1"/>
    </xf>
    <xf numFmtId="0" fontId="56" fillId="4" borderId="0" xfId="0" applyFont="1" applyFill="1" applyAlignment="1">
      <alignment horizontal="left" vertical="top" wrapText="1"/>
    </xf>
    <xf numFmtId="0" fontId="44" fillId="8" borderId="5" xfId="0" applyFont="1" applyFill="1" applyBorder="1" applyAlignment="1">
      <alignment horizontal="center"/>
    </xf>
    <xf numFmtId="0" fontId="44" fillId="8" borderId="6" xfId="0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/>
    </xf>
    <xf numFmtId="0" fontId="43" fillId="8" borderId="3" xfId="0" applyFont="1" applyFill="1" applyBorder="1" applyAlignment="1">
      <alignment horizontal="center" vertical="center"/>
    </xf>
    <xf numFmtId="0" fontId="43" fillId="8" borderId="2" xfId="0" applyFont="1" applyFill="1" applyBorder="1" applyAlignment="1">
      <alignment horizontal="center" wrapText="1"/>
    </xf>
    <xf numFmtId="0" fontId="45" fillId="8" borderId="3" xfId="0" applyFont="1" applyFill="1" applyBorder="1" applyAlignment="1">
      <alignment horizontal="center" wrapText="1"/>
    </xf>
    <xf numFmtId="3" fontId="43" fillId="8" borderId="4" xfId="0" applyNumberFormat="1" applyFont="1" applyFill="1" applyBorder="1" applyAlignment="1">
      <alignment horizontal="center"/>
    </xf>
    <xf numFmtId="3" fontId="43" fillId="8" borderId="5" xfId="0" applyNumberFormat="1" applyFont="1" applyFill="1" applyBorder="1" applyAlignment="1">
      <alignment horizontal="center"/>
    </xf>
    <xf numFmtId="0" fontId="0" fillId="4" borderId="0" xfId="0" quotePrefix="1" applyFill="1" applyAlignment="1">
      <alignment horizontal="left" vertical="top" wrapText="1"/>
    </xf>
    <xf numFmtId="3" fontId="43" fillId="8" borderId="4" xfId="0" applyNumberFormat="1" applyFont="1" applyFill="1" applyBorder="1" applyAlignment="1">
      <alignment horizontal="center" vertical="center"/>
    </xf>
    <xf numFmtId="3" fontId="45" fillId="8" borderId="79" xfId="0" applyNumberFormat="1" applyFont="1" applyFill="1" applyBorder="1" applyAlignment="1">
      <alignment horizontal="center" vertical="center"/>
    </xf>
    <xf numFmtId="3" fontId="43" fillId="8" borderId="79" xfId="0" applyNumberFormat="1" applyFont="1" applyFill="1" applyBorder="1" applyAlignment="1">
      <alignment horizontal="center"/>
    </xf>
    <xf numFmtId="0" fontId="43" fillId="8" borderId="2" xfId="0" applyFont="1" applyFill="1" applyBorder="1" applyAlignment="1">
      <alignment horizontal="center" vertical="center" wrapText="1"/>
    </xf>
    <xf numFmtId="0" fontId="45" fillId="8" borderId="3" xfId="0" applyFont="1" applyFill="1" applyBorder="1" applyAlignment="1">
      <alignment horizontal="center" vertical="center" wrapText="1"/>
    </xf>
    <xf numFmtId="0" fontId="43" fillId="8" borderId="45" xfId="0" applyFont="1" applyFill="1" applyBorder="1" applyAlignment="1">
      <alignment horizontal="center" vertical="center"/>
    </xf>
    <xf numFmtId="0" fontId="43" fillId="8" borderId="72" xfId="0" applyFont="1" applyFill="1" applyBorder="1" applyAlignment="1">
      <alignment horizontal="center" vertical="center"/>
    </xf>
    <xf numFmtId="0" fontId="45" fillId="8" borderId="72" xfId="0" applyFont="1" applyFill="1" applyBorder="1" applyAlignment="1">
      <alignment horizontal="center" wrapText="1"/>
    </xf>
    <xf numFmtId="0" fontId="6" fillId="4" borderId="2" xfId="0" applyFont="1" applyFill="1" applyBorder="1" applyAlignment="1">
      <alignment horizontal="center"/>
    </xf>
    <xf numFmtId="0" fontId="6" fillId="4" borderId="45" xfId="0" applyFont="1" applyFill="1" applyBorder="1" applyAlignment="1">
      <alignment horizontal="center"/>
    </xf>
    <xf numFmtId="0" fontId="6" fillId="4" borderId="3" xfId="0" applyFont="1" applyFill="1" applyBorder="1" applyAlignment="1">
      <alignment horizontal="center"/>
    </xf>
    <xf numFmtId="0" fontId="44" fillId="8" borderId="24" xfId="0" applyFont="1" applyFill="1" applyBorder="1" applyAlignment="1">
      <alignment horizontal="center"/>
    </xf>
    <xf numFmtId="0" fontId="44" fillId="8" borderId="8" xfId="0" applyFont="1" applyFill="1" applyBorder="1" applyAlignment="1">
      <alignment horizontal="center"/>
    </xf>
    <xf numFmtId="0" fontId="6" fillId="4" borderId="26" xfId="0" applyFont="1" applyFill="1" applyBorder="1" applyAlignment="1">
      <alignment horizontal="center" vertical="center" wrapText="1"/>
    </xf>
    <xf numFmtId="0" fontId="6" fillId="4" borderId="24" xfId="0" applyFont="1" applyFill="1" applyBorder="1" applyAlignment="1">
      <alignment horizontal="center" vertical="center" wrapText="1"/>
    </xf>
    <xf numFmtId="0" fontId="6" fillId="4" borderId="8" xfId="0" applyFont="1" applyFill="1" applyBorder="1" applyAlignment="1">
      <alignment horizontal="center" vertical="center" wrapText="1"/>
    </xf>
    <xf numFmtId="0" fontId="6" fillId="4" borderId="27" xfId="0" applyFont="1" applyFill="1" applyBorder="1" applyAlignment="1">
      <alignment horizontal="center" vertical="center" wrapText="1"/>
    </xf>
    <xf numFmtId="0" fontId="6" fillId="4" borderId="0" xfId="0" applyFont="1" applyFill="1" applyBorder="1" applyAlignment="1">
      <alignment horizontal="center" vertical="center" wrapText="1"/>
    </xf>
    <xf numFmtId="0" fontId="6" fillId="4" borderId="28" xfId="0" applyFont="1" applyFill="1" applyBorder="1" applyAlignment="1">
      <alignment horizontal="center" vertical="center" wrapText="1"/>
    </xf>
    <xf numFmtId="0" fontId="6" fillId="4" borderId="25" xfId="0" applyFont="1" applyFill="1" applyBorder="1" applyAlignment="1">
      <alignment horizontal="center" vertical="center" wrapText="1"/>
    </xf>
    <xf numFmtId="0" fontId="6" fillId="4" borderId="9" xfId="0" applyFont="1" applyFill="1" applyBorder="1" applyAlignment="1">
      <alignment horizontal="center" vertical="center" wrapText="1"/>
    </xf>
    <xf numFmtId="0" fontId="6" fillId="4" borderId="1" xfId="0" applyFont="1" applyFill="1" applyBorder="1" applyAlignment="1">
      <alignment horizontal="center" vertical="center" wrapText="1"/>
    </xf>
    <xf numFmtId="17" fontId="6" fillId="4" borderId="2" xfId="3" applyNumberFormat="1" applyFont="1" applyFill="1" applyBorder="1" applyAlignment="1">
      <alignment horizontal="center"/>
    </xf>
    <xf numFmtId="17" fontId="6" fillId="4" borderId="45" xfId="3" applyNumberFormat="1" applyFont="1" applyFill="1" applyBorder="1" applyAlignment="1">
      <alignment horizontal="center"/>
    </xf>
    <xf numFmtId="17" fontId="6" fillId="4" borderId="3" xfId="3" applyNumberFormat="1" applyFont="1" applyFill="1" applyBorder="1" applyAlignment="1">
      <alignment horizontal="center"/>
    </xf>
    <xf numFmtId="0" fontId="29" fillId="0" borderId="4" xfId="0" applyFont="1" applyFill="1" applyBorder="1" applyAlignment="1">
      <alignment horizontal="center"/>
    </xf>
    <xf numFmtId="0" fontId="29" fillId="0" borderId="6" xfId="0" applyFont="1" applyFill="1" applyBorder="1" applyAlignment="1">
      <alignment horizontal="center"/>
    </xf>
    <xf numFmtId="0" fontId="29" fillId="0" borderId="4" xfId="0" applyFont="1" applyBorder="1" applyAlignment="1">
      <alignment horizontal="center"/>
    </xf>
    <xf numFmtId="0" fontId="29" fillId="0" borderId="5" xfId="0" applyFont="1" applyBorder="1" applyAlignment="1">
      <alignment horizontal="center"/>
    </xf>
    <xf numFmtId="0" fontId="29" fillId="0" borderId="6" xfId="0" applyFont="1" applyBorder="1" applyAlignment="1">
      <alignment horizontal="center"/>
    </xf>
    <xf numFmtId="0" fontId="66" fillId="4" borderId="72" xfId="0" applyFont="1" applyFill="1" applyBorder="1" applyAlignment="1">
      <alignment horizontal="right"/>
    </xf>
    <xf numFmtId="0" fontId="66" fillId="4" borderId="72" xfId="0" applyFont="1" applyFill="1" applyBorder="1" applyAlignment="1">
      <alignment horizontal="left"/>
    </xf>
    <xf numFmtId="3" fontId="66" fillId="4" borderId="70" xfId="0" applyNumberFormat="1" applyFont="1" applyFill="1" applyBorder="1">
      <alignment horizontal="right"/>
    </xf>
    <xf numFmtId="3" fontId="66" fillId="4" borderId="22" xfId="0" applyNumberFormat="1" applyFont="1" applyFill="1" applyBorder="1">
      <alignment horizontal="right"/>
    </xf>
    <xf numFmtId="164" fontId="66" fillId="4" borderId="67" xfId="3" applyNumberFormat="1" applyFont="1" applyFill="1" applyBorder="1" applyAlignment="1">
      <alignment horizontal="right"/>
    </xf>
    <xf numFmtId="0" fontId="66" fillId="4" borderId="64" xfId="0" applyFont="1" applyFill="1" applyBorder="1" applyAlignment="1">
      <alignment horizontal="left"/>
    </xf>
    <xf numFmtId="17" fontId="66" fillId="4" borderId="72" xfId="0" applyNumberFormat="1" applyFont="1" applyFill="1" applyBorder="1" applyAlignment="1">
      <alignment horizontal="center"/>
    </xf>
    <xf numFmtId="0" fontId="66" fillId="4" borderId="72" xfId="0" applyFont="1" applyFill="1" applyBorder="1" applyAlignment="1">
      <alignment horizontal="center"/>
    </xf>
    <xf numFmtId="3" fontId="66" fillId="4" borderId="69" xfId="0" applyNumberFormat="1" applyFont="1" applyFill="1" applyBorder="1">
      <alignment horizontal="right"/>
    </xf>
    <xf numFmtId="3" fontId="66" fillId="4" borderId="20" xfId="0" applyNumberFormat="1" applyFont="1" applyFill="1" applyBorder="1">
      <alignment horizontal="right"/>
    </xf>
    <xf numFmtId="164" fontId="66" fillId="4" borderId="15" xfId="3" applyNumberFormat="1" applyFont="1" applyFill="1" applyBorder="1" applyAlignment="1">
      <alignment horizontal="right"/>
    </xf>
    <xf numFmtId="17" fontId="66" fillId="4" borderId="38" xfId="0" applyNumberFormat="1" applyFont="1" applyFill="1" applyBorder="1" applyAlignment="1">
      <alignment horizontal="center"/>
    </xf>
    <xf numFmtId="0" fontId="66" fillId="4" borderId="66" xfId="0" applyFont="1" applyFill="1" applyBorder="1">
      <alignment horizontal="right"/>
    </xf>
    <xf numFmtId="0" fontId="66" fillId="4" borderId="38" xfId="0" applyFont="1" applyFill="1" applyBorder="1" applyAlignment="1">
      <alignment horizontal="left"/>
    </xf>
    <xf numFmtId="3" fontId="66" fillId="4" borderId="29" xfId="0" applyNumberFormat="1" applyFont="1" applyFill="1" applyBorder="1">
      <alignment horizontal="right"/>
    </xf>
    <xf numFmtId="17" fontId="66" fillId="4" borderId="64" xfId="0" applyNumberFormat="1" applyFont="1" applyFill="1" applyBorder="1" applyAlignment="1">
      <alignment horizontal="center"/>
    </xf>
    <xf numFmtId="0" fontId="66" fillId="4" borderId="64" xfId="0" applyFont="1" applyFill="1" applyBorder="1" applyAlignment="1">
      <alignment horizontal="center"/>
    </xf>
    <xf numFmtId="0" fontId="0" fillId="5" borderId="0" xfId="0" applyFont="1" applyFill="1">
      <alignment horizontal="right"/>
    </xf>
  </cellXfs>
  <cellStyles count="6">
    <cellStyle name="=C:\WINNT\SYSTEM32\COMMAND.COM" xfId="5"/>
    <cellStyle name="Euro" xfId="1"/>
    <cellStyle name="Hipervínculo" xfId="2" builtinId="8"/>
    <cellStyle name="Millares" xfId="3" builtinId="3"/>
    <cellStyle name="Normal" xfId="0" builtinId="0"/>
    <cellStyle name="Porcentaje" xfId="4" builtinId="5"/>
  </cellStyles>
  <dxfs count="0"/>
  <tableStyles count="0" defaultTableStyle="TableStyleMedium2" defaultPivotStyle="PivotStyleLight16"/>
  <colors>
    <indexedColors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000000"/>
      <rgbColor rgb="00FFFFFF"/>
      <rgbColor rgb="00FF0000"/>
      <rgbColor rgb="0000FF00"/>
      <rgbColor rgb="000000FF"/>
      <rgbColor rgb="00FFFF00"/>
      <rgbColor rgb="00FF00FF"/>
      <rgbColor rgb="0000FFFF"/>
      <rgbColor rgb="00800000"/>
      <rgbColor rgb="00008000"/>
      <rgbColor rgb="00000080"/>
      <rgbColor rgb="00808000"/>
      <rgbColor rgb="00800080"/>
      <rgbColor rgb="00008080"/>
      <rgbColor rgb="00C0C0C0"/>
      <rgbColor rgb="00808080"/>
      <rgbColor rgb="008080FF"/>
      <rgbColor rgb="00802060"/>
      <rgbColor rgb="00FFFFC0"/>
      <rgbColor rgb="00A0E0E0"/>
      <rgbColor rgb="00600080"/>
      <rgbColor rgb="00FF8080"/>
      <rgbColor rgb="000080C0"/>
      <rgbColor rgb="00C0C0FF"/>
      <rgbColor rgb="00000080"/>
      <rgbColor rgb="00FF00FF"/>
      <rgbColor rgb="00FFFF00"/>
      <rgbColor rgb="0000FFFF"/>
      <rgbColor rgb="00800080"/>
      <rgbColor rgb="00800000"/>
      <rgbColor rgb="00008080"/>
      <rgbColor rgb="000000FF"/>
      <rgbColor rgb="0000CCFF"/>
      <rgbColor rgb="0069FFFF"/>
      <rgbColor rgb="00CCFFCC"/>
      <rgbColor rgb="00FFFF99"/>
      <rgbColor rgb="00A6CAF0"/>
      <rgbColor rgb="00CC9CCC"/>
      <rgbColor rgb="00CC99FF"/>
      <rgbColor rgb="00E3E3E3"/>
      <rgbColor rgb="003366FF"/>
      <rgbColor rgb="0033CCCC"/>
      <rgbColor rgb="00339933"/>
      <rgbColor rgb="00999933"/>
      <rgbColor rgb="00996633"/>
      <rgbColor rgb="00996666"/>
      <rgbColor rgb="00666699"/>
      <rgbColor rgb="00969696"/>
      <rgbColor rgb="003333CC"/>
      <rgbColor rgb="00336666"/>
      <rgbColor rgb="00003300"/>
      <rgbColor rgb="00333300"/>
      <rgbColor rgb="00663300"/>
      <rgbColor rgb="00993366"/>
      <rgbColor rgb="00333399"/>
      <rgbColor rgb="00424242"/>
    </indexedColors>
    <mruColors>
      <color rgb="FF0000FF"/>
      <color rgb="FF0066FF"/>
      <color rgb="FFE9E8AE"/>
      <color rgb="FFECEBBA"/>
      <color rgb="FFE3E39D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worksheet" Target="worksheets/sheet13.xml"/><Relationship Id="rId18" Type="http://schemas.openxmlformats.org/officeDocument/2006/relationships/worksheet" Target="worksheets/sheet18.xml"/><Relationship Id="rId26" Type="http://schemas.openxmlformats.org/officeDocument/2006/relationships/styles" Target="styles.xml"/><Relationship Id="rId3" Type="http://schemas.openxmlformats.org/officeDocument/2006/relationships/worksheet" Target="worksheets/sheet3.xml"/><Relationship Id="rId21" Type="http://schemas.openxmlformats.org/officeDocument/2006/relationships/worksheet" Target="worksheets/sheet21.xml"/><Relationship Id="rId7" Type="http://schemas.openxmlformats.org/officeDocument/2006/relationships/worksheet" Target="worksheets/sheet7.xml"/><Relationship Id="rId12" Type="http://schemas.openxmlformats.org/officeDocument/2006/relationships/worksheet" Target="worksheets/sheet12.xml"/><Relationship Id="rId17" Type="http://schemas.openxmlformats.org/officeDocument/2006/relationships/worksheet" Target="worksheets/sheet17.xml"/><Relationship Id="rId25" Type="http://schemas.openxmlformats.org/officeDocument/2006/relationships/theme" Target="theme/theme1.xml"/><Relationship Id="rId2" Type="http://schemas.openxmlformats.org/officeDocument/2006/relationships/worksheet" Target="worksheets/sheet2.xml"/><Relationship Id="rId16" Type="http://schemas.openxmlformats.org/officeDocument/2006/relationships/worksheet" Target="worksheets/sheet16.xml"/><Relationship Id="rId20" Type="http://schemas.openxmlformats.org/officeDocument/2006/relationships/worksheet" Target="worksheets/sheet20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worksheet" Target="worksheets/sheet11.xml"/><Relationship Id="rId24" Type="http://schemas.openxmlformats.org/officeDocument/2006/relationships/worksheet" Target="worksheets/sheet24.xml"/><Relationship Id="rId5" Type="http://schemas.openxmlformats.org/officeDocument/2006/relationships/worksheet" Target="worksheets/sheet5.xml"/><Relationship Id="rId15" Type="http://schemas.openxmlformats.org/officeDocument/2006/relationships/worksheet" Target="worksheets/sheet15.xml"/><Relationship Id="rId23" Type="http://schemas.openxmlformats.org/officeDocument/2006/relationships/worksheet" Target="worksheets/sheet23.xml"/><Relationship Id="rId28" Type="http://schemas.openxmlformats.org/officeDocument/2006/relationships/calcChain" Target="calcChain.xml"/><Relationship Id="rId10" Type="http://schemas.openxmlformats.org/officeDocument/2006/relationships/worksheet" Target="worksheets/sheet10.xml"/><Relationship Id="rId19" Type="http://schemas.openxmlformats.org/officeDocument/2006/relationships/worksheet" Target="worksheets/sheet19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Relationship Id="rId14" Type="http://schemas.openxmlformats.org/officeDocument/2006/relationships/worksheet" Target="worksheets/sheet14.xml"/><Relationship Id="rId22" Type="http://schemas.openxmlformats.org/officeDocument/2006/relationships/worksheet" Target="worksheets/sheet22.xml"/><Relationship Id="rId27" Type="http://schemas.openxmlformats.org/officeDocument/2006/relationships/sharedStrings" Target="sharedStrings.xml"/></Relationships>
</file>

<file path=xl/charts/chart1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2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266E-4E90-B397-0FF032FFDAD8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266E-4E90-B397-0FF032FFDAD8}"/>
              </c:ext>
            </c:extLst>
          </c:dPt>
          <c:dLbls>
            <c:dLbl>
              <c:idx val="0"/>
              <c:layout>
                <c:manualLayout>
                  <c:x val="5.3611295010306183E-2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14,26%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8.2195333812253787E-2"/>
                  <c:y val="-0.3887970945960806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636828044079463"/>
                  <c:y val="-0.21167790650361801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0,88%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0.10276083557533841"/>
                  <c:y val="-9.1649919172146835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009939947135E-2"/>
                  <c:y val="3.170259473904150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LEVEL 3 S.A.
0,25%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266E-4E90-B397-0FF032FFDAD8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(RESUMEN!$C$14:$C$15,RESUMEN!$C$17:$C$20,RESUMEN!$C$22)</c:f>
              <c:strCache>
                <c:ptCount val="7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LEVEL 3 ECUADOR LVLT S.A.</c:v>
                </c:pt>
                <c:pt idx="6">
                  <c:v>DISPONIBLE</c:v>
                </c:pt>
              </c:strCache>
            </c:strRef>
          </c:cat>
          <c:val>
            <c:numRef>
              <c:f>(RESUMEN!$D$14:$D$15,RESUMEN!$D$17:$D$20,RESUMEN!$D$22)</c:f>
              <c:numCache>
                <c:formatCode>0.00%</c:formatCode>
                <c:ptCount val="7"/>
                <c:pt idx="0">
                  <c:v>0.15770000000000001</c:v>
                </c:pt>
                <c:pt idx="1">
                  <c:v>3.6000000000000002E-4</c:v>
                </c:pt>
                <c:pt idx="2">
                  <c:v>1.2500000000000001E-2</c:v>
                </c:pt>
                <c:pt idx="3">
                  <c:v>7.0000000000000001E-3</c:v>
                </c:pt>
                <c:pt idx="4">
                  <c:v>2.5000000000000001E-3</c:v>
                </c:pt>
                <c:pt idx="6">
                  <c:v>0.81994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266E-4E90-B397-0FF032FFDAD8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2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3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E377-4605-A20C-A4F303A89CEF}"/>
              </c:ext>
            </c:extLst>
          </c:dPt>
          <c:dLbls>
            <c:dLbl>
              <c:idx val="0"/>
              <c:layout>
                <c:manualLayout>
                  <c:x val="7.2182891270970384E-2"/>
                  <c:y val="-0.17123511781111536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 CNT EP
4,69%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377-4605-A20C-A4F303A89C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0726738316923268E-2"/>
                  <c:y val="0.1319469321598710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377-4605-A20C-A4F303A89C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6.4211025500166677E-2"/>
                  <c:y val="-3.99715483889430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377-4605-A20C-A4F303A89C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-5.3261213546875512E-2"/>
                  <c:y val="-5.6789098468019349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377-4605-A20C-A4F303A89CEF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(RESUMEN!$C$14:$C$15,RESUMEN!$C$18,RESUMEN!$C$22)</c:f>
              <c:strCache>
                <c:ptCount val="4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SETEL S.A.</c:v>
                </c:pt>
                <c:pt idx="3">
                  <c:v>DISPONIBLE</c:v>
                </c:pt>
              </c:strCache>
            </c:strRef>
          </c:cat>
          <c:val>
            <c:numRef>
              <c:f>(RESUMEN!$E$14:$E$15,RESUMEN!$E$18,RESUMEN!$E$22)</c:f>
              <c:numCache>
                <c:formatCode>0.00%</c:formatCode>
                <c:ptCount val="4"/>
                <c:pt idx="0">
                  <c:v>5.8700000000000002E-2</c:v>
                </c:pt>
                <c:pt idx="1">
                  <c:v>3.7499999999999997E-5</c:v>
                </c:pt>
                <c:pt idx="2">
                  <c:v>1E-3</c:v>
                </c:pt>
                <c:pt idx="3">
                  <c:v>0.94001250000000003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5-E377-4605-A20C-A4F303A89CEF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3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4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651C-467F-976B-1E7E52BDACA5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651C-467F-976B-1E7E52BDACA5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651C-467F-976B-1E7E52BDACA5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12,03%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34078837398552797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0.11159785706572009"/>
                  <c:y val="-0.1593047567466514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7990506106235831E-2"/>
                  <c:y val="1.309638034178635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1,25%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9.1577103845919078E-2"/>
                  <c:y val="0.1495418380363780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651C-467F-976B-1E7E52BDACA5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651C-467F-976B-1E7E52BDACA5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(RESUMEN!$F$14:$F$18,RESUMEN!$F$22)</c:f>
              <c:numCache>
                <c:formatCode>0.00%</c:formatCode>
                <c:ptCount val="6"/>
                <c:pt idx="0">
                  <c:v>0.14249999999999999</c:v>
                </c:pt>
                <c:pt idx="1">
                  <c:v>5.2499999999999997E-4</c:v>
                </c:pt>
                <c:pt idx="2">
                  <c:v>2.49E-3</c:v>
                </c:pt>
                <c:pt idx="3">
                  <c:v>1.6250000000000001E-2</c:v>
                </c:pt>
                <c:pt idx="4">
                  <c:v>7.4999999999999997E-3</c:v>
                </c:pt>
                <c:pt idx="5">
                  <c:v>0.830735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A-651C-467F-976B-1E7E52BDACA5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0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4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5</c:v>
          </c:tx>
          <c:spPr>
            <a:gradFill rotWithShape="1">
              <a:gsLst>
                <a:gs pos="0">
                  <a:schemeClr val="accent6">
                    <a:shade val="51000"/>
                    <a:satMod val="130000"/>
                  </a:schemeClr>
                </a:gs>
                <a:gs pos="80000">
                  <a:schemeClr val="accent6">
                    <a:shade val="93000"/>
                    <a:satMod val="130000"/>
                  </a:schemeClr>
                </a:gs>
                <a:gs pos="100000">
                  <a:schemeClr val="accent6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3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F9EE-4635-B7FD-EC125D0B2890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F9EE-4635-B7FD-EC125D0B2890}"/>
              </c:ext>
            </c:extLst>
          </c:dPt>
          <c:dLbls>
            <c:dLbl>
              <c:idx val="0"/>
              <c:layout>
                <c:manualLayout>
                  <c:x val="0.1008054315214176"/>
                  <c:y val="-0.3420068453500475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3,51%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9.4119514130501125E-2"/>
                  <c:y val="-0.2402485481989668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3292719000464838E-2"/>
                  <c:y val="-6.1865359611883067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8.2695852642748813E-2"/>
                  <c:y val="0.11398262907091285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8.3728630522258068E-2"/>
                  <c:y val="0.25096341388991655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3.9656491954605855E-2"/>
                  <c:y val="-3.4231922004245678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F9EE-4635-B7FD-EC125D0B2890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(RESUMEN!$C$14:$C$18,RESUMEN!$C$22)</c:f>
              <c:strCache>
                <c:ptCount val="6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LINKOTEL S.A.</c:v>
                </c:pt>
                <c:pt idx="3">
                  <c:v>CONECEL S.A. (ECUADORTELECOM S.A.)</c:v>
                </c:pt>
                <c:pt idx="4">
                  <c:v>SETEL S.A.</c:v>
                </c:pt>
                <c:pt idx="5">
                  <c:v>DISPONIBLE</c:v>
                </c:pt>
              </c:strCache>
            </c:strRef>
          </c:cat>
          <c:val>
            <c:numRef>
              <c:f>(RESUMEN!$G$14:$G$18,RESUMEN!$G$22)</c:f>
              <c:numCache>
                <c:formatCode>0.00%</c:formatCode>
                <c:ptCount val="6"/>
                <c:pt idx="0">
                  <c:v>4.5100000000000001E-2</c:v>
                </c:pt>
                <c:pt idx="1">
                  <c:v>1.25E-4</c:v>
                </c:pt>
                <c:pt idx="2">
                  <c:v>2.5000000000000001E-4</c:v>
                </c:pt>
                <c:pt idx="3">
                  <c:v>6.2500000000000001E-4</c:v>
                </c:pt>
                <c:pt idx="4">
                  <c:v>1.5E-3</c:v>
                </c:pt>
                <c:pt idx="5">
                  <c:v>0.95240000000000002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8-F9EE-4635-B7FD-EC125D0B2890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79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5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6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C0F-4E10-AD5A-01A87E81E809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C0F-4E10-AD5A-01A87E81E809}"/>
              </c:ext>
            </c:extLst>
          </c:dPt>
          <c:dPt>
            <c:idx val="5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5-5C0F-4E10-AD5A-01A87E81E809}"/>
              </c:ext>
            </c:extLst>
          </c:dPt>
          <c:dPt>
            <c:idx val="6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7-5C0F-4E10-AD5A-01A87E81E809}"/>
              </c:ext>
            </c:extLst>
          </c:dPt>
          <c:dLbls>
            <c:dLbl>
              <c:idx val="0"/>
              <c:layout>
                <c:manualLayout>
                  <c:x val="0.10370074044858883"/>
                  <c:y val="-0.32020716948556094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3,74%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8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ECUTEL S.A.
0,06%</a:t>
                    </a:r>
                  </a:p>
                </c:rich>
              </c:tx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9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A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C0F-4E10-AD5A-01A87E81E809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C0F-4E10-AD5A-01A87E81E809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7-5C0F-4E10-AD5A-01A87E81E809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(RESUMEN!$H$14:$H$15,RESUMEN!$H$17:$H$18,RESUMEN!$H$22)</c:f>
              <c:numCache>
                <c:formatCode>0.00%</c:formatCode>
                <c:ptCount val="5"/>
                <c:pt idx="0">
                  <c:v>4.8000000000000001E-2</c:v>
                </c:pt>
                <c:pt idx="1">
                  <c:v>1.2500000000000001E-5</c:v>
                </c:pt>
                <c:pt idx="2">
                  <c:v>7.5000000000000002E-4</c:v>
                </c:pt>
                <c:pt idx="3">
                  <c:v>7.5000000000000002E-4</c:v>
                </c:pt>
                <c:pt idx="4">
                  <c:v>0.95048750000000004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B-5C0F-4E10-AD5A-01A87E81E809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6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7</c:v>
          </c:tx>
          <c:dPt>
            <c:idx val="0"/>
            <c:bubble3D val="0"/>
            <c:spPr>
              <a:gradFill rotWithShape="1">
                <a:gsLst>
                  <a:gs pos="0">
                    <a:schemeClr val="accent6">
                      <a:shade val="51000"/>
                      <a:satMod val="130000"/>
                    </a:schemeClr>
                  </a:gs>
                  <a:gs pos="80000">
                    <a:schemeClr val="accent6">
                      <a:shade val="93000"/>
                      <a:satMod val="130000"/>
                    </a:schemeClr>
                  </a:gs>
                  <a:gs pos="100000">
                    <a:schemeClr val="accent6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1-543B-44AE-8651-602F5A2F178B}"/>
              </c:ext>
            </c:extLst>
          </c:dPt>
          <c:dPt>
            <c:idx val="4"/>
            <c:bubble3D val="0"/>
            <c:spPr>
              <a:gradFill rotWithShape="1">
                <a:gsLst>
                  <a:gs pos="0">
                    <a:schemeClr val="accent1">
                      <a:shade val="51000"/>
                      <a:satMod val="130000"/>
                    </a:schemeClr>
                  </a:gs>
                  <a:gs pos="80000">
                    <a:schemeClr val="accent1">
                      <a:shade val="93000"/>
                      <a:satMod val="130000"/>
                    </a:schemeClr>
                  </a:gs>
                  <a:gs pos="100000">
                    <a:schemeClr val="accent1">
                      <a:shade val="94000"/>
                      <a:satMod val="135000"/>
                    </a:schemeClr>
                  </a:gs>
                </a:gsLst>
                <a:lin ang="16200000" scaled="0"/>
              </a:gradFill>
              <a:ln>
                <a:noFill/>
              </a:ln>
              <a:effectLst>
                <a:outerShdw blurRad="40000" dist="23000" dir="5400000" rotWithShape="0">
                  <a:srgbClr val="000000">
                    <a:alpha val="35000"/>
                  </a:srgbClr>
                </a:outerShdw>
              </a:effectLst>
              <a:scene3d>
                <a:camera prst="orthographicFront">
                  <a:rot lat="0" lon="0" rev="0"/>
                </a:camera>
                <a:lightRig rig="threePt" dir="t">
                  <a:rot lat="0" lon="0" rev="1200000"/>
                </a:lightRig>
              </a:scene3d>
              <a:sp3d>
                <a:bevelT w="63500" h="25400"/>
              </a:sp3d>
            </c:spPr>
            <c:extLst xmlns:c16r2="http://schemas.microsoft.com/office/drawing/2015/06/chart">
              <c:ext xmlns:c16="http://schemas.microsoft.com/office/drawing/2014/chart" uri="{C3380CC4-5D6E-409C-BE32-E72D297353CC}">
                <c16:uniqueId val="{00000003-543B-44AE-8651-602F5A2F178B}"/>
              </c:ext>
            </c:extLst>
          </c:dPt>
          <c:dLbls>
            <c:dLbl>
              <c:idx val="0"/>
              <c:layout>
                <c:manualLayout>
                  <c:x val="5.763158637428395E-2"/>
                  <c:y val="-0.17713126768244877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CNT EP
5,26%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6.605302025418866E-2"/>
                  <c:y val="-8.9082728295326721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2"/>
              <c:layout>
                <c:manualLayout>
                  <c:x val="8.1401424284330046E-2"/>
                  <c:y val="6.1516174114599311E-3"/>
                </c:manualLayout>
              </c:layout>
              <c:tx>
                <c:rich>
                  <a:bodyPr/>
                  <a:lstStyle/>
                  <a:p>
                    <a:r>
                      <a:rPr lang="en-US"/>
                      <a:t>ECUTE S.A.
0,06%</a:t>
                    </a:r>
                  </a:p>
                </c:rich>
              </c:tx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3"/>
              <c:layout>
                <c:manualLayout>
                  <c:x val="7.6805049906396111E-2"/>
                  <c:y val="0.17946858915362851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4"/>
              <c:layout>
                <c:manualLayout>
                  <c:x val="-3.8059530193134461E-2"/>
                  <c:y val="-4.1065548624603744E-2"/>
                </c:manualLayout>
              </c:layout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543B-44AE-8651-602F5A2F178B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spPr>
              <a:noFill/>
              <a:ln>
                <a:noFill/>
              </a:ln>
              <a:effectLst/>
            </c:spPr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(RESUMEN!$C$14:$C$15,RESUMEN!$C$17:$C$18,RESUMEN!$C$22)</c:f>
              <c:strCache>
                <c:ptCount val="5"/>
                <c:pt idx="0">
                  <c:v>CORPORACIÓN NACIONAL TELECOMUNICACIONES CNT EP</c:v>
                </c:pt>
                <c:pt idx="1">
                  <c:v>ETAPA EP</c:v>
                </c:pt>
                <c:pt idx="2">
                  <c:v>CONECEL S.A. (ECUADORTELECOM S.A.)</c:v>
                </c:pt>
                <c:pt idx="3">
                  <c:v>SETEL S.A.</c:v>
                </c:pt>
                <c:pt idx="4">
                  <c:v>DISPONIBLE</c:v>
                </c:pt>
              </c:strCache>
            </c:strRef>
          </c:cat>
          <c:val>
            <c:numRef>
              <c:f>(RESUMEN!$I$14:$I$15,RESUMEN!$I$17:$I$18,RESUMEN!$I$22)</c:f>
              <c:numCache>
                <c:formatCode>0.00%</c:formatCode>
                <c:ptCount val="5"/>
                <c:pt idx="0">
                  <c:v>6.6000000000000003E-2</c:v>
                </c:pt>
                <c:pt idx="1">
                  <c:v>3.4540000000000001E-2</c:v>
                </c:pt>
                <c:pt idx="2">
                  <c:v>8.7500000000000002E-4</c:v>
                </c:pt>
                <c:pt idx="3">
                  <c:v>2E-3</c:v>
                </c:pt>
                <c:pt idx="4">
                  <c:v>0.89658499999999997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543B-44AE-8651-602F5A2F178B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66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7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8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1323-488C-9C93-455A75D8F722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1323-488C-9C93-455A75D8F722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1323-488C-9C93-455A75D8F722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1323-488C-9C93-455A75D8F722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1323-488C-9C93-455A75D8F722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1323-488C-9C93-455A75D8F722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1323-488C-9C93-455A75D8F722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RESUMEN!$J$22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1323-488C-9C93-455A75D8F722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charts/chart8.xml><?xml version="1.0" encoding="utf-8"?>
<c:chartSpace xmlns:c="http://schemas.openxmlformats.org/drawingml/2006/chart" xmlns:a="http://schemas.openxmlformats.org/drawingml/2006/main" xmlns:r="http://schemas.openxmlformats.org/officeDocument/2006/relationships">
  <c:date1904 val="0"/>
  <c:lang val="es-ES"/>
  <c:roundedCorners val="0"/>
  <mc:AlternateContent xmlns:mc="http://schemas.openxmlformats.org/markup-compatibility/2006">
    <mc:Choice xmlns:c14="http://schemas.microsoft.com/office/drawing/2007/8/2/chart" Requires="c14">
      <c14:style val="126"/>
    </mc:Choice>
    <mc:Fallback>
      <c:style val="26"/>
    </mc:Fallback>
  </mc:AlternateContent>
  <c:chart>
    <c:autoTitleDeleted val="1"/>
    <c:plotArea>
      <c:layout/>
      <c:pieChart>
        <c:varyColors val="1"/>
        <c:ser>
          <c:idx val="0"/>
          <c:order val="0"/>
          <c:tx>
            <c:v>CODIGO DE AREA 9</c:v>
          </c:tx>
          <c:spPr>
            <a:gradFill rotWithShape="1">
              <a:gsLst>
                <a:gs pos="0">
                  <a:schemeClr val="accent1">
                    <a:shade val="51000"/>
                    <a:satMod val="130000"/>
                  </a:schemeClr>
                </a:gs>
                <a:gs pos="80000">
                  <a:schemeClr val="accent1">
                    <a:shade val="93000"/>
                    <a:satMod val="130000"/>
                  </a:schemeClr>
                </a:gs>
                <a:gs pos="100000">
                  <a:schemeClr val="accent1">
                    <a:shade val="94000"/>
                    <a:satMod val="135000"/>
                  </a:schemeClr>
                </a:gs>
              </a:gsLst>
              <a:lin ang="16200000" scaled="0"/>
            </a:gradFill>
            <a:ln>
              <a:noFill/>
            </a:ln>
            <a:effectLst>
              <a:outerShdw blurRad="40000" dist="23000" dir="5400000" rotWithShape="0">
                <a:srgbClr val="000000">
                  <a:alpha val="35000"/>
                </a:srgbClr>
              </a:outerShdw>
            </a:effectLst>
            <a:scene3d>
              <a:camera prst="orthographicFront">
                <a:rot lat="0" lon="0" rev="0"/>
              </a:camera>
              <a:lightRig rig="threePt" dir="t">
                <a:rot lat="0" lon="0" rev="1200000"/>
              </a:lightRig>
            </a:scene3d>
            <a:sp3d>
              <a:bevelT w="63500" h="25400"/>
            </a:sp3d>
          </c:spPr>
          <c:dPt>
            <c:idx val="0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0-EEA9-4C0B-B353-1D785A75C08D}"/>
              </c:ext>
            </c:extLst>
          </c:dPt>
          <c:dPt>
            <c:idx val="4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1-EEA9-4C0B-B353-1D785A75C08D}"/>
              </c:ext>
            </c:extLst>
          </c:dPt>
          <c:dPt>
            <c:idx val="5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2-EEA9-4C0B-B353-1D785A75C08D}"/>
              </c:ext>
            </c:extLst>
          </c:dPt>
          <c:dPt>
            <c:idx val="6"/>
            <c:bubble3D val="0"/>
            <c:extLst xmlns:c16r2="http://schemas.microsoft.com/office/drawing/2015/06/chart">
              <c:ext xmlns:c16="http://schemas.microsoft.com/office/drawing/2014/chart" uri="{C3380CC4-5D6E-409C-BE32-E72D297353CC}">
                <c16:uniqueId val="{00000003-EEA9-4C0B-B353-1D785A75C08D}"/>
              </c:ext>
            </c:extLst>
          </c:dPt>
          <c:dLbls>
            <c:dLbl>
              <c:idx val="0"/>
              <c:layout>
                <c:manualLayout>
                  <c:x val="-2.5100690678423715E-2"/>
                  <c:y val="-2.34259875294169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0-EEA9-4C0B-B353-1D785A75C08D}"/>
                </c:ext>
                <c:ext xmlns:c15="http://schemas.microsoft.com/office/drawing/2012/chart" uri="{CE6537A1-D6FC-4f65-9D91-7224C49458BB}">
                  <c15:layout/>
                </c:ext>
              </c:extLst>
            </c:dLbl>
            <c:dLbl>
              <c:idx val="1"/>
              <c:layout>
                <c:manualLayout>
                  <c:x val="0.10604745068762648"/>
                  <c:y val="-0.10947362922559219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4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2"/>
              <c:layout>
                <c:manualLayout>
                  <c:x val="7.2217448668648085E-2"/>
                  <c:y val="5.891670057404271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5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3"/>
              <c:layout>
                <c:manualLayout>
                  <c:x val="9.3220082731161294E-2"/>
                  <c:y val="0.27059769998020544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6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4"/>
              <c:layout>
                <c:manualLayout>
                  <c:x val="-2.5298268843407096E-2"/>
                  <c:y val="-4.2493044405832722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1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5"/>
              <c:layout>
                <c:manualLayout>
                  <c:x val="-2.3095328647425334E-2"/>
                  <c:y val="2.792203686189984E-2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2-EEA9-4C0B-B353-1D785A75C08D}"/>
                </c:ext>
                <c:ext xmlns:c15="http://schemas.microsoft.com/office/drawing/2012/chart" uri="{CE6537A1-D6FC-4f65-9D91-7224C49458BB}"/>
              </c:extLst>
            </c:dLbl>
            <c:dLbl>
              <c:idx val="6"/>
              <c:layout>
                <c:manualLayout>
                  <c:x val="-2.3941515360669362E-2"/>
                  <c:y val="-5.3672168825741745E-3"/>
                </c:manualLayout>
              </c:layout>
              <c:dLblPos val="bestFit"/>
              <c:showLegendKey val="0"/>
              <c:showVal val="1"/>
              <c:showCatName val="1"/>
              <c:showSerName val="0"/>
              <c:showPercent val="0"/>
              <c:showBubbleSize val="0"/>
              <c:separator>
</c:separator>
              <c:extLst xmlns:c16r2="http://schemas.microsoft.com/office/drawing/2015/06/chart">
                <c:ext xmlns:c16="http://schemas.microsoft.com/office/drawing/2014/chart" uri="{C3380CC4-5D6E-409C-BE32-E72D297353CC}">
                  <c16:uniqueId val="{00000003-EEA9-4C0B-B353-1D785A75C08D}"/>
                </c:ext>
                <c:ext xmlns:c15="http://schemas.microsoft.com/office/drawing/2012/chart" uri="{CE6537A1-D6FC-4f65-9D91-7224C49458BB}"/>
              </c:extLst>
            </c:dLbl>
            <c:spPr>
              <a:noFill/>
              <a:ln>
                <a:noFill/>
              </a:ln>
              <a:effectLst/>
            </c:spPr>
            <c:dLblPos val="bestFit"/>
            <c:showLegendKey val="0"/>
            <c:showVal val="1"/>
            <c:showCatName val="1"/>
            <c:showSerName val="0"/>
            <c:showPercent val="0"/>
            <c:showBubbleSize val="0"/>
            <c:separator>
</c:separator>
            <c:showLeaderLines val="1"/>
            <c:extLst xmlns:c16r2="http://schemas.microsoft.com/office/drawing/2015/06/chart">
              <c:ext xmlns:c15="http://schemas.microsoft.com/office/drawing/2012/chart" uri="{CE6537A1-D6FC-4f65-9D91-7224C49458BB}"/>
            </c:extLst>
          </c:dLbls>
          <c:cat>
            <c:strRef>
              <c:f>RESUMEN!$C$22</c:f>
              <c:strCache>
                <c:ptCount val="1"/>
                <c:pt idx="0">
                  <c:v>DISPONIBLE</c:v>
                </c:pt>
              </c:strCache>
            </c:strRef>
          </c:cat>
          <c:val>
            <c:numRef>
              <c:f>RESUMEN!$K$22</c:f>
              <c:numCache>
                <c:formatCode>0.00%</c:formatCode>
                <c:ptCount val="1"/>
                <c:pt idx="0">
                  <c:v>1</c:v>
                </c:pt>
              </c:numCache>
            </c:numRef>
          </c:val>
          <c:extLst xmlns:c16r2="http://schemas.microsoft.com/office/drawing/2015/06/chart">
            <c:ext xmlns:c16="http://schemas.microsoft.com/office/drawing/2014/chart" uri="{C3380CC4-5D6E-409C-BE32-E72D297353CC}">
              <c16:uniqueId val="{00000007-EEA9-4C0B-B353-1D785A75C08D}"/>
            </c:ext>
          </c:extLst>
        </c:ser>
        <c:dLbls>
          <c:showLegendKey val="0"/>
          <c:showVal val="0"/>
          <c:showCatName val="0"/>
          <c:showSerName val="0"/>
          <c:showPercent val="0"/>
          <c:showBubbleSize val="0"/>
          <c:showLeaderLines val="1"/>
        </c:dLbls>
        <c:firstSliceAng val="83"/>
      </c:pieChart>
    </c:plotArea>
    <c:plotVisOnly val="1"/>
    <c:dispBlanksAs val="gap"/>
    <c:showDLblsOverMax val="0"/>
  </c:chart>
  <c:printSettings>
    <c:headerFooter/>
    <c:pageMargins b="0.75" l="0.7" r="0.7" t="0.75" header="0.3" footer="0.3"/>
    <c:pageSetup/>
  </c:printSettings>
</c:chartSpace>
</file>

<file path=xl/drawings/_rels/drawing1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10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2.xml.rels><?xml version="1.0" encoding="UTF-8" standalone="yes"?>
<Relationships xmlns="http://schemas.openxmlformats.org/package/2006/relationships"><Relationship Id="rId8" Type="http://schemas.openxmlformats.org/officeDocument/2006/relationships/chart" Target="../charts/chart8.xml"/><Relationship Id="rId3" Type="http://schemas.openxmlformats.org/officeDocument/2006/relationships/chart" Target="../charts/chart3.xml"/><Relationship Id="rId7" Type="http://schemas.openxmlformats.org/officeDocument/2006/relationships/chart" Target="../charts/chart7.xml"/><Relationship Id="rId2" Type="http://schemas.openxmlformats.org/officeDocument/2006/relationships/chart" Target="../charts/chart2.xml"/><Relationship Id="rId1" Type="http://schemas.openxmlformats.org/officeDocument/2006/relationships/chart" Target="../charts/chart1.xml"/><Relationship Id="rId6" Type="http://schemas.openxmlformats.org/officeDocument/2006/relationships/chart" Target="../charts/chart6.xml"/><Relationship Id="rId5" Type="http://schemas.openxmlformats.org/officeDocument/2006/relationships/chart" Target="../charts/chart5.xml"/><Relationship Id="rId4" Type="http://schemas.openxmlformats.org/officeDocument/2006/relationships/chart" Target="../charts/chart4.xml"/><Relationship Id="rId9" Type="http://schemas.openxmlformats.org/officeDocument/2006/relationships/image" Target="../media/image1.png"/></Relationships>
</file>

<file path=xl/drawings/_rels/drawing3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4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5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6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7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8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_rels/drawing9.xml.rels><?xml version="1.0" encoding="UTF-8" standalone="yes"?>
<Relationships xmlns="http://schemas.openxmlformats.org/package/2006/relationships"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9525</xdr:colOff>
      <xdr:row>0</xdr:row>
      <xdr:rowOff>0</xdr:rowOff>
    </xdr:from>
    <xdr:to>
      <xdr:col>11</xdr:col>
      <xdr:colOff>180975</xdr:colOff>
      <xdr:row>25</xdr:row>
      <xdr:rowOff>152400</xdr:rowOff>
    </xdr:to>
    <xdr:sp macro="" textlink="">
      <xdr:nvSpPr>
        <xdr:cNvPr id="8193" name="Rectangle 1"/>
        <xdr:cNvSpPr>
          <a:spLocks noChangeArrowheads="1"/>
        </xdr:cNvSpPr>
      </xdr:nvSpPr>
      <xdr:spPr bwMode="auto">
        <a:xfrm>
          <a:off x="9525" y="0"/>
          <a:ext cx="8943975" cy="4352925"/>
        </a:xfrm>
        <a:prstGeom prst="rect">
          <a:avLst/>
        </a:prstGeom>
        <a:noFill/>
        <a:ln w="9525">
          <a:solidFill>
            <a:srgbClr xmlns:mc="http://schemas.openxmlformats.org/markup-compatibility/2006" xmlns:a14="http://schemas.microsoft.com/office/drawing/2010/main" val="000000" mc:Ignorable="a14" a14:legacySpreadsheetColorIndex="64"/>
          </a:solidFill>
          <a:miter lim="800000"/>
          <a:headEnd/>
          <a:tailEnd/>
        </a:ln>
        <a:effectLst>
          <a:outerShdw dist="107763" dir="2700000" algn="ctr" rotWithShape="0">
            <a:srgbClr val="808080"/>
          </a:outerShdw>
        </a:effectLst>
        <a:extLst>
          <a:ext uri="{909E8E84-426E-40DD-AFC4-6F175D3DCCD1}">
            <a14:hiddenFill xmlns:a14="http://schemas.microsoft.com/office/drawing/2010/main">
              <a:solidFill>
                <a:srgbClr xmlns:mc="http://schemas.openxmlformats.org/markup-compatibility/2006" val="000000" mc:Ignorable="a14" a14:legacySpreadsheetColorIndex="64"/>
              </a:solidFill>
            </a14:hiddenFill>
          </a:ext>
          <a:ext uri="{53640926-AAD7-44D8-BBD7-CCE9431645EC}">
            <a14:shadowObscured xmlns:a14="http://schemas.microsoft.com/office/drawing/2010/main" val="1"/>
          </a:ext>
        </a:extLst>
      </xdr:spPr>
    </xdr:sp>
    <xdr:clientData/>
  </xdr:twoCellAnchor>
  <xdr:twoCellAnchor editAs="oneCell">
    <xdr:from>
      <xdr:col>6</xdr:col>
      <xdr:colOff>676275</xdr:colOff>
      <xdr:row>2</xdr:row>
      <xdr:rowOff>19050</xdr:rowOff>
    </xdr:from>
    <xdr:to>
      <xdr:col>10</xdr:col>
      <xdr:colOff>670200</xdr:colOff>
      <xdr:row>6</xdr:row>
      <xdr:rowOff>112119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72104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10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161925</xdr:colOff>
      <xdr:row>2</xdr:row>
      <xdr:rowOff>0</xdr:rowOff>
    </xdr:from>
    <xdr:to>
      <xdr:col>7</xdr:col>
      <xdr:colOff>498750</xdr:colOff>
      <xdr:row>7</xdr:row>
      <xdr:rowOff>16869</xdr:rowOff>
    </xdr:to>
    <xdr:pic>
      <xdr:nvPicPr>
        <xdr:cNvPr id="2" name="Imagen 1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482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2.xml><?xml version="1.0" encoding="utf-8"?>
<xdr:wsDr xmlns:xdr="http://schemas.openxmlformats.org/drawingml/2006/spreadsheetDrawing" xmlns:a="http://schemas.openxmlformats.org/drawingml/2006/main">
  <xdr:twoCellAnchor>
    <xdr:from>
      <xdr:col>0</xdr:col>
      <xdr:colOff>761999</xdr:colOff>
      <xdr:row>9</xdr:row>
      <xdr:rowOff>157162</xdr:rowOff>
    </xdr:from>
    <xdr:to>
      <xdr:col>7</xdr:col>
      <xdr:colOff>752474</xdr:colOff>
      <xdr:row>27</xdr:row>
      <xdr:rowOff>152400</xdr:rowOff>
    </xdr:to>
    <xdr:graphicFrame macro="">
      <xdr:nvGraphicFramePr>
        <xdr:cNvPr id="6" name="5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1"/>
        </a:graphicData>
      </a:graphic>
    </xdr:graphicFrame>
    <xdr:clientData/>
  </xdr:twoCellAnchor>
  <xdr:twoCellAnchor>
    <xdr:from>
      <xdr:col>9</xdr:col>
      <xdr:colOff>0</xdr:colOff>
      <xdr:row>10</xdr:row>
      <xdr:rowOff>4761</xdr:rowOff>
    </xdr:from>
    <xdr:to>
      <xdr:col>15</xdr:col>
      <xdr:colOff>752475</xdr:colOff>
      <xdr:row>27</xdr:row>
      <xdr:rowOff>152399</xdr:rowOff>
    </xdr:to>
    <xdr:graphicFrame macro="">
      <xdr:nvGraphicFramePr>
        <xdr:cNvPr id="7" name="6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2"/>
        </a:graphicData>
      </a:graphic>
    </xdr:graphicFrame>
    <xdr:clientData/>
  </xdr:twoCellAnchor>
  <xdr:twoCellAnchor>
    <xdr:from>
      <xdr:col>1</xdr:col>
      <xdr:colOff>0</xdr:colOff>
      <xdr:row>38</xdr:row>
      <xdr:rowOff>0</xdr:rowOff>
    </xdr:from>
    <xdr:to>
      <xdr:col>7</xdr:col>
      <xdr:colOff>752475</xdr:colOff>
      <xdr:row>55</xdr:row>
      <xdr:rowOff>157163</xdr:rowOff>
    </xdr:to>
    <xdr:graphicFrame macro="">
      <xdr:nvGraphicFramePr>
        <xdr:cNvPr id="8" name="7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3"/>
        </a:graphicData>
      </a:graphic>
    </xdr:graphicFrame>
    <xdr:clientData/>
  </xdr:twoCellAnchor>
  <xdr:twoCellAnchor>
    <xdr:from>
      <xdr:col>9</xdr:col>
      <xdr:colOff>0</xdr:colOff>
      <xdr:row>38</xdr:row>
      <xdr:rowOff>0</xdr:rowOff>
    </xdr:from>
    <xdr:to>
      <xdr:col>15</xdr:col>
      <xdr:colOff>752475</xdr:colOff>
      <xdr:row>55</xdr:row>
      <xdr:rowOff>147638</xdr:rowOff>
    </xdr:to>
    <xdr:graphicFrame macro="">
      <xdr:nvGraphicFramePr>
        <xdr:cNvPr id="9" name="8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4"/>
        </a:graphicData>
      </a:graphic>
    </xdr:graphicFrame>
    <xdr:clientData/>
  </xdr:twoCellAnchor>
  <xdr:twoCellAnchor>
    <xdr:from>
      <xdr:col>1</xdr:col>
      <xdr:colOff>0</xdr:colOff>
      <xdr:row>66</xdr:row>
      <xdr:rowOff>0</xdr:rowOff>
    </xdr:from>
    <xdr:to>
      <xdr:col>7</xdr:col>
      <xdr:colOff>752475</xdr:colOff>
      <xdr:row>83</xdr:row>
      <xdr:rowOff>157163</xdr:rowOff>
    </xdr:to>
    <xdr:graphicFrame macro="">
      <xdr:nvGraphicFramePr>
        <xdr:cNvPr id="12" name="11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5"/>
        </a:graphicData>
      </a:graphic>
    </xdr:graphicFrame>
    <xdr:clientData/>
  </xdr:twoCellAnchor>
  <xdr:twoCellAnchor>
    <xdr:from>
      <xdr:col>9</xdr:col>
      <xdr:colOff>0</xdr:colOff>
      <xdr:row>65</xdr:row>
      <xdr:rowOff>152400</xdr:rowOff>
    </xdr:from>
    <xdr:to>
      <xdr:col>15</xdr:col>
      <xdr:colOff>742950</xdr:colOff>
      <xdr:row>84</xdr:row>
      <xdr:rowOff>9525</xdr:rowOff>
    </xdr:to>
    <xdr:graphicFrame macro="">
      <xdr:nvGraphicFramePr>
        <xdr:cNvPr id="15" name="14 Gráfico"/>
        <xdr:cNvGraphicFramePr/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6"/>
        </a:graphicData>
      </a:graphic>
    </xdr:graphicFrame>
    <xdr:clientData/>
  </xdr:twoCellAnchor>
  <xdr:twoCellAnchor>
    <xdr:from>
      <xdr:col>1</xdr:col>
      <xdr:colOff>0</xdr:colOff>
      <xdr:row>94</xdr:row>
      <xdr:rowOff>0</xdr:rowOff>
    </xdr:from>
    <xdr:to>
      <xdr:col>7</xdr:col>
      <xdr:colOff>752475</xdr:colOff>
      <xdr:row>111</xdr:row>
      <xdr:rowOff>157163</xdr:rowOff>
    </xdr:to>
    <xdr:graphicFrame macro="">
      <xdr:nvGraphicFramePr>
        <xdr:cNvPr id="16" name="15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7"/>
        </a:graphicData>
      </a:graphic>
    </xdr:graphicFrame>
    <xdr:clientData/>
  </xdr:twoCellAnchor>
  <xdr:twoCellAnchor>
    <xdr:from>
      <xdr:col>9</xdr:col>
      <xdr:colOff>0</xdr:colOff>
      <xdr:row>94</xdr:row>
      <xdr:rowOff>0</xdr:rowOff>
    </xdr:from>
    <xdr:to>
      <xdr:col>15</xdr:col>
      <xdr:colOff>752475</xdr:colOff>
      <xdr:row>111</xdr:row>
      <xdr:rowOff>157163</xdr:rowOff>
    </xdr:to>
    <xdr:graphicFrame macro="">
      <xdr:nvGraphicFramePr>
        <xdr:cNvPr id="17" name="16 Gráfico"/>
        <xdr:cNvGraphicFramePr>
          <a:graphicFrameLocks/>
        </xdr:cNvGraphicFramePr>
      </xdr:nvGraphicFramePr>
      <xdr:xfrm>
        <a:off x="0" y="0"/>
        <a:ext cx="0" cy="0"/>
      </xdr:xfrm>
      <a:graphic>
        <a:graphicData uri="http://schemas.openxmlformats.org/drawingml/2006/chart">
          <c:chart xmlns:c="http://schemas.openxmlformats.org/drawingml/2006/chart" xmlns:r="http://schemas.openxmlformats.org/officeDocument/2006/relationships" r:id="rId8"/>
        </a:graphicData>
      </a:graphic>
    </xdr:graphicFrame>
    <xdr:clientData/>
  </xdr:twoCellAnchor>
  <xdr:twoCellAnchor editAs="oneCell">
    <xdr:from>
      <xdr:col>4</xdr:col>
      <xdr:colOff>504825</xdr:colOff>
      <xdr:row>2</xdr:row>
      <xdr:rowOff>9530</xdr:rowOff>
    </xdr:from>
    <xdr:to>
      <xdr:col>7</xdr:col>
      <xdr:colOff>738825</xdr:colOff>
      <xdr:row>6</xdr:row>
      <xdr:rowOff>82634</xdr:rowOff>
    </xdr:to>
    <xdr:pic>
      <xdr:nvPicPr>
        <xdr:cNvPr id="18" name="Imagen 17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40005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1</xdr:row>
      <xdr:rowOff>209550</xdr:rowOff>
    </xdr:from>
    <xdr:to>
      <xdr:col>15</xdr:col>
      <xdr:colOff>738825</xdr:colOff>
      <xdr:row>6</xdr:row>
      <xdr:rowOff>54054</xdr:rowOff>
    </xdr:to>
    <xdr:pic>
      <xdr:nvPicPr>
        <xdr:cNvPr id="21" name="Imagen 2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3714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504825</xdr:colOff>
      <xdr:row>30</xdr:row>
      <xdr:rowOff>0</xdr:rowOff>
    </xdr:from>
    <xdr:to>
      <xdr:col>7</xdr:col>
      <xdr:colOff>738825</xdr:colOff>
      <xdr:row>34</xdr:row>
      <xdr:rowOff>73104</xdr:rowOff>
    </xdr:to>
    <xdr:pic>
      <xdr:nvPicPr>
        <xdr:cNvPr id="22" name="Imagen 21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71825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514350</xdr:colOff>
      <xdr:row>30</xdr:row>
      <xdr:rowOff>0</xdr:rowOff>
    </xdr:from>
    <xdr:to>
      <xdr:col>15</xdr:col>
      <xdr:colOff>748350</xdr:colOff>
      <xdr:row>34</xdr:row>
      <xdr:rowOff>73104</xdr:rowOff>
    </xdr:to>
    <xdr:pic>
      <xdr:nvPicPr>
        <xdr:cNvPr id="23" name="Imagen 2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96350" y="501015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514350</xdr:colOff>
      <xdr:row>58</xdr:row>
      <xdr:rowOff>0</xdr:rowOff>
    </xdr:from>
    <xdr:to>
      <xdr:col>7</xdr:col>
      <xdr:colOff>748350</xdr:colOff>
      <xdr:row>62</xdr:row>
      <xdr:rowOff>73104</xdr:rowOff>
    </xdr:to>
    <xdr:pic>
      <xdr:nvPicPr>
        <xdr:cNvPr id="31" name="Imagen 30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81350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58</xdr:row>
      <xdr:rowOff>0</xdr:rowOff>
    </xdr:from>
    <xdr:to>
      <xdr:col>15</xdr:col>
      <xdr:colOff>738825</xdr:colOff>
      <xdr:row>62</xdr:row>
      <xdr:rowOff>73104</xdr:rowOff>
    </xdr:to>
    <xdr:pic>
      <xdr:nvPicPr>
        <xdr:cNvPr id="33" name="Imagen 32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9629775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4</xdr:col>
      <xdr:colOff>523875</xdr:colOff>
      <xdr:row>86</xdr:row>
      <xdr:rowOff>0</xdr:rowOff>
    </xdr:from>
    <xdr:to>
      <xdr:col>7</xdr:col>
      <xdr:colOff>757875</xdr:colOff>
      <xdr:row>90</xdr:row>
      <xdr:rowOff>73104</xdr:rowOff>
    </xdr:to>
    <xdr:pic>
      <xdr:nvPicPr>
        <xdr:cNvPr id="34" name="Imagen 33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3190875" y="14249400"/>
          <a:ext cx="2520000" cy="739854"/>
        </a:xfrm>
        <a:prstGeom prst="rect">
          <a:avLst/>
        </a:prstGeom>
      </xdr:spPr>
    </xdr:pic>
    <xdr:clientData/>
  </xdr:twoCellAnchor>
  <xdr:twoCellAnchor editAs="oneCell">
    <xdr:from>
      <xdr:col>12</xdr:col>
      <xdr:colOff>504825</xdr:colOff>
      <xdr:row>86</xdr:row>
      <xdr:rowOff>0</xdr:rowOff>
    </xdr:from>
    <xdr:to>
      <xdr:col>15</xdr:col>
      <xdr:colOff>738825</xdr:colOff>
      <xdr:row>90</xdr:row>
      <xdr:rowOff>73104</xdr:rowOff>
    </xdr:to>
    <xdr:pic>
      <xdr:nvPicPr>
        <xdr:cNvPr id="35" name="Imagen 34"/>
        <xdr:cNvPicPr>
          <a:picLocks noChangeAspect="1"/>
        </xdr:cNvPicPr>
      </xdr:nvPicPr>
      <xdr:blipFill>
        <a:blip xmlns:r="http://schemas.openxmlformats.org/officeDocument/2006/relationships" r:embed="rId9" cstate="print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8886825" y="14249400"/>
          <a:ext cx="2520000" cy="739854"/>
        </a:xfrm>
        <a:prstGeom prst="rect">
          <a:avLst/>
        </a:prstGeom>
      </xdr:spPr>
    </xdr:pic>
    <xdr:clientData/>
  </xdr:twoCellAnchor>
</xdr:wsDr>
</file>

<file path=xl/drawings/drawing3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866775</xdr:colOff>
      <xdr:row>1</xdr:row>
      <xdr:rowOff>219075</xdr:rowOff>
    </xdr:from>
    <xdr:to>
      <xdr:col>8</xdr:col>
      <xdr:colOff>489225</xdr:colOff>
      <xdr:row>7</xdr:row>
      <xdr:rowOff>7344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5307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4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857250</xdr:colOff>
      <xdr:row>2</xdr:row>
      <xdr:rowOff>9525</xdr:rowOff>
    </xdr:from>
    <xdr:to>
      <xdr:col>8</xdr:col>
      <xdr:colOff>479700</xdr:colOff>
      <xdr:row>7</xdr:row>
      <xdr:rowOff>26394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619750" y="400050"/>
          <a:ext cx="2880000" cy="845544"/>
        </a:xfrm>
        <a:prstGeom prst="rect">
          <a:avLst/>
        </a:prstGeom>
      </xdr:spPr>
    </xdr:pic>
    <xdr:clientData/>
  </xdr:twoCellAnchor>
</xdr:wsDr>
</file>

<file path=xl/drawings/drawing5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762000</xdr:colOff>
      <xdr:row>1</xdr:row>
      <xdr:rowOff>200025</xdr:rowOff>
    </xdr:from>
    <xdr:to>
      <xdr:col>8</xdr:col>
      <xdr:colOff>308250</xdr:colOff>
      <xdr:row>6</xdr:row>
      <xdr:rowOff>150219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457825" y="361950"/>
          <a:ext cx="2880000" cy="845544"/>
        </a:xfrm>
        <a:prstGeom prst="rect">
          <a:avLst/>
        </a:prstGeom>
      </xdr:spPr>
    </xdr:pic>
    <xdr:clientData/>
  </xdr:twoCellAnchor>
</xdr:wsDr>
</file>

<file path=xl/drawings/drawing6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161925</xdr:colOff>
      <xdr:row>1</xdr:row>
      <xdr:rowOff>219075</xdr:rowOff>
    </xdr:from>
    <xdr:to>
      <xdr:col>8</xdr:col>
      <xdr:colOff>498750</xdr:colOff>
      <xdr:row>7</xdr:row>
      <xdr:rowOff>7344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81000"/>
          <a:ext cx="2880000" cy="845544"/>
        </a:xfrm>
        <a:prstGeom prst="rect">
          <a:avLst/>
        </a:prstGeom>
      </xdr:spPr>
    </xdr:pic>
    <xdr:clientData/>
  </xdr:twoCellAnchor>
</xdr:wsDr>
</file>

<file path=xl/drawings/drawing7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876300</xdr:colOff>
      <xdr:row>1</xdr:row>
      <xdr:rowOff>180975</xdr:rowOff>
    </xdr:from>
    <xdr:to>
      <xdr:col>8</xdr:col>
      <xdr:colOff>498750</xdr:colOff>
      <xdr:row>6</xdr:row>
      <xdr:rowOff>131169</xdr:rowOff>
    </xdr:to>
    <xdr:pic>
      <xdr:nvPicPr>
        <xdr:cNvPr id="3" name="Imagen 2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572125" y="342900"/>
          <a:ext cx="2880000" cy="845544"/>
        </a:xfrm>
        <a:prstGeom prst="rect">
          <a:avLst/>
        </a:prstGeom>
      </xdr:spPr>
    </xdr:pic>
    <xdr:clientData/>
  </xdr:twoCellAnchor>
</xdr:wsDr>
</file>

<file path=xl/drawings/drawing8.xml><?xml version="1.0" encoding="utf-8"?>
<xdr:wsDr xmlns:xdr="http://schemas.openxmlformats.org/drawingml/2006/spreadsheetDrawing" xmlns:a="http://schemas.openxmlformats.org/drawingml/2006/main">
  <xdr:twoCellAnchor editAs="oneCell">
    <xdr:from>
      <xdr:col>5</xdr:col>
      <xdr:colOff>152400</xdr:colOff>
      <xdr:row>2</xdr:row>
      <xdr:rowOff>0</xdr:rowOff>
    </xdr:from>
    <xdr:to>
      <xdr:col>8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5762625" y="390525"/>
          <a:ext cx="2880000" cy="845544"/>
        </a:xfrm>
        <a:prstGeom prst="rect">
          <a:avLst/>
        </a:prstGeom>
      </xdr:spPr>
    </xdr:pic>
    <xdr:clientData/>
  </xdr:twoCellAnchor>
</xdr:wsDr>
</file>

<file path=xl/drawings/drawing9.xml><?xml version="1.0" encoding="utf-8"?>
<xdr:wsDr xmlns:xdr="http://schemas.openxmlformats.org/drawingml/2006/spreadsheetDrawing" xmlns:a="http://schemas.openxmlformats.org/drawingml/2006/main">
  <xdr:twoCellAnchor editAs="oneCell">
    <xdr:from>
      <xdr:col>4</xdr:col>
      <xdr:colOff>152400</xdr:colOff>
      <xdr:row>2</xdr:row>
      <xdr:rowOff>0</xdr:rowOff>
    </xdr:from>
    <xdr:to>
      <xdr:col>7</xdr:col>
      <xdr:colOff>489225</xdr:colOff>
      <xdr:row>7</xdr:row>
      <xdr:rowOff>16869</xdr:rowOff>
    </xdr:to>
    <xdr:pic>
      <xdr:nvPicPr>
        <xdr:cNvPr id="4" name="Imagen 3"/>
        <xdr:cNvPicPr>
          <a:picLocks noChangeAspect="1"/>
        </xdr:cNvPicPr>
      </xdr:nvPicPr>
      <xdr:blipFill>
        <a:blip xmlns:r="http://schemas.openxmlformats.org/officeDocument/2006/relationships" r:embed="rId1">
          <a:extLst>
            <a:ext uri="{28A0092B-C50C-407E-A947-70E740481C1C}">
              <a14:useLocalDpi xmlns:a14="http://schemas.microsoft.com/office/drawing/2010/main" val="0"/>
            </a:ext>
          </a:extLst>
        </a:blip>
        <a:stretch>
          <a:fillRect/>
        </a:stretch>
      </xdr:blipFill>
      <xdr:spPr>
        <a:xfrm>
          <a:off x="4838700" y="390525"/>
          <a:ext cx="2880000" cy="84554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>
    <a:sp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spDef>
    <a:lnDef>
      <a:spPr bwMode="auto">
        <a:xfrm>
          <a:off x="0" y="0"/>
          <a:ext cx="1" cy="1"/>
        </a:xfrm>
        <a:custGeom>
          <a:avLst/>
          <a:gdLst/>
          <a:ahLst/>
          <a:cxnLst/>
          <a:rect l="0" t="0" r="0" b="0"/>
          <a:pathLst/>
        </a:custGeom>
        <a:solidFill>
          <a:srgbClr xmlns:mc="http://schemas.openxmlformats.org/markup-compatibility/2006" xmlns:a14="http://schemas.microsoft.com/office/drawing/2010/main" val="090000" mc:Ignorable="a14" a14:legacySpreadsheetColorIndex="9"/>
        </a:solidFill>
        <a:ln w="9525" cap="flat" cmpd="sng" algn="ctr">
          <a:solidFill>
            <a:srgbClr xmlns:mc="http://schemas.openxmlformats.org/markup-compatibility/2006" xmlns:a14="http://schemas.microsoft.com/office/drawing/2010/main" val="400000" mc:Ignorable="a14" a14:legacySpreadsheetColorIndex="64"/>
          </a:solidFill>
          <a:prstDash val="solid"/>
          <a:round/>
          <a:headEnd type="none" w="med" len="med"/>
          <a:tailEnd type="none" w="med" len="med"/>
        </a:ln>
        <a:effectLst/>
        <a:extLst>
          <a:ext uri="{AF507438-7753-43E0-B8FC-AC1667EBCBE1}">
            <a14:hiddenEffects xmlns:a14="http://schemas.microsoft.com/office/drawing/2010/main">
              <a:effectLst>
                <a:outerShdw dist="35921" dir="2700000" algn="ctr" rotWithShape="0">
                  <a:srgbClr val="808080"/>
                </a:outerShdw>
              </a:effectLst>
            </a14:hiddenEffects>
          </a:ext>
        </a:extLst>
      </a:spPr>
      <a:bodyPr vertOverflow="clip" wrap="square" lIns="18288" tIns="0" rIns="0" bIns="0" upright="1"/>
      <a:lstStyle/>
    </a:lnDef>
  </a:objectDefaults>
  <a:extraClrSchemeLst/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_rels/sheet10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0.bin"/></Relationships>
</file>

<file path=xl/worksheets/_rels/sheet1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1.bin"/></Relationships>
</file>

<file path=xl/worksheets/_rels/sheet1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2.bin"/></Relationships>
</file>

<file path=xl/worksheets/_rels/sheet1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3.bin"/></Relationships>
</file>

<file path=xl/worksheets/_rels/sheet14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4.bin"/></Relationships>
</file>

<file path=xl/worksheets/_rels/sheet15.xml.rels><?xml version="1.0" encoding="UTF-8" standalone="yes"?>
<Relationships xmlns="http://schemas.openxmlformats.org/package/2006/relationships"><Relationship Id="rId1" Type="http://schemas.openxmlformats.org/officeDocument/2006/relationships/drawing" Target="../drawings/drawing2.xml"/></Relationships>
</file>

<file path=xl/worksheets/_rels/sheet16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1.vml"/><Relationship Id="rId2" Type="http://schemas.openxmlformats.org/officeDocument/2006/relationships/drawing" Target="../drawings/drawing3.xml"/><Relationship Id="rId1" Type="http://schemas.openxmlformats.org/officeDocument/2006/relationships/printerSettings" Target="../printerSettings/printerSettings15.bin"/><Relationship Id="rId4" Type="http://schemas.openxmlformats.org/officeDocument/2006/relationships/comments" Target="../comments1.xml"/></Relationships>
</file>

<file path=xl/worksheets/_rels/sheet17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2.vml"/><Relationship Id="rId2" Type="http://schemas.openxmlformats.org/officeDocument/2006/relationships/drawing" Target="../drawings/drawing4.xml"/><Relationship Id="rId1" Type="http://schemas.openxmlformats.org/officeDocument/2006/relationships/printerSettings" Target="../printerSettings/printerSettings16.bin"/><Relationship Id="rId4" Type="http://schemas.openxmlformats.org/officeDocument/2006/relationships/comments" Target="../comments2.xml"/></Relationships>
</file>

<file path=xl/worksheets/_rels/sheet18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3.vml"/><Relationship Id="rId2" Type="http://schemas.openxmlformats.org/officeDocument/2006/relationships/drawing" Target="../drawings/drawing5.xml"/><Relationship Id="rId1" Type="http://schemas.openxmlformats.org/officeDocument/2006/relationships/printerSettings" Target="../printerSettings/printerSettings17.bin"/><Relationship Id="rId4" Type="http://schemas.openxmlformats.org/officeDocument/2006/relationships/comments" Target="../comments3.xml"/></Relationships>
</file>

<file path=xl/worksheets/_rels/sheet19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4.vml"/><Relationship Id="rId2" Type="http://schemas.openxmlformats.org/officeDocument/2006/relationships/drawing" Target="../drawings/drawing6.xml"/><Relationship Id="rId1" Type="http://schemas.openxmlformats.org/officeDocument/2006/relationships/printerSettings" Target="../printerSettings/printerSettings18.bin"/><Relationship Id="rId4" Type="http://schemas.openxmlformats.org/officeDocument/2006/relationships/comments" Target="../comments4.xml"/></Relationships>
</file>

<file path=xl/worksheets/_rels/sheet2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.bin"/></Relationships>
</file>

<file path=xl/worksheets/_rels/sheet20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5.vml"/><Relationship Id="rId2" Type="http://schemas.openxmlformats.org/officeDocument/2006/relationships/drawing" Target="../drawings/drawing7.xml"/><Relationship Id="rId1" Type="http://schemas.openxmlformats.org/officeDocument/2006/relationships/printerSettings" Target="../printerSettings/printerSettings19.bin"/><Relationship Id="rId4" Type="http://schemas.openxmlformats.org/officeDocument/2006/relationships/comments" Target="../comments5.xml"/></Relationships>
</file>

<file path=xl/worksheets/_rels/sheet21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6.vml"/><Relationship Id="rId2" Type="http://schemas.openxmlformats.org/officeDocument/2006/relationships/drawing" Target="../drawings/drawing8.xml"/><Relationship Id="rId1" Type="http://schemas.openxmlformats.org/officeDocument/2006/relationships/printerSettings" Target="../printerSettings/printerSettings20.bin"/><Relationship Id="rId4" Type="http://schemas.openxmlformats.org/officeDocument/2006/relationships/comments" Target="../comments6.xml"/></Relationships>
</file>

<file path=xl/worksheets/_rels/sheet22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7.vml"/><Relationship Id="rId2" Type="http://schemas.openxmlformats.org/officeDocument/2006/relationships/drawing" Target="../drawings/drawing9.xml"/><Relationship Id="rId1" Type="http://schemas.openxmlformats.org/officeDocument/2006/relationships/printerSettings" Target="../printerSettings/printerSettings21.bin"/><Relationship Id="rId4" Type="http://schemas.openxmlformats.org/officeDocument/2006/relationships/comments" Target="../comments7.xml"/></Relationships>
</file>

<file path=xl/worksheets/_rels/sheet23.xml.rels><?xml version="1.0" encoding="UTF-8" standalone="yes"?>
<Relationships xmlns="http://schemas.openxmlformats.org/package/2006/relationships"><Relationship Id="rId3" Type="http://schemas.openxmlformats.org/officeDocument/2006/relationships/vmlDrawing" Target="../drawings/vmlDrawing8.vml"/><Relationship Id="rId2" Type="http://schemas.openxmlformats.org/officeDocument/2006/relationships/drawing" Target="../drawings/drawing10.xml"/><Relationship Id="rId1" Type="http://schemas.openxmlformats.org/officeDocument/2006/relationships/printerSettings" Target="../printerSettings/printerSettings22.bin"/><Relationship Id="rId4" Type="http://schemas.openxmlformats.org/officeDocument/2006/relationships/comments" Target="../comments8.xml"/></Relationships>
</file>

<file path=xl/worksheets/_rels/sheet2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23.bin"/></Relationships>
</file>

<file path=xl/worksheets/_rels/sheet3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3.bin"/></Relationships>
</file>

<file path=xl/worksheets/_rels/sheet4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4.bin"/></Relationships>
</file>

<file path=xl/worksheets/_rels/sheet5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5.bin"/></Relationships>
</file>

<file path=xl/worksheets/_rels/sheet6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6.bin"/></Relationships>
</file>

<file path=xl/worksheets/_rels/sheet7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7.bin"/></Relationships>
</file>

<file path=xl/worksheets/_rels/sheet8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8.bin"/></Relationships>
</file>

<file path=xl/worksheets/_rels/sheet9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9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"/>
  <dimension ref="A1:M299"/>
  <sheetViews>
    <sheetView workbookViewId="0">
      <pane ySplit="6" topLeftCell="A11" activePane="bottomLeft" state="frozen"/>
      <selection pane="bottomLeft" activeCell="A11" sqref="A11"/>
    </sheetView>
  </sheetViews>
  <sheetFormatPr baseColWidth="10" defaultRowHeight="12.75" x14ac:dyDescent="0.2"/>
  <cols>
    <col min="1" max="1" width="3.7109375" customWidth="1"/>
    <col min="2" max="2" width="27.28515625" customWidth="1"/>
    <col min="3" max="3" width="12.85546875" customWidth="1"/>
    <col min="4" max="4" width="6.7109375" customWidth="1"/>
    <col min="5" max="5" width="12.7109375" customWidth="1"/>
    <col min="6" max="6" width="9.28515625" customWidth="1"/>
    <col min="7" max="7" width="6.28515625" customWidth="1"/>
    <col min="8" max="8" width="7.7109375" customWidth="1"/>
    <col min="9" max="9" width="4.7109375" customWidth="1"/>
    <col min="10" max="10" width="2.7109375" customWidth="1"/>
    <col min="11" max="11" width="4.7109375" customWidth="1"/>
  </cols>
  <sheetData>
    <row r="1" spans="1:11" x14ac:dyDescent="0.2">
      <c r="A1" s="35" t="s">
        <v>4</v>
      </c>
      <c r="B1" s="36"/>
      <c r="C1" s="37"/>
      <c r="D1" s="32"/>
      <c r="E1" s="32"/>
      <c r="F1" s="32"/>
      <c r="G1" s="32"/>
      <c r="H1" s="346" t="s">
        <v>5</v>
      </c>
      <c r="I1" s="65" t="s">
        <v>6</v>
      </c>
      <c r="J1" s="65">
        <v>30</v>
      </c>
      <c r="K1" s="66"/>
    </row>
    <row r="2" spans="1:11" x14ac:dyDescent="0.2">
      <c r="A2" s="38" t="s">
        <v>7</v>
      </c>
      <c r="B2" s="34"/>
      <c r="C2" s="39"/>
      <c r="D2" s="34" t="s">
        <v>8</v>
      </c>
      <c r="E2" s="34"/>
      <c r="F2" s="34"/>
      <c r="G2" s="34"/>
      <c r="H2" s="347" t="s">
        <v>9</v>
      </c>
      <c r="I2" s="67" t="s">
        <v>10</v>
      </c>
      <c r="J2" s="67"/>
      <c r="K2" s="68"/>
    </row>
    <row r="3" spans="1:11" x14ac:dyDescent="0.2">
      <c r="A3" s="38" t="s">
        <v>11</v>
      </c>
      <c r="B3" s="34"/>
      <c r="C3" s="39"/>
      <c r="D3" s="34" t="s">
        <v>12</v>
      </c>
      <c r="E3" s="34"/>
      <c r="F3" s="34"/>
      <c r="G3" s="34"/>
      <c r="H3" s="347" t="s">
        <v>13</v>
      </c>
      <c r="I3" s="67" t="s">
        <v>14</v>
      </c>
      <c r="J3" s="67"/>
      <c r="K3" s="68"/>
    </row>
    <row r="4" spans="1:11" ht="13.5" thickBot="1" x14ac:dyDescent="0.25">
      <c r="A4" s="40" t="s">
        <v>15</v>
      </c>
      <c r="B4" s="41"/>
      <c r="C4" s="42"/>
      <c r="D4" s="13"/>
      <c r="E4" s="13"/>
      <c r="F4" s="13"/>
      <c r="G4" s="13"/>
      <c r="H4" s="33"/>
      <c r="I4" s="69"/>
      <c r="J4" s="70"/>
      <c r="K4" s="71"/>
    </row>
    <row r="5" spans="1:11" x14ac:dyDescent="0.2">
      <c r="A5" s="1"/>
      <c r="B5" s="1"/>
      <c r="C5" s="1"/>
      <c r="D5" s="1"/>
      <c r="E5" s="1"/>
      <c r="F5" s="1" t="s">
        <v>16</v>
      </c>
      <c r="G5" s="1" t="s">
        <v>16</v>
      </c>
      <c r="H5" s="1" t="s">
        <v>16</v>
      </c>
      <c r="I5" s="1" t="s">
        <v>16</v>
      </c>
      <c r="J5" s="1" t="s">
        <v>16</v>
      </c>
      <c r="K5" s="1"/>
    </row>
    <row r="6" spans="1:11" x14ac:dyDescent="0.2">
      <c r="A6" s="1"/>
      <c r="B6" s="1"/>
      <c r="C6" s="1"/>
      <c r="D6" s="1"/>
      <c r="E6" s="1"/>
      <c r="F6" s="1"/>
      <c r="G6" s="1"/>
      <c r="H6" s="1"/>
      <c r="I6" s="1"/>
      <c r="J6" s="1"/>
      <c r="K6" s="1"/>
    </row>
    <row r="7" spans="1:11" x14ac:dyDescent="0.2">
      <c r="A7" s="1"/>
      <c r="B7" s="1"/>
      <c r="C7" s="1"/>
      <c r="D7" s="1"/>
      <c r="E7" s="1"/>
      <c r="F7" s="1"/>
      <c r="G7" s="1"/>
      <c r="H7" s="1"/>
      <c r="I7" s="1"/>
      <c r="J7" s="1"/>
      <c r="K7" s="1"/>
    </row>
    <row r="8" spans="1:11" x14ac:dyDescent="0.2">
      <c r="A8" s="1"/>
      <c r="B8" s="1"/>
      <c r="C8" s="1"/>
      <c r="D8" s="1"/>
      <c r="E8" s="1"/>
      <c r="F8" s="1"/>
      <c r="G8" s="1"/>
      <c r="H8" s="1"/>
      <c r="I8" s="1"/>
      <c r="J8" s="1"/>
      <c r="K8" s="1"/>
    </row>
    <row r="9" spans="1:11" x14ac:dyDescent="0.2">
      <c r="A9" s="1"/>
      <c r="B9" s="1"/>
      <c r="C9" s="1"/>
      <c r="D9" s="1"/>
      <c r="E9" s="1"/>
      <c r="F9" s="1"/>
      <c r="G9" s="1"/>
      <c r="H9" s="1"/>
      <c r="I9" s="1"/>
      <c r="J9" s="1"/>
      <c r="K9" s="1"/>
    </row>
    <row r="10" spans="1:11" x14ac:dyDescent="0.2">
      <c r="A10" s="1"/>
      <c r="B10" s="1"/>
      <c r="C10" s="1"/>
      <c r="D10" s="1"/>
      <c r="E10" s="1"/>
      <c r="F10" s="1"/>
      <c r="G10" s="1"/>
      <c r="H10" s="1"/>
      <c r="I10" s="1"/>
      <c r="J10" s="1"/>
      <c r="K10" s="1"/>
    </row>
    <row r="11" spans="1:11" ht="13.5" thickBot="1" x14ac:dyDescent="0.25">
      <c r="A11" s="13"/>
      <c r="B11" s="56" t="s">
        <v>17</v>
      </c>
      <c r="C11" s="13"/>
      <c r="D11" s="13"/>
      <c r="E11" s="13"/>
      <c r="F11" s="13"/>
      <c r="G11" s="13"/>
      <c r="H11" s="13"/>
      <c r="I11" s="13"/>
      <c r="J11" s="13"/>
      <c r="K11" s="13"/>
    </row>
    <row r="12" spans="1:11" x14ac:dyDescent="0.2">
      <c r="A12" s="18">
        <v>1</v>
      </c>
      <c r="B12" s="19" t="s">
        <v>18</v>
      </c>
      <c r="C12" s="43">
        <v>100</v>
      </c>
      <c r="D12" s="43"/>
      <c r="E12" s="19"/>
      <c r="F12" s="19"/>
      <c r="G12" s="19"/>
      <c r="H12" s="19"/>
      <c r="I12" s="19"/>
      <c r="J12" s="19"/>
      <c r="K12" s="20"/>
    </row>
    <row r="13" spans="1:11" x14ac:dyDescent="0.2">
      <c r="A13" s="21">
        <f>SUM(A12)+1</f>
        <v>2</v>
      </c>
      <c r="B13" s="17" t="s">
        <v>19</v>
      </c>
      <c r="C13" s="43">
        <v>101</v>
      </c>
      <c r="D13" s="43"/>
      <c r="E13" s="17"/>
      <c r="F13" s="17"/>
      <c r="G13" s="17"/>
      <c r="H13" s="17"/>
      <c r="I13" s="17"/>
      <c r="J13" s="17"/>
      <c r="K13" s="22"/>
    </row>
    <row r="14" spans="1:11" x14ac:dyDescent="0.2">
      <c r="A14" s="21">
        <f t="shared" ref="A14:A29" si="0">SUM(A13)+1</f>
        <v>3</v>
      </c>
      <c r="B14" s="17" t="s">
        <v>20</v>
      </c>
      <c r="C14" s="43">
        <v>102</v>
      </c>
      <c r="D14" s="43"/>
      <c r="E14" s="17"/>
      <c r="F14" s="17"/>
      <c r="G14" s="17"/>
      <c r="H14" s="17"/>
      <c r="I14" s="17"/>
      <c r="J14" s="17"/>
      <c r="K14" s="22"/>
    </row>
    <row r="15" spans="1:11" x14ac:dyDescent="0.2">
      <c r="A15" s="21">
        <f t="shared" si="0"/>
        <v>4</v>
      </c>
      <c r="B15" s="17" t="s">
        <v>21</v>
      </c>
      <c r="C15" s="43">
        <v>103</v>
      </c>
      <c r="D15" s="43"/>
      <c r="E15" s="17"/>
      <c r="F15" s="17"/>
      <c r="G15" s="17"/>
      <c r="H15" s="17"/>
      <c r="I15" s="17"/>
      <c r="J15" s="17"/>
      <c r="K15" s="22"/>
    </row>
    <row r="16" spans="1:11" x14ac:dyDescent="0.2">
      <c r="A16" s="21">
        <f t="shared" si="0"/>
        <v>5</v>
      </c>
      <c r="B16" s="17" t="s">
        <v>22</v>
      </c>
      <c r="C16" s="43">
        <v>104</v>
      </c>
      <c r="D16" s="43"/>
      <c r="E16" s="17"/>
      <c r="F16" s="17"/>
      <c r="G16" s="17"/>
      <c r="H16" s="17"/>
      <c r="I16" s="17"/>
      <c r="J16" s="17"/>
      <c r="K16" s="22"/>
    </row>
    <row r="17" spans="1:11" x14ac:dyDescent="0.2">
      <c r="A17" s="21">
        <f t="shared" si="0"/>
        <v>6</v>
      </c>
      <c r="B17" s="17" t="s">
        <v>23</v>
      </c>
      <c r="C17" s="43">
        <v>105</v>
      </c>
      <c r="D17" s="43"/>
      <c r="E17" s="17"/>
      <c r="F17" s="17"/>
      <c r="G17" s="17"/>
      <c r="H17" s="17"/>
      <c r="I17" s="17"/>
      <c r="J17" s="17"/>
      <c r="K17" s="22"/>
    </row>
    <row r="18" spans="1:11" x14ac:dyDescent="0.2">
      <c r="A18" s="21">
        <f t="shared" si="0"/>
        <v>7</v>
      </c>
      <c r="B18" s="17" t="s">
        <v>24</v>
      </c>
      <c r="C18" s="43">
        <v>106</v>
      </c>
      <c r="D18" s="43"/>
      <c r="E18" s="17"/>
      <c r="F18" s="17"/>
      <c r="G18" s="17"/>
      <c r="H18" s="17"/>
      <c r="I18" s="17"/>
      <c r="J18" s="17"/>
      <c r="K18" s="22"/>
    </row>
    <row r="19" spans="1:11" x14ac:dyDescent="0.2">
      <c r="A19" s="21">
        <f t="shared" si="0"/>
        <v>8</v>
      </c>
      <c r="B19" s="17" t="s">
        <v>25</v>
      </c>
      <c r="C19" s="43">
        <v>107</v>
      </c>
      <c r="D19" s="43"/>
      <c r="E19" s="17"/>
      <c r="F19" s="17"/>
      <c r="G19" s="17"/>
      <c r="H19" s="17"/>
      <c r="I19" s="17"/>
      <c r="J19" s="17"/>
      <c r="K19" s="22"/>
    </row>
    <row r="20" spans="1:11" x14ac:dyDescent="0.2">
      <c r="A20" s="21">
        <f t="shared" si="0"/>
        <v>9</v>
      </c>
      <c r="B20" s="17" t="s">
        <v>26</v>
      </c>
      <c r="C20" s="43">
        <v>108</v>
      </c>
      <c r="D20" s="43"/>
      <c r="E20" s="17"/>
      <c r="F20" s="17"/>
      <c r="G20" s="17"/>
      <c r="H20" s="17"/>
      <c r="I20" s="17"/>
      <c r="J20" s="17"/>
      <c r="K20" s="22"/>
    </row>
    <row r="21" spans="1:11" x14ac:dyDescent="0.2">
      <c r="A21" s="21">
        <f t="shared" si="0"/>
        <v>10</v>
      </c>
      <c r="B21" s="17" t="s">
        <v>27</v>
      </c>
      <c r="C21" s="43">
        <v>109</v>
      </c>
      <c r="D21" s="43"/>
      <c r="E21" s="17"/>
      <c r="F21" s="17"/>
      <c r="G21" s="17"/>
      <c r="H21" s="17"/>
      <c r="I21" s="17"/>
      <c r="J21" s="17"/>
      <c r="K21" s="22"/>
    </row>
    <row r="22" spans="1:11" x14ac:dyDescent="0.2">
      <c r="A22" s="21">
        <f t="shared" si="0"/>
        <v>11</v>
      </c>
      <c r="B22" s="17" t="s">
        <v>28</v>
      </c>
      <c r="C22" s="43">
        <v>110</v>
      </c>
      <c r="D22" s="43"/>
      <c r="E22" s="17"/>
      <c r="F22" s="17"/>
      <c r="G22" s="17"/>
      <c r="H22" s="17"/>
      <c r="I22" s="17"/>
      <c r="J22" s="17"/>
      <c r="K22" s="22"/>
    </row>
    <row r="23" spans="1:11" x14ac:dyDescent="0.2">
      <c r="A23" s="21">
        <f t="shared" si="0"/>
        <v>12</v>
      </c>
      <c r="B23" s="17" t="s">
        <v>29</v>
      </c>
      <c r="C23" s="43">
        <v>114</v>
      </c>
      <c r="D23" s="43"/>
      <c r="E23" s="17"/>
      <c r="F23" s="17"/>
      <c r="G23" s="17"/>
      <c r="H23" s="17"/>
      <c r="I23" s="17"/>
      <c r="J23" s="17"/>
      <c r="K23" s="22"/>
    </row>
    <row r="24" spans="1:11" x14ac:dyDescent="0.2">
      <c r="A24" s="21">
        <f t="shared" si="0"/>
        <v>13</v>
      </c>
      <c r="B24" s="17" t="s">
        <v>30</v>
      </c>
      <c r="C24" s="43">
        <v>116</v>
      </c>
      <c r="D24" s="43"/>
      <c r="E24" s="17"/>
      <c r="F24" s="17"/>
      <c r="G24" s="17"/>
      <c r="H24" s="17"/>
      <c r="I24" s="17"/>
      <c r="J24" s="17"/>
      <c r="K24" s="22"/>
    </row>
    <row r="25" spans="1:11" x14ac:dyDescent="0.2">
      <c r="A25" s="21">
        <f t="shared" si="0"/>
        <v>14</v>
      </c>
      <c r="B25" s="17" t="s">
        <v>31</v>
      </c>
      <c r="C25" s="43">
        <v>123</v>
      </c>
      <c r="D25" s="43"/>
      <c r="E25" s="17"/>
      <c r="F25" s="17"/>
      <c r="G25" s="17"/>
      <c r="H25" s="17"/>
      <c r="I25" s="17"/>
      <c r="J25" s="17"/>
      <c r="K25" s="22"/>
    </row>
    <row r="26" spans="1:11" x14ac:dyDescent="0.2">
      <c r="A26" s="21">
        <f t="shared" si="0"/>
        <v>15</v>
      </c>
      <c r="B26" s="17" t="s">
        <v>32</v>
      </c>
      <c r="C26" s="43">
        <v>124</v>
      </c>
      <c r="D26" s="43"/>
      <c r="E26" s="17"/>
      <c r="F26" s="17"/>
      <c r="G26" s="17"/>
      <c r="H26" s="17"/>
      <c r="I26" s="17"/>
      <c r="J26" s="17"/>
      <c r="K26" s="22"/>
    </row>
    <row r="27" spans="1:11" x14ac:dyDescent="0.2">
      <c r="A27" s="21">
        <f t="shared" si="0"/>
        <v>16</v>
      </c>
      <c r="B27" s="17" t="s">
        <v>33</v>
      </c>
      <c r="C27" s="43">
        <v>129</v>
      </c>
      <c r="D27" s="43"/>
      <c r="E27" s="17"/>
      <c r="F27" s="17"/>
      <c r="G27" s="17"/>
      <c r="H27" s="17"/>
      <c r="I27" s="17"/>
      <c r="J27" s="17"/>
      <c r="K27" s="22"/>
    </row>
    <row r="28" spans="1:11" x14ac:dyDescent="0.2">
      <c r="A28" s="21">
        <f t="shared" si="0"/>
        <v>17</v>
      </c>
      <c r="B28" s="17" t="s">
        <v>34</v>
      </c>
      <c r="C28" s="43">
        <v>131</v>
      </c>
      <c r="D28" s="43"/>
      <c r="E28" s="17"/>
      <c r="F28" s="17"/>
      <c r="G28" s="17"/>
      <c r="H28" s="17"/>
      <c r="I28" s="17"/>
      <c r="J28" s="17"/>
      <c r="K28" s="22"/>
    </row>
    <row r="29" spans="1:11" x14ac:dyDescent="0.2">
      <c r="A29" s="21">
        <f t="shared" si="0"/>
        <v>18</v>
      </c>
      <c r="B29" s="17" t="s">
        <v>35</v>
      </c>
      <c r="C29" s="43">
        <v>132</v>
      </c>
      <c r="D29" s="43"/>
      <c r="E29" s="17"/>
      <c r="F29" s="17"/>
      <c r="G29" s="17"/>
      <c r="H29" s="17"/>
      <c r="I29" s="17"/>
      <c r="J29" s="17"/>
      <c r="K29" s="22"/>
    </row>
    <row r="30" spans="1:11" x14ac:dyDescent="0.2">
      <c r="A30" s="21">
        <f>SUM(A29)+1</f>
        <v>19</v>
      </c>
      <c r="B30" s="17" t="s">
        <v>36</v>
      </c>
      <c r="C30" s="43">
        <v>133</v>
      </c>
      <c r="D30" s="43"/>
      <c r="E30" s="17"/>
      <c r="F30" s="17"/>
      <c r="G30" s="17"/>
      <c r="H30" s="17"/>
      <c r="I30" s="17"/>
      <c r="J30" s="17"/>
      <c r="K30" s="22"/>
    </row>
    <row r="31" spans="1:11" x14ac:dyDescent="0.2">
      <c r="A31" s="21">
        <f>SUM(A30)+1</f>
        <v>20</v>
      </c>
      <c r="B31" s="17" t="s">
        <v>37</v>
      </c>
      <c r="C31" s="43">
        <v>188</v>
      </c>
      <c r="D31" s="43"/>
      <c r="E31" s="17"/>
      <c r="F31" s="17"/>
      <c r="G31" s="17"/>
      <c r="H31" s="17"/>
      <c r="I31" s="17"/>
      <c r="J31" s="17"/>
      <c r="K31" s="22"/>
    </row>
    <row r="32" spans="1:11" x14ac:dyDescent="0.2">
      <c r="A32" s="21">
        <f>SUM(A31)+1</f>
        <v>21</v>
      </c>
      <c r="B32" s="17" t="s">
        <v>38</v>
      </c>
      <c r="C32" s="43">
        <v>199</v>
      </c>
      <c r="D32" s="43"/>
      <c r="E32" s="17"/>
      <c r="F32" s="17"/>
      <c r="G32" s="17"/>
      <c r="H32" s="17"/>
      <c r="I32" s="17"/>
      <c r="J32" s="17"/>
      <c r="K32" s="22"/>
    </row>
    <row r="33" spans="1:11" x14ac:dyDescent="0.2">
      <c r="A33" s="21">
        <f>SUM(A32)+1</f>
        <v>22</v>
      </c>
      <c r="B33" s="17" t="s">
        <v>39</v>
      </c>
      <c r="C33" s="43">
        <v>990</v>
      </c>
      <c r="D33" s="43"/>
      <c r="E33" s="17"/>
      <c r="F33" s="17"/>
      <c r="G33" s="17"/>
      <c r="H33" s="17"/>
      <c r="I33" s="17"/>
      <c r="J33" s="17"/>
      <c r="K33" s="22"/>
    </row>
    <row r="34" spans="1:11" ht="13.5" thickBot="1" x14ac:dyDescent="0.25">
      <c r="A34" s="23">
        <f>SUM(A33)+1</f>
        <v>23</v>
      </c>
      <c r="B34" s="24" t="s">
        <v>40</v>
      </c>
      <c r="C34" s="45">
        <v>999</v>
      </c>
      <c r="D34" s="45"/>
      <c r="E34" s="24"/>
      <c r="F34" s="24"/>
      <c r="G34" s="24"/>
      <c r="H34" s="24"/>
      <c r="I34" s="24"/>
      <c r="J34" s="24"/>
      <c r="K34" s="25"/>
    </row>
    <row r="35" spans="1:11" x14ac:dyDescent="0.2">
      <c r="A35" s="15"/>
      <c r="B35" s="15"/>
      <c r="C35" s="15"/>
      <c r="D35" s="15"/>
      <c r="E35" s="15"/>
      <c r="F35" s="15"/>
      <c r="G35" s="15"/>
      <c r="H35" s="15"/>
      <c r="I35" s="15"/>
      <c r="J35" s="15"/>
      <c r="K35" s="15"/>
    </row>
    <row r="36" spans="1:11" ht="13.5" thickBot="1" x14ac:dyDescent="0.25">
      <c r="A36" s="72"/>
      <c r="B36" s="51" t="s">
        <v>41</v>
      </c>
      <c r="C36" s="72"/>
      <c r="D36" s="15"/>
      <c r="E36" s="15"/>
      <c r="F36" s="15"/>
      <c r="G36" s="15"/>
      <c r="H36" s="15"/>
      <c r="I36" s="15"/>
      <c r="J36" s="15"/>
      <c r="K36" s="15"/>
    </row>
    <row r="37" spans="1:11" x14ac:dyDescent="0.2">
      <c r="A37" s="74" t="s">
        <v>42</v>
      </c>
      <c r="B37" s="19" t="s">
        <v>43</v>
      </c>
      <c r="C37" s="73" t="s">
        <v>44</v>
      </c>
      <c r="D37" s="19"/>
      <c r="E37" s="19"/>
      <c r="F37" s="19"/>
      <c r="G37" s="19"/>
      <c r="H37" s="19"/>
      <c r="I37" s="19"/>
      <c r="J37" s="19"/>
      <c r="K37" s="20"/>
    </row>
    <row r="38" spans="1:11" x14ac:dyDescent="0.2">
      <c r="A38" s="75" t="s">
        <v>45</v>
      </c>
      <c r="B38" s="17" t="s">
        <v>46</v>
      </c>
      <c r="C38" s="17" t="s">
        <v>47</v>
      </c>
      <c r="D38" s="17"/>
      <c r="E38" s="17"/>
      <c r="F38" s="17"/>
      <c r="G38" s="17"/>
      <c r="H38" s="17"/>
      <c r="I38" s="17"/>
      <c r="J38" s="17"/>
      <c r="K38" s="22"/>
    </row>
    <row r="39" spans="1:11" x14ac:dyDescent="0.2">
      <c r="A39" s="75" t="s">
        <v>48</v>
      </c>
      <c r="B39" s="17" t="s">
        <v>49</v>
      </c>
      <c r="C39" s="17" t="s">
        <v>50</v>
      </c>
      <c r="D39" s="17"/>
      <c r="E39" s="17"/>
      <c r="F39" s="17"/>
      <c r="G39" s="17"/>
      <c r="H39" s="17"/>
      <c r="I39" s="17"/>
      <c r="J39" s="17"/>
      <c r="K39" s="22"/>
    </row>
    <row r="40" spans="1:11" x14ac:dyDescent="0.2">
      <c r="A40" s="75" t="s">
        <v>51</v>
      </c>
      <c r="B40" s="17" t="s">
        <v>52</v>
      </c>
      <c r="C40" s="17" t="s">
        <v>53</v>
      </c>
      <c r="D40" s="17"/>
      <c r="E40" s="17"/>
      <c r="F40" s="17"/>
      <c r="G40" s="17"/>
      <c r="H40" s="17"/>
      <c r="I40" s="17"/>
      <c r="J40" s="17"/>
      <c r="K40" s="22"/>
    </row>
    <row r="41" spans="1:11" x14ac:dyDescent="0.2">
      <c r="A41" s="75" t="s">
        <v>54</v>
      </c>
      <c r="B41" s="17" t="s">
        <v>55</v>
      </c>
      <c r="C41" s="17" t="s">
        <v>56</v>
      </c>
      <c r="D41" s="17"/>
      <c r="E41" s="17"/>
      <c r="F41" s="17"/>
      <c r="G41" s="17"/>
      <c r="H41" s="17"/>
      <c r="I41" s="17"/>
      <c r="J41" s="17"/>
      <c r="K41" s="22"/>
    </row>
    <row r="42" spans="1:11" x14ac:dyDescent="0.2">
      <c r="A42" s="75" t="s">
        <v>57</v>
      </c>
      <c r="B42" s="17" t="s">
        <v>58</v>
      </c>
      <c r="C42" s="17" t="s">
        <v>59</v>
      </c>
      <c r="D42" s="17"/>
      <c r="E42" s="17"/>
      <c r="F42" s="17"/>
      <c r="G42" s="17"/>
      <c r="H42" s="17"/>
      <c r="I42" s="17"/>
      <c r="J42" s="17"/>
      <c r="K42" s="22"/>
    </row>
    <row r="43" spans="1:11" x14ac:dyDescent="0.2">
      <c r="A43" s="75" t="s">
        <v>60</v>
      </c>
      <c r="B43" s="17" t="s">
        <v>61</v>
      </c>
      <c r="C43" s="17" t="s">
        <v>62</v>
      </c>
      <c r="D43" s="17"/>
      <c r="E43" s="17"/>
      <c r="F43" s="17"/>
      <c r="G43" s="17"/>
      <c r="H43" s="17"/>
      <c r="I43" s="17"/>
      <c r="J43" s="17"/>
      <c r="K43" s="22"/>
    </row>
    <row r="44" spans="1:11" x14ac:dyDescent="0.2">
      <c r="A44" s="75" t="s">
        <v>63</v>
      </c>
      <c r="B44" s="17" t="s">
        <v>64</v>
      </c>
      <c r="C44" s="17" t="s">
        <v>65</v>
      </c>
      <c r="D44" s="17"/>
      <c r="E44" s="17"/>
      <c r="F44" s="17"/>
      <c r="G44" s="17"/>
      <c r="H44" s="17"/>
      <c r="I44" s="17"/>
      <c r="J44" s="17"/>
      <c r="K44" s="22"/>
    </row>
    <row r="45" spans="1:11" x14ac:dyDescent="0.2">
      <c r="A45" s="75" t="s">
        <v>66</v>
      </c>
      <c r="B45" s="17" t="s">
        <v>67</v>
      </c>
      <c r="C45" s="17" t="s">
        <v>68</v>
      </c>
      <c r="D45" s="17"/>
      <c r="E45" s="17"/>
      <c r="F45" s="17"/>
      <c r="G45" s="17"/>
      <c r="H45" s="17"/>
      <c r="I45" s="17"/>
      <c r="J45" s="17"/>
      <c r="K45" s="22"/>
    </row>
    <row r="46" spans="1:11" x14ac:dyDescent="0.2">
      <c r="A46" s="75" t="s">
        <v>69</v>
      </c>
      <c r="B46" s="17" t="s">
        <v>70</v>
      </c>
      <c r="C46" s="17" t="s">
        <v>71</v>
      </c>
      <c r="D46" s="17"/>
      <c r="E46" s="17"/>
      <c r="F46" s="17"/>
      <c r="G46" s="17"/>
      <c r="H46" s="17"/>
      <c r="I46" s="17"/>
      <c r="J46" s="17"/>
      <c r="K46" s="22"/>
    </row>
    <row r="47" spans="1:11" x14ac:dyDescent="0.2">
      <c r="A47" s="75" t="s">
        <v>72</v>
      </c>
      <c r="B47" s="17" t="s">
        <v>73</v>
      </c>
      <c r="C47" s="17" t="s">
        <v>74</v>
      </c>
      <c r="D47" s="17"/>
      <c r="E47" s="17"/>
      <c r="F47" s="17"/>
      <c r="G47" s="17"/>
      <c r="H47" s="17"/>
      <c r="I47" s="17"/>
      <c r="J47" s="17"/>
      <c r="K47" s="22"/>
    </row>
    <row r="48" spans="1:11" ht="13.5" thickBot="1" x14ac:dyDescent="0.25">
      <c r="A48" s="23"/>
      <c r="B48" s="24"/>
      <c r="C48" s="16"/>
      <c r="D48" s="16"/>
      <c r="E48" s="24"/>
      <c r="F48" s="24"/>
      <c r="G48" s="24"/>
      <c r="H48" s="24"/>
      <c r="I48" s="24"/>
      <c r="J48" s="24"/>
      <c r="K48" s="25"/>
    </row>
    <row r="49" spans="1:11" x14ac:dyDescent="0.2">
      <c r="A49" s="15"/>
      <c r="B49" s="15"/>
      <c r="C49" s="15"/>
      <c r="D49" s="15"/>
      <c r="E49" s="15"/>
      <c r="F49" s="15"/>
      <c r="G49" s="15"/>
      <c r="H49" s="15"/>
      <c r="I49" s="15"/>
      <c r="J49" s="15"/>
      <c r="K49" s="15"/>
    </row>
    <row r="50" spans="1:11" ht="13.5" thickBot="1" x14ac:dyDescent="0.25">
      <c r="A50" s="16"/>
      <c r="B50" s="57" t="s">
        <v>75</v>
      </c>
      <c r="C50" s="57"/>
      <c r="D50" s="16"/>
      <c r="E50" s="16"/>
      <c r="F50" s="16"/>
      <c r="G50" s="16"/>
      <c r="H50" s="16"/>
      <c r="I50" s="16"/>
      <c r="J50" s="16"/>
      <c r="K50" s="16"/>
    </row>
    <row r="51" spans="1:11" x14ac:dyDescent="0.2">
      <c r="A51" s="18"/>
      <c r="B51" s="19"/>
      <c r="C51" s="58"/>
      <c r="D51" s="59"/>
      <c r="E51" s="19"/>
      <c r="F51" s="19"/>
      <c r="G51" s="19"/>
      <c r="H51" s="19"/>
      <c r="I51" s="19"/>
      <c r="J51" s="19"/>
      <c r="K51" s="20"/>
    </row>
    <row r="52" spans="1:11" x14ac:dyDescent="0.2">
      <c r="A52" s="21">
        <v>1</v>
      </c>
      <c r="B52" s="17" t="s">
        <v>76</v>
      </c>
      <c r="C52" s="29">
        <v>240000</v>
      </c>
      <c r="D52" s="30">
        <v>249999</v>
      </c>
      <c r="E52" s="17" t="s">
        <v>77</v>
      </c>
      <c r="F52" s="17">
        <f t="shared" ref="F52:F69" si="1">SUM(D52-C52)+1</f>
        <v>10000</v>
      </c>
      <c r="G52" s="17" t="s">
        <v>78</v>
      </c>
      <c r="H52" s="17" t="s">
        <v>79</v>
      </c>
      <c r="I52" s="17" t="s">
        <v>80</v>
      </c>
      <c r="J52" s="17">
        <v>2</v>
      </c>
      <c r="K52" s="22" t="s">
        <v>81</v>
      </c>
    </row>
    <row r="53" spans="1:11" x14ac:dyDescent="0.2">
      <c r="A53" s="21">
        <f t="shared" ref="A53:A82" si="2">SUM(A52)+1</f>
        <v>2</v>
      </c>
      <c r="B53" s="17" t="s">
        <v>82</v>
      </c>
      <c r="C53" s="29">
        <v>250000</v>
      </c>
      <c r="D53" s="30">
        <v>259999</v>
      </c>
      <c r="E53" s="17" t="s">
        <v>77</v>
      </c>
      <c r="F53" s="17">
        <f t="shared" si="1"/>
        <v>10000</v>
      </c>
      <c r="G53" s="17" t="s">
        <v>78</v>
      </c>
      <c r="H53" s="17" t="s">
        <v>83</v>
      </c>
      <c r="I53" s="17" t="s">
        <v>80</v>
      </c>
      <c r="J53" s="17">
        <v>2</v>
      </c>
      <c r="K53" s="22" t="s">
        <v>81</v>
      </c>
    </row>
    <row r="54" spans="1:11" x14ac:dyDescent="0.2">
      <c r="A54" s="21">
        <f t="shared" si="2"/>
        <v>3</v>
      </c>
      <c r="B54" s="17" t="s">
        <v>76</v>
      </c>
      <c r="C54" s="29">
        <v>260000</v>
      </c>
      <c r="D54" s="30">
        <v>269950</v>
      </c>
      <c r="E54" s="17" t="s">
        <v>77</v>
      </c>
      <c r="F54" s="17">
        <f t="shared" si="1"/>
        <v>9951</v>
      </c>
      <c r="G54" s="17" t="s">
        <v>78</v>
      </c>
      <c r="H54" s="17" t="s">
        <v>79</v>
      </c>
      <c r="I54" s="17" t="s">
        <v>80</v>
      </c>
      <c r="J54" s="17">
        <v>2</v>
      </c>
      <c r="K54" s="22" t="s">
        <v>81</v>
      </c>
    </row>
    <row r="55" spans="1:11" x14ac:dyDescent="0.2">
      <c r="A55" s="21">
        <f t="shared" si="2"/>
        <v>4</v>
      </c>
      <c r="B55" s="17" t="s">
        <v>84</v>
      </c>
      <c r="C55" s="29">
        <v>290000</v>
      </c>
      <c r="D55" s="30">
        <v>299999</v>
      </c>
      <c r="E55" s="17" t="s">
        <v>77</v>
      </c>
      <c r="F55" s="17">
        <f t="shared" si="1"/>
        <v>10000</v>
      </c>
      <c r="G55" s="17" t="s">
        <v>78</v>
      </c>
      <c r="H55" s="17" t="s">
        <v>83</v>
      </c>
      <c r="I55" s="17" t="s">
        <v>80</v>
      </c>
      <c r="J55" s="17">
        <v>2</v>
      </c>
      <c r="K55" s="22" t="s">
        <v>81</v>
      </c>
    </row>
    <row r="56" spans="1:11" x14ac:dyDescent="0.2">
      <c r="A56" s="21">
        <f t="shared" si="2"/>
        <v>5</v>
      </c>
      <c r="B56" s="17" t="s">
        <v>85</v>
      </c>
      <c r="C56" s="29">
        <v>410000</v>
      </c>
      <c r="D56" s="30">
        <v>419999</v>
      </c>
      <c r="E56" s="348" t="s">
        <v>86</v>
      </c>
      <c r="F56" s="17">
        <f t="shared" si="1"/>
        <v>10000</v>
      </c>
      <c r="G56" s="17" t="s">
        <v>78</v>
      </c>
      <c r="H56" s="17" t="s">
        <v>83</v>
      </c>
      <c r="I56" s="17" t="s">
        <v>80</v>
      </c>
      <c r="J56" s="17">
        <v>2</v>
      </c>
      <c r="K56" s="22" t="s">
        <v>81</v>
      </c>
    </row>
    <row r="57" spans="1:11" x14ac:dyDescent="0.2">
      <c r="A57" s="21">
        <f t="shared" si="2"/>
        <v>6</v>
      </c>
      <c r="B57" s="17" t="s">
        <v>87</v>
      </c>
      <c r="C57" s="29">
        <v>410000</v>
      </c>
      <c r="D57" s="30">
        <v>412427</v>
      </c>
      <c r="E57" s="17" t="s">
        <v>77</v>
      </c>
      <c r="F57" s="17">
        <f t="shared" si="1"/>
        <v>2428</v>
      </c>
      <c r="G57" s="17" t="s">
        <v>78</v>
      </c>
      <c r="H57" s="17" t="s">
        <v>88</v>
      </c>
      <c r="I57" s="17" t="s">
        <v>80</v>
      </c>
      <c r="J57" s="17">
        <v>3</v>
      </c>
      <c r="K57" s="22" t="s">
        <v>89</v>
      </c>
    </row>
    <row r="58" spans="1:11" x14ac:dyDescent="0.2">
      <c r="A58" s="21">
        <f t="shared" si="2"/>
        <v>7</v>
      </c>
      <c r="B58" s="17" t="s">
        <v>82</v>
      </c>
      <c r="C58" s="29">
        <v>460000</v>
      </c>
      <c r="D58" s="30">
        <v>469999</v>
      </c>
      <c r="E58" s="17" t="s">
        <v>77</v>
      </c>
      <c r="F58" s="17">
        <f t="shared" si="1"/>
        <v>10000</v>
      </c>
      <c r="G58" s="17" t="s">
        <v>78</v>
      </c>
      <c r="H58" s="17" t="s">
        <v>83</v>
      </c>
      <c r="I58" s="17" t="s">
        <v>80</v>
      </c>
      <c r="J58" s="17">
        <v>2</v>
      </c>
      <c r="K58" s="22" t="s">
        <v>81</v>
      </c>
    </row>
    <row r="59" spans="1:11" x14ac:dyDescent="0.2">
      <c r="A59" s="21">
        <f t="shared" si="2"/>
        <v>8</v>
      </c>
      <c r="B59" s="17" t="s">
        <v>90</v>
      </c>
      <c r="C59" s="29">
        <v>481000</v>
      </c>
      <c r="D59" s="30">
        <v>485999</v>
      </c>
      <c r="E59" s="17" t="s">
        <v>86</v>
      </c>
      <c r="F59" s="17">
        <f t="shared" si="1"/>
        <v>5000</v>
      </c>
      <c r="G59" s="17" t="s">
        <v>78</v>
      </c>
      <c r="H59" s="17" t="s">
        <v>83</v>
      </c>
      <c r="I59" s="17" t="s">
        <v>80</v>
      </c>
      <c r="J59" s="17">
        <v>2</v>
      </c>
      <c r="K59" s="22" t="s">
        <v>81</v>
      </c>
    </row>
    <row r="60" spans="1:11" x14ac:dyDescent="0.2">
      <c r="A60" s="21">
        <f t="shared" si="2"/>
        <v>9</v>
      </c>
      <c r="B60" s="17" t="s">
        <v>91</v>
      </c>
      <c r="C60" s="29">
        <v>490000</v>
      </c>
      <c r="D60" s="30">
        <v>498367</v>
      </c>
      <c r="E60" s="17" t="s">
        <v>77</v>
      </c>
      <c r="F60" s="17">
        <f t="shared" si="1"/>
        <v>8368</v>
      </c>
      <c r="G60" s="17" t="s">
        <v>78</v>
      </c>
      <c r="H60" s="17" t="s">
        <v>83</v>
      </c>
      <c r="I60" s="17" t="s">
        <v>80</v>
      </c>
      <c r="J60" s="17">
        <v>2</v>
      </c>
      <c r="K60" s="22" t="s">
        <v>81</v>
      </c>
    </row>
    <row r="61" spans="1:11" x14ac:dyDescent="0.2">
      <c r="A61" s="21">
        <f t="shared" si="2"/>
        <v>10</v>
      </c>
      <c r="B61" s="17" t="s">
        <v>92</v>
      </c>
      <c r="C61" s="29">
        <v>530000</v>
      </c>
      <c r="D61" s="30">
        <v>539999</v>
      </c>
      <c r="E61" s="17" t="s">
        <v>77</v>
      </c>
      <c r="F61" s="17">
        <f t="shared" si="1"/>
        <v>10000</v>
      </c>
      <c r="G61" s="17" t="s">
        <v>78</v>
      </c>
      <c r="H61" s="17" t="s">
        <v>83</v>
      </c>
      <c r="I61" s="17" t="s">
        <v>80</v>
      </c>
      <c r="J61" s="17">
        <v>2</v>
      </c>
      <c r="K61" s="22" t="s">
        <v>81</v>
      </c>
    </row>
    <row r="62" spans="1:11" x14ac:dyDescent="0.2">
      <c r="A62" s="21">
        <f t="shared" si="2"/>
        <v>11</v>
      </c>
      <c r="B62" s="17" t="s">
        <v>93</v>
      </c>
      <c r="C62" s="29">
        <v>570000</v>
      </c>
      <c r="D62" s="30">
        <v>573999</v>
      </c>
      <c r="E62" s="17" t="s">
        <v>77</v>
      </c>
      <c r="F62" s="17">
        <f t="shared" si="1"/>
        <v>4000</v>
      </c>
      <c r="G62" s="17" t="s">
        <v>78</v>
      </c>
      <c r="H62" s="17" t="s">
        <v>83</v>
      </c>
      <c r="I62" s="17" t="s">
        <v>80</v>
      </c>
      <c r="J62" s="17">
        <v>2</v>
      </c>
      <c r="K62" s="22" t="s">
        <v>81</v>
      </c>
    </row>
    <row r="63" spans="1:11" x14ac:dyDescent="0.2">
      <c r="A63" s="21">
        <f t="shared" si="2"/>
        <v>12</v>
      </c>
      <c r="B63" s="17" t="s">
        <v>84</v>
      </c>
      <c r="C63" s="29">
        <v>590000</v>
      </c>
      <c r="D63" s="30">
        <v>599999</v>
      </c>
      <c r="E63" s="17" t="s">
        <v>77</v>
      </c>
      <c r="F63" s="17">
        <f t="shared" si="1"/>
        <v>10000</v>
      </c>
      <c r="G63" s="17" t="s">
        <v>78</v>
      </c>
      <c r="H63" s="17" t="s">
        <v>83</v>
      </c>
      <c r="I63" s="17" t="s">
        <v>80</v>
      </c>
      <c r="J63" s="17">
        <v>2</v>
      </c>
      <c r="K63" s="22" t="s">
        <v>81</v>
      </c>
    </row>
    <row r="64" spans="1:11" x14ac:dyDescent="0.2">
      <c r="A64" s="21">
        <f t="shared" si="2"/>
        <v>13</v>
      </c>
      <c r="B64" s="17" t="s">
        <v>94</v>
      </c>
      <c r="C64" s="29">
        <v>630000</v>
      </c>
      <c r="D64" s="30">
        <v>639999</v>
      </c>
      <c r="E64" s="17" t="s">
        <v>86</v>
      </c>
      <c r="F64" s="17">
        <f t="shared" si="1"/>
        <v>10000</v>
      </c>
      <c r="G64" s="17" t="s">
        <v>78</v>
      </c>
      <c r="H64" s="17" t="s">
        <v>83</v>
      </c>
      <c r="I64" s="17" t="s">
        <v>80</v>
      </c>
      <c r="J64" s="17">
        <v>2</v>
      </c>
      <c r="K64" s="22" t="s">
        <v>81</v>
      </c>
    </row>
    <row r="65" spans="1:11" x14ac:dyDescent="0.2">
      <c r="A65" s="21">
        <f t="shared" si="2"/>
        <v>14</v>
      </c>
      <c r="B65" s="17" t="s">
        <v>95</v>
      </c>
      <c r="C65" s="29">
        <v>640000</v>
      </c>
      <c r="D65" s="30">
        <v>649964</v>
      </c>
      <c r="E65" s="17" t="s">
        <v>77</v>
      </c>
      <c r="F65" s="17">
        <f t="shared" si="1"/>
        <v>9965</v>
      </c>
      <c r="G65" s="17" t="s">
        <v>78</v>
      </c>
      <c r="H65" s="17" t="s">
        <v>83</v>
      </c>
      <c r="I65" s="17" t="s">
        <v>80</v>
      </c>
      <c r="J65" s="17">
        <v>2</v>
      </c>
      <c r="K65" s="22" t="s">
        <v>81</v>
      </c>
    </row>
    <row r="66" spans="1:11" x14ac:dyDescent="0.2">
      <c r="A66" s="21">
        <f t="shared" si="2"/>
        <v>15</v>
      </c>
      <c r="B66" s="17" t="s">
        <v>96</v>
      </c>
      <c r="C66" s="29">
        <v>640000</v>
      </c>
      <c r="D66" s="30">
        <v>644964</v>
      </c>
      <c r="E66" s="17" t="s">
        <v>77</v>
      </c>
      <c r="F66" s="17">
        <f t="shared" si="1"/>
        <v>4965</v>
      </c>
      <c r="G66" s="17" t="s">
        <v>78</v>
      </c>
      <c r="H66" s="17" t="s">
        <v>97</v>
      </c>
      <c r="I66" s="17" t="s">
        <v>80</v>
      </c>
      <c r="J66" s="17">
        <v>6</v>
      </c>
      <c r="K66" s="22" t="s">
        <v>98</v>
      </c>
    </row>
    <row r="67" spans="1:11" x14ac:dyDescent="0.2">
      <c r="A67" s="21">
        <f t="shared" si="2"/>
        <v>16</v>
      </c>
      <c r="B67" s="17" t="s">
        <v>95</v>
      </c>
      <c r="C67" s="29">
        <v>650000</v>
      </c>
      <c r="D67" s="30">
        <v>669999</v>
      </c>
      <c r="E67" s="17" t="s">
        <v>77</v>
      </c>
      <c r="F67" s="17">
        <f t="shared" si="1"/>
        <v>20000</v>
      </c>
      <c r="G67" s="17" t="s">
        <v>78</v>
      </c>
      <c r="H67" s="17" t="s">
        <v>83</v>
      </c>
      <c r="I67" s="17" t="s">
        <v>80</v>
      </c>
      <c r="J67" s="17">
        <v>2</v>
      </c>
      <c r="K67" s="22" t="s">
        <v>81</v>
      </c>
    </row>
    <row r="68" spans="1:11" x14ac:dyDescent="0.2">
      <c r="A68" s="21">
        <f t="shared" si="2"/>
        <v>17</v>
      </c>
      <c r="B68" s="17" t="s">
        <v>99</v>
      </c>
      <c r="C68" s="29">
        <v>670000</v>
      </c>
      <c r="D68" s="30">
        <v>685535</v>
      </c>
      <c r="E68" s="17" t="s">
        <v>77</v>
      </c>
      <c r="F68" s="17">
        <f t="shared" si="1"/>
        <v>15536</v>
      </c>
      <c r="G68" s="17" t="s">
        <v>78</v>
      </c>
      <c r="H68" s="17" t="s">
        <v>83</v>
      </c>
      <c r="I68" s="17" t="s">
        <v>80</v>
      </c>
      <c r="J68" s="17">
        <v>2</v>
      </c>
      <c r="K68" s="22" t="s">
        <v>81</v>
      </c>
    </row>
    <row r="69" spans="1:11" x14ac:dyDescent="0.2">
      <c r="A69" s="21">
        <f t="shared" si="2"/>
        <v>18</v>
      </c>
      <c r="B69" s="17" t="s">
        <v>100</v>
      </c>
      <c r="C69" s="29">
        <v>680000</v>
      </c>
      <c r="D69" s="30">
        <v>685535</v>
      </c>
      <c r="E69" s="17" t="s">
        <v>77</v>
      </c>
      <c r="F69" s="17">
        <f t="shared" si="1"/>
        <v>5536</v>
      </c>
      <c r="G69" s="17" t="s">
        <v>78</v>
      </c>
      <c r="H69" s="17" t="s">
        <v>83</v>
      </c>
      <c r="I69" s="17" t="s">
        <v>80</v>
      </c>
      <c r="J69" s="17">
        <v>2</v>
      </c>
      <c r="K69" s="22" t="s">
        <v>81</v>
      </c>
    </row>
    <row r="70" spans="1:11" x14ac:dyDescent="0.2">
      <c r="A70" s="21">
        <f t="shared" si="2"/>
        <v>19</v>
      </c>
      <c r="B70" s="17" t="s">
        <v>101</v>
      </c>
      <c r="C70" s="29">
        <v>840000</v>
      </c>
      <c r="D70" s="30">
        <v>853511</v>
      </c>
      <c r="E70" s="17" t="s">
        <v>77</v>
      </c>
      <c r="F70" s="17">
        <f t="shared" ref="F70:F79" si="3">SUM(D70-C70)+1</f>
        <v>13512</v>
      </c>
      <c r="G70" s="17" t="s">
        <v>78</v>
      </c>
      <c r="H70" s="17" t="s">
        <v>88</v>
      </c>
      <c r="I70" s="17" t="s">
        <v>80</v>
      </c>
      <c r="J70" s="17">
        <v>3</v>
      </c>
      <c r="K70" s="22" t="s">
        <v>89</v>
      </c>
    </row>
    <row r="71" spans="1:11" x14ac:dyDescent="0.2">
      <c r="A71" s="21">
        <f t="shared" si="2"/>
        <v>20</v>
      </c>
      <c r="B71" s="17" t="s">
        <v>102</v>
      </c>
      <c r="C71" s="27">
        <v>854000</v>
      </c>
      <c r="D71" s="28">
        <v>856047</v>
      </c>
      <c r="E71" s="17" t="s">
        <v>86</v>
      </c>
      <c r="F71" s="17">
        <f t="shared" si="3"/>
        <v>2048</v>
      </c>
      <c r="G71" s="17" t="s">
        <v>78</v>
      </c>
      <c r="H71" s="17" t="s">
        <v>88</v>
      </c>
      <c r="I71" s="17" t="s">
        <v>80</v>
      </c>
      <c r="J71" s="17">
        <v>3</v>
      </c>
      <c r="K71" s="22" t="s">
        <v>89</v>
      </c>
    </row>
    <row r="72" spans="1:11" x14ac:dyDescent="0.2">
      <c r="A72" s="21">
        <f t="shared" si="2"/>
        <v>21</v>
      </c>
      <c r="B72" s="17" t="s">
        <v>76</v>
      </c>
      <c r="C72" s="27">
        <v>920000</v>
      </c>
      <c r="D72" s="28">
        <v>924999</v>
      </c>
      <c r="E72" s="17" t="s">
        <v>77</v>
      </c>
      <c r="F72" s="17">
        <f>SUM(D72-C72)+1</f>
        <v>5000</v>
      </c>
      <c r="G72" s="17" t="s">
        <v>78</v>
      </c>
      <c r="H72" s="17" t="s">
        <v>79</v>
      </c>
      <c r="I72" s="17" t="s">
        <v>80</v>
      </c>
      <c r="J72" s="17">
        <v>2</v>
      </c>
      <c r="K72" s="22" t="s">
        <v>81</v>
      </c>
    </row>
    <row r="73" spans="1:11" x14ac:dyDescent="0.2">
      <c r="A73" s="21">
        <f t="shared" si="2"/>
        <v>22</v>
      </c>
      <c r="B73" s="17" t="s">
        <v>103</v>
      </c>
      <c r="C73" s="27">
        <v>932000</v>
      </c>
      <c r="D73" s="28">
        <v>932511</v>
      </c>
      <c r="E73" s="17" t="s">
        <v>104</v>
      </c>
      <c r="F73" s="17">
        <f t="shared" si="3"/>
        <v>512</v>
      </c>
      <c r="G73" s="17" t="s">
        <v>78</v>
      </c>
      <c r="H73" s="17" t="s">
        <v>97</v>
      </c>
      <c r="I73" s="17" t="s">
        <v>80</v>
      </c>
      <c r="J73" s="17">
        <v>6</v>
      </c>
      <c r="K73" s="22" t="s">
        <v>98</v>
      </c>
    </row>
    <row r="74" spans="1:11" x14ac:dyDescent="0.2">
      <c r="A74" s="21">
        <f t="shared" si="2"/>
        <v>23</v>
      </c>
      <c r="B74" s="17" t="s">
        <v>105</v>
      </c>
      <c r="C74" s="27">
        <v>940000</v>
      </c>
      <c r="D74" s="28">
        <v>940048</v>
      </c>
      <c r="E74" s="17" t="s">
        <v>77</v>
      </c>
      <c r="F74" s="17">
        <f>SUM(D74-C74)+1</f>
        <v>49</v>
      </c>
      <c r="G74" s="17" t="s">
        <v>78</v>
      </c>
      <c r="H74" s="17" t="s">
        <v>79</v>
      </c>
      <c r="I74" s="17" t="s">
        <v>80</v>
      </c>
      <c r="J74" s="17">
        <v>2</v>
      </c>
      <c r="K74" s="22" t="s">
        <v>81</v>
      </c>
    </row>
    <row r="75" spans="1:11" x14ac:dyDescent="0.2">
      <c r="A75" s="21">
        <f t="shared" si="2"/>
        <v>24</v>
      </c>
      <c r="B75" s="17" t="s">
        <v>106</v>
      </c>
      <c r="C75" s="27">
        <v>943000</v>
      </c>
      <c r="D75" s="28">
        <v>943034</v>
      </c>
      <c r="E75" s="17" t="s">
        <v>77</v>
      </c>
      <c r="F75" s="17">
        <f>SUM(D75-C75)+1</f>
        <v>35</v>
      </c>
      <c r="G75" s="17" t="s">
        <v>78</v>
      </c>
      <c r="H75" s="17" t="s">
        <v>83</v>
      </c>
      <c r="I75" s="17" t="s">
        <v>80</v>
      </c>
      <c r="J75" s="17">
        <v>2</v>
      </c>
      <c r="K75" s="22" t="s">
        <v>81</v>
      </c>
    </row>
    <row r="76" spans="1:11" x14ac:dyDescent="0.2">
      <c r="A76" s="21">
        <f t="shared" si="2"/>
        <v>25</v>
      </c>
      <c r="B76" s="17" t="s">
        <v>107</v>
      </c>
      <c r="C76" s="27">
        <v>944000</v>
      </c>
      <c r="D76" s="28">
        <v>944034</v>
      </c>
      <c r="E76" s="17" t="s">
        <v>77</v>
      </c>
      <c r="F76" s="17">
        <f>SUM(D76-C76)+1</f>
        <v>35</v>
      </c>
      <c r="G76" s="17" t="s">
        <v>78</v>
      </c>
      <c r="H76" s="17" t="s">
        <v>83</v>
      </c>
      <c r="I76" s="17" t="s">
        <v>80</v>
      </c>
      <c r="J76" s="17">
        <v>2</v>
      </c>
      <c r="K76" s="22" t="s">
        <v>81</v>
      </c>
    </row>
    <row r="77" spans="1:11" x14ac:dyDescent="0.2">
      <c r="A77" s="21">
        <f t="shared" si="2"/>
        <v>26</v>
      </c>
      <c r="B77" s="17" t="s">
        <v>96</v>
      </c>
      <c r="C77" s="27">
        <v>955000</v>
      </c>
      <c r="D77" s="28">
        <v>959999</v>
      </c>
      <c r="E77" s="17" t="s">
        <v>77</v>
      </c>
      <c r="F77" s="17">
        <f t="shared" si="3"/>
        <v>5000</v>
      </c>
      <c r="G77" s="17" t="s">
        <v>78</v>
      </c>
      <c r="H77" s="17" t="s">
        <v>97</v>
      </c>
      <c r="I77" s="17" t="s">
        <v>80</v>
      </c>
      <c r="J77" s="17">
        <v>6</v>
      </c>
      <c r="K77" s="22" t="s">
        <v>98</v>
      </c>
    </row>
    <row r="78" spans="1:11" x14ac:dyDescent="0.2">
      <c r="A78" s="21">
        <f t="shared" si="2"/>
        <v>27</v>
      </c>
      <c r="B78" s="17" t="s">
        <v>94</v>
      </c>
      <c r="C78" s="31">
        <v>960000</v>
      </c>
      <c r="D78" s="31">
        <v>964863</v>
      </c>
      <c r="E78" s="17" t="s">
        <v>86</v>
      </c>
      <c r="F78" s="17">
        <f>SUM(D78-C78)+1</f>
        <v>4864</v>
      </c>
      <c r="G78" s="17" t="s">
        <v>78</v>
      </c>
      <c r="H78" s="17" t="s">
        <v>83</v>
      </c>
      <c r="I78" s="17" t="s">
        <v>80</v>
      </c>
      <c r="J78" s="17">
        <v>2</v>
      </c>
      <c r="K78" s="22" t="s">
        <v>81</v>
      </c>
    </row>
    <row r="79" spans="1:11" x14ac:dyDescent="0.2">
      <c r="A79" s="21">
        <f t="shared" si="2"/>
        <v>28</v>
      </c>
      <c r="B79" s="17" t="s">
        <v>108</v>
      </c>
      <c r="C79" s="31">
        <v>973000</v>
      </c>
      <c r="D79" s="31">
        <v>973495</v>
      </c>
      <c r="E79" s="17" t="s">
        <v>109</v>
      </c>
      <c r="F79" s="17">
        <f t="shared" si="3"/>
        <v>496</v>
      </c>
      <c r="G79" s="17" t="s">
        <v>78</v>
      </c>
      <c r="H79" s="17" t="s">
        <v>97</v>
      </c>
      <c r="I79" s="17" t="s">
        <v>80</v>
      </c>
      <c r="J79" s="17">
        <v>6</v>
      </c>
      <c r="K79" s="22" t="s">
        <v>110</v>
      </c>
    </row>
    <row r="80" spans="1:11" x14ac:dyDescent="0.2">
      <c r="A80" s="21">
        <f t="shared" si="2"/>
        <v>29</v>
      </c>
      <c r="B80" s="17" t="s">
        <v>111</v>
      </c>
      <c r="C80" s="31">
        <v>980000</v>
      </c>
      <c r="D80" s="31">
        <v>980317</v>
      </c>
      <c r="E80" s="17" t="s">
        <v>86</v>
      </c>
      <c r="F80" s="17">
        <f>SUM(D80-C80)+1</f>
        <v>318</v>
      </c>
      <c r="G80" s="17" t="s">
        <v>78</v>
      </c>
      <c r="H80" s="17" t="s">
        <v>83</v>
      </c>
      <c r="I80" s="17" t="s">
        <v>80</v>
      </c>
      <c r="J80" s="17">
        <v>2</v>
      </c>
      <c r="K80" s="22" t="s">
        <v>81</v>
      </c>
    </row>
    <row r="81" spans="1:11" x14ac:dyDescent="0.2">
      <c r="A81" s="21">
        <f t="shared" si="2"/>
        <v>30</v>
      </c>
      <c r="B81" s="17" t="s">
        <v>112</v>
      </c>
      <c r="C81" s="31">
        <v>980000</v>
      </c>
      <c r="D81" s="31">
        <v>986927</v>
      </c>
      <c r="E81" s="17" t="s">
        <v>109</v>
      </c>
      <c r="F81" s="17">
        <f>SUM(D81-C81)+1</f>
        <v>6928</v>
      </c>
      <c r="G81" s="17" t="s">
        <v>78</v>
      </c>
      <c r="H81" s="17" t="s">
        <v>97</v>
      </c>
      <c r="I81" s="17" t="s">
        <v>80</v>
      </c>
      <c r="J81" s="17">
        <v>6</v>
      </c>
      <c r="K81" s="22" t="s">
        <v>110</v>
      </c>
    </row>
    <row r="82" spans="1:11" x14ac:dyDescent="0.2">
      <c r="A82" s="21">
        <f t="shared" si="2"/>
        <v>31</v>
      </c>
      <c r="B82" s="17" t="s">
        <v>113</v>
      </c>
      <c r="C82" s="31">
        <v>980980</v>
      </c>
      <c r="D82" s="31">
        <v>981999</v>
      </c>
      <c r="E82" s="17" t="s">
        <v>86</v>
      </c>
      <c r="F82" s="17">
        <f>SUM(D82-C82)+1</f>
        <v>1020</v>
      </c>
      <c r="G82" s="17" t="s">
        <v>78</v>
      </c>
      <c r="H82" s="17" t="s">
        <v>83</v>
      </c>
      <c r="I82" s="17" t="s">
        <v>80</v>
      </c>
      <c r="J82" s="17">
        <v>2</v>
      </c>
      <c r="K82" s="22" t="s">
        <v>81</v>
      </c>
    </row>
    <row r="83" spans="1:11" ht="13.5" thickBot="1" x14ac:dyDescent="0.25">
      <c r="A83" s="23"/>
      <c r="B83" s="24"/>
      <c r="C83" s="16"/>
      <c r="D83" s="16"/>
      <c r="E83" s="24"/>
      <c r="F83" s="24"/>
      <c r="G83" s="24"/>
      <c r="H83" s="24"/>
      <c r="I83" s="24"/>
      <c r="J83" s="24"/>
      <c r="K83" s="25"/>
    </row>
    <row r="84" spans="1:11" x14ac:dyDescent="0.2">
      <c r="A84" s="26"/>
      <c r="B84" s="26"/>
      <c r="C84" s="26"/>
      <c r="D84" s="26"/>
      <c r="E84" s="26"/>
      <c r="F84" s="26"/>
      <c r="G84" s="26"/>
      <c r="H84" s="26"/>
      <c r="I84" s="26"/>
      <c r="J84" s="26"/>
      <c r="K84" s="26"/>
    </row>
    <row r="85" spans="1:11" x14ac:dyDescent="0.2">
      <c r="A85" s="26"/>
      <c r="B85" s="54" t="s">
        <v>114</v>
      </c>
      <c r="C85" s="54"/>
      <c r="D85" s="54"/>
      <c r="E85" s="54"/>
      <c r="F85" s="54">
        <f>SUM(F52:F82)-F61</f>
        <v>195566</v>
      </c>
      <c r="G85" s="26"/>
      <c r="H85" s="26"/>
      <c r="I85" s="26"/>
      <c r="J85" s="26"/>
      <c r="K85" s="26"/>
    </row>
    <row r="86" spans="1:11" x14ac:dyDescent="0.2">
      <c r="A86" s="26"/>
      <c r="B86" s="54"/>
      <c r="C86" s="54"/>
      <c r="D86" s="54"/>
      <c r="E86" s="54"/>
      <c r="F86" s="54"/>
      <c r="G86" s="26"/>
      <c r="H86" s="26"/>
      <c r="I86" s="26"/>
      <c r="J86" s="26"/>
      <c r="K86" s="26"/>
    </row>
    <row r="87" spans="1:11" ht="13.5" thickBot="1" x14ac:dyDescent="0.25">
      <c r="A87" s="26"/>
      <c r="B87" s="60" t="s">
        <v>115</v>
      </c>
      <c r="C87" s="26"/>
      <c r="D87" s="26"/>
      <c r="E87" s="26"/>
      <c r="F87" s="26"/>
      <c r="G87" s="26"/>
      <c r="H87" s="26"/>
      <c r="I87" s="26"/>
      <c r="J87" s="26"/>
      <c r="K87" s="26"/>
    </row>
    <row r="88" spans="1:11" x14ac:dyDescent="0.2">
      <c r="A88" s="18">
        <f t="shared" ref="A88:A93" si="4">SUM(A87+1)</f>
        <v>1</v>
      </c>
      <c r="B88" s="19" t="s">
        <v>116</v>
      </c>
      <c r="C88" s="61">
        <v>648000</v>
      </c>
      <c r="D88" s="61">
        <v>648171</v>
      </c>
      <c r="E88" s="19" t="s">
        <v>117</v>
      </c>
      <c r="F88" s="19">
        <f t="shared" ref="F88:F93" si="5">SUM(D88-C88)+1</f>
        <v>172</v>
      </c>
      <c r="G88" s="19"/>
      <c r="H88" s="19" t="s">
        <v>97</v>
      </c>
      <c r="I88" s="19" t="s">
        <v>118</v>
      </c>
      <c r="J88" s="19">
        <v>6</v>
      </c>
      <c r="K88" s="20" t="s">
        <v>98</v>
      </c>
    </row>
    <row r="89" spans="1:11" x14ac:dyDescent="0.2">
      <c r="A89" s="21">
        <v>1</v>
      </c>
      <c r="B89" s="17" t="s">
        <v>119</v>
      </c>
      <c r="C89" s="31">
        <v>858000</v>
      </c>
      <c r="D89" s="31">
        <v>858243</v>
      </c>
      <c r="E89" s="17" t="s">
        <v>117</v>
      </c>
      <c r="F89" s="17">
        <f t="shared" si="5"/>
        <v>244</v>
      </c>
      <c r="G89" s="17"/>
      <c r="H89" s="17" t="s">
        <v>88</v>
      </c>
      <c r="I89" s="17" t="s">
        <v>118</v>
      </c>
      <c r="J89" s="17">
        <v>3</v>
      </c>
      <c r="K89" s="22" t="s">
        <v>120</v>
      </c>
    </row>
    <row r="90" spans="1:11" x14ac:dyDescent="0.2">
      <c r="A90" s="21">
        <f>SUM(A89+1)</f>
        <v>2</v>
      </c>
      <c r="B90" s="17" t="s">
        <v>121</v>
      </c>
      <c r="C90" s="31">
        <v>649000</v>
      </c>
      <c r="D90" s="31">
        <v>649119</v>
      </c>
      <c r="E90" s="17" t="s">
        <v>117</v>
      </c>
      <c r="F90" s="17">
        <f t="shared" si="5"/>
        <v>120</v>
      </c>
      <c r="G90" s="17"/>
      <c r="H90" s="17" t="s">
        <v>97</v>
      </c>
      <c r="I90" s="17" t="s">
        <v>118</v>
      </c>
      <c r="J90" s="17">
        <v>6</v>
      </c>
      <c r="K90" s="22" t="s">
        <v>110</v>
      </c>
    </row>
    <row r="91" spans="1:11" x14ac:dyDescent="0.2">
      <c r="A91" s="21">
        <f>SUM(A90+1)</f>
        <v>3</v>
      </c>
      <c r="B91" s="17" t="s">
        <v>122</v>
      </c>
      <c r="C91" s="31">
        <v>859000</v>
      </c>
      <c r="D91" s="31">
        <v>859243</v>
      </c>
      <c r="E91" s="17" t="s">
        <v>117</v>
      </c>
      <c r="F91" s="17">
        <f t="shared" si="5"/>
        <v>244</v>
      </c>
      <c r="G91" s="17"/>
      <c r="H91" s="17" t="s">
        <v>88</v>
      </c>
      <c r="I91" s="17" t="s">
        <v>118</v>
      </c>
      <c r="J91" s="17">
        <v>3</v>
      </c>
      <c r="K91" s="22" t="s">
        <v>89</v>
      </c>
    </row>
    <row r="92" spans="1:11" x14ac:dyDescent="0.2">
      <c r="A92" s="21">
        <f t="shared" si="4"/>
        <v>4</v>
      </c>
      <c r="B92" s="17" t="s">
        <v>123</v>
      </c>
      <c r="C92" s="31">
        <v>857000</v>
      </c>
      <c r="D92" s="31">
        <v>857031</v>
      </c>
      <c r="E92" s="17" t="s">
        <v>117</v>
      </c>
      <c r="F92" s="17">
        <f t="shared" si="5"/>
        <v>32</v>
      </c>
      <c r="G92" s="17"/>
      <c r="H92" s="17" t="s">
        <v>88</v>
      </c>
      <c r="I92" s="17" t="s">
        <v>118</v>
      </c>
      <c r="J92" s="17">
        <v>3</v>
      </c>
      <c r="K92" s="22" t="s">
        <v>124</v>
      </c>
    </row>
    <row r="93" spans="1:11" x14ac:dyDescent="0.2">
      <c r="A93" s="21">
        <f t="shared" si="4"/>
        <v>5</v>
      </c>
      <c r="B93" s="17" t="s">
        <v>121</v>
      </c>
      <c r="C93" s="31">
        <v>989000</v>
      </c>
      <c r="D93" s="31">
        <v>989071</v>
      </c>
      <c r="E93" s="17" t="s">
        <v>117</v>
      </c>
      <c r="F93" s="17">
        <f t="shared" si="5"/>
        <v>72</v>
      </c>
      <c r="G93" s="17"/>
      <c r="H93" s="17" t="s">
        <v>125</v>
      </c>
      <c r="I93" s="17" t="s">
        <v>118</v>
      </c>
      <c r="J93" s="17">
        <v>6</v>
      </c>
      <c r="K93" s="22" t="s">
        <v>110</v>
      </c>
    </row>
    <row r="94" spans="1:11" ht="13.5" thickBot="1" x14ac:dyDescent="0.25">
      <c r="A94" s="23"/>
      <c r="B94" s="24"/>
      <c r="C94" s="16"/>
      <c r="D94" s="16"/>
      <c r="E94" s="24"/>
      <c r="F94" s="24" t="s">
        <v>16</v>
      </c>
      <c r="G94" s="24"/>
      <c r="H94" s="24"/>
      <c r="I94" s="24"/>
      <c r="J94" s="24"/>
      <c r="K94" s="25"/>
    </row>
    <row r="95" spans="1:11" x14ac:dyDescent="0.2">
      <c r="B95" s="14"/>
    </row>
    <row r="96" spans="1:11" x14ac:dyDescent="0.2">
      <c r="B96" s="53" t="s">
        <v>114</v>
      </c>
      <c r="C96" s="53"/>
      <c r="D96" s="53"/>
      <c r="E96" s="53"/>
      <c r="F96" s="53">
        <f>SUM(F88:F93)</f>
        <v>884</v>
      </c>
    </row>
    <row r="97" spans="1:13" x14ac:dyDescent="0.2">
      <c r="B97" s="14"/>
    </row>
    <row r="98" spans="1:13" ht="13.5" thickBot="1" x14ac:dyDescent="0.25">
      <c r="A98" s="13"/>
      <c r="B98" s="57" t="s">
        <v>126</v>
      </c>
      <c r="C98" s="57"/>
      <c r="D98" s="57"/>
      <c r="E98" s="13"/>
      <c r="F98" s="13"/>
      <c r="G98" s="13"/>
      <c r="H98" s="13"/>
      <c r="I98" s="13"/>
      <c r="J98" s="13"/>
      <c r="K98" s="13"/>
    </row>
    <row r="99" spans="1:13" x14ac:dyDescent="0.2">
      <c r="A99" s="21" t="s">
        <v>42</v>
      </c>
      <c r="B99" s="17" t="s">
        <v>127</v>
      </c>
      <c r="C99" s="29">
        <v>200000</v>
      </c>
      <c r="D99" s="30">
        <v>200239</v>
      </c>
      <c r="E99" s="17" t="s">
        <v>128</v>
      </c>
      <c r="F99" s="17">
        <f>SUM(D99-C99)+1</f>
        <v>240</v>
      </c>
      <c r="G99" s="17" t="s">
        <v>129</v>
      </c>
      <c r="H99" s="17" t="s">
        <v>79</v>
      </c>
      <c r="I99" s="17" t="s">
        <v>80</v>
      </c>
      <c r="J99" s="17">
        <v>2</v>
      </c>
      <c r="K99" s="63" t="s">
        <v>81</v>
      </c>
    </row>
    <row r="100" spans="1:13" x14ac:dyDescent="0.2">
      <c r="A100" s="21">
        <f t="shared" ref="A100:A107" si="6">SUM(A99+1)</f>
        <v>2</v>
      </c>
      <c r="B100" s="17" t="s">
        <v>130</v>
      </c>
      <c r="C100" s="29">
        <v>230000</v>
      </c>
      <c r="D100" s="30">
        <v>239999</v>
      </c>
      <c r="E100" s="17" t="s">
        <v>131</v>
      </c>
      <c r="F100" s="17">
        <f>SUM(D100-C100)+1</f>
        <v>10000</v>
      </c>
      <c r="G100" s="17" t="s">
        <v>78</v>
      </c>
      <c r="H100" s="17" t="s">
        <v>79</v>
      </c>
      <c r="I100" s="17" t="s">
        <v>80</v>
      </c>
      <c r="J100" s="17">
        <v>2</v>
      </c>
      <c r="K100" s="63" t="s">
        <v>81</v>
      </c>
      <c r="M100">
        <v>961015</v>
      </c>
    </row>
    <row r="101" spans="1:13" x14ac:dyDescent="0.2">
      <c r="A101" s="21">
        <f t="shared" si="6"/>
        <v>3</v>
      </c>
      <c r="B101" s="17" t="s">
        <v>132</v>
      </c>
      <c r="C101" s="29">
        <v>314000</v>
      </c>
      <c r="D101" s="30">
        <v>316559</v>
      </c>
      <c r="E101" s="17" t="s">
        <v>131</v>
      </c>
      <c r="F101" s="17">
        <f>SUM(D101-C101)+1</f>
        <v>2560</v>
      </c>
      <c r="G101" s="17" t="s">
        <v>78</v>
      </c>
      <c r="H101" s="17" t="s">
        <v>79</v>
      </c>
      <c r="I101" s="17" t="s">
        <v>80</v>
      </c>
      <c r="J101" s="17">
        <v>2</v>
      </c>
      <c r="K101" s="63" t="s">
        <v>81</v>
      </c>
    </row>
    <row r="102" spans="1:13" x14ac:dyDescent="0.2">
      <c r="A102" s="21">
        <f t="shared" si="6"/>
        <v>4</v>
      </c>
      <c r="B102" s="17" t="s">
        <v>133</v>
      </c>
      <c r="C102" s="29">
        <v>317000</v>
      </c>
      <c r="D102" s="30">
        <v>318023</v>
      </c>
      <c r="E102" s="17" t="s">
        <v>134</v>
      </c>
      <c r="F102" s="17">
        <f>SUM(D102-C102)+1</f>
        <v>1024</v>
      </c>
      <c r="G102" s="17" t="s">
        <v>78</v>
      </c>
      <c r="H102" s="17" t="s">
        <v>79</v>
      </c>
      <c r="I102" s="17" t="s">
        <v>80</v>
      </c>
      <c r="J102" s="17">
        <v>2</v>
      </c>
      <c r="K102" s="63" t="s">
        <v>81</v>
      </c>
      <c r="M102">
        <v>960724</v>
      </c>
    </row>
    <row r="103" spans="1:13" x14ac:dyDescent="0.2">
      <c r="A103" s="21">
        <f t="shared" si="6"/>
        <v>5</v>
      </c>
      <c r="B103" s="17" t="s">
        <v>135</v>
      </c>
      <c r="C103" s="29">
        <v>360000</v>
      </c>
      <c r="D103" s="30">
        <v>364479</v>
      </c>
      <c r="E103" s="17" t="s">
        <v>131</v>
      </c>
      <c r="F103" s="17">
        <f>SUM(D103-C103)+1</f>
        <v>4480</v>
      </c>
      <c r="G103" s="17" t="s">
        <v>78</v>
      </c>
      <c r="H103" s="17" t="s">
        <v>79</v>
      </c>
      <c r="I103" s="17" t="s">
        <v>80</v>
      </c>
      <c r="J103" s="17">
        <v>2</v>
      </c>
      <c r="K103" s="63" t="s">
        <v>81</v>
      </c>
      <c r="M103">
        <v>920516</v>
      </c>
    </row>
    <row r="104" spans="1:13" x14ac:dyDescent="0.2">
      <c r="A104" s="21">
        <f t="shared" si="6"/>
        <v>6</v>
      </c>
      <c r="B104" s="17" t="s">
        <v>136</v>
      </c>
      <c r="C104" s="26">
        <v>365000</v>
      </c>
      <c r="D104" s="43">
        <v>366279</v>
      </c>
      <c r="E104" s="17" t="s">
        <v>134</v>
      </c>
      <c r="F104" s="17">
        <f t="shared" ref="F104:F117" si="7">SUM(D104-C104)+1</f>
        <v>1280</v>
      </c>
      <c r="G104" s="17" t="s">
        <v>78</v>
      </c>
      <c r="H104" s="17" t="s">
        <v>79</v>
      </c>
      <c r="I104" s="17" t="s">
        <v>80</v>
      </c>
      <c r="J104" s="17">
        <v>2</v>
      </c>
      <c r="K104" s="63" t="s">
        <v>81</v>
      </c>
      <c r="M104">
        <v>920615</v>
      </c>
    </row>
    <row r="105" spans="1:13" x14ac:dyDescent="0.2">
      <c r="A105" s="21">
        <f t="shared" si="6"/>
        <v>7</v>
      </c>
      <c r="B105" s="17" t="s">
        <v>137</v>
      </c>
      <c r="C105" s="29">
        <v>370000</v>
      </c>
      <c r="D105" s="43">
        <v>374999</v>
      </c>
      <c r="E105" s="17" t="s">
        <v>131</v>
      </c>
      <c r="F105" s="17">
        <f>SUM(D105-C105)+1</f>
        <v>5000</v>
      </c>
      <c r="G105" s="17" t="s">
        <v>78</v>
      </c>
      <c r="H105" s="17" t="s">
        <v>79</v>
      </c>
      <c r="I105" s="17" t="s">
        <v>80</v>
      </c>
      <c r="J105" s="17">
        <v>2</v>
      </c>
      <c r="K105" s="63" t="s">
        <v>81</v>
      </c>
      <c r="M105">
        <v>961015</v>
      </c>
    </row>
    <row r="106" spans="1:13" x14ac:dyDescent="0.2">
      <c r="A106" s="21">
        <f t="shared" si="6"/>
        <v>8</v>
      </c>
      <c r="B106" s="17" t="s">
        <v>138</v>
      </c>
      <c r="C106" s="29">
        <v>382000</v>
      </c>
      <c r="D106" s="43">
        <v>382111</v>
      </c>
      <c r="E106" s="17" t="s">
        <v>139</v>
      </c>
      <c r="F106" s="17">
        <f t="shared" si="7"/>
        <v>112</v>
      </c>
      <c r="G106" s="17" t="s">
        <v>78</v>
      </c>
      <c r="H106" s="17" t="s">
        <v>79</v>
      </c>
      <c r="I106" s="17" t="s">
        <v>80</v>
      </c>
      <c r="J106" s="17">
        <v>6</v>
      </c>
      <c r="K106" s="63" t="s">
        <v>140</v>
      </c>
      <c r="M106">
        <v>920707</v>
      </c>
    </row>
    <row r="107" spans="1:13" x14ac:dyDescent="0.2">
      <c r="A107" s="21">
        <f t="shared" si="6"/>
        <v>9</v>
      </c>
      <c r="B107" s="17" t="s">
        <v>141</v>
      </c>
      <c r="C107" s="29" t="s">
        <v>142</v>
      </c>
      <c r="D107" s="43" t="s">
        <v>143</v>
      </c>
      <c r="E107" s="17" t="s">
        <v>134</v>
      </c>
      <c r="F107" s="17">
        <f>SUM(D107-C107)+1</f>
        <v>896</v>
      </c>
      <c r="G107" s="17" t="s">
        <v>78</v>
      </c>
      <c r="H107" s="17" t="s">
        <v>79</v>
      </c>
      <c r="I107" s="17" t="s">
        <v>80</v>
      </c>
      <c r="J107" s="17" t="s">
        <v>45</v>
      </c>
      <c r="K107" s="63" t="s">
        <v>81</v>
      </c>
    </row>
    <row r="108" spans="1:13" x14ac:dyDescent="0.2">
      <c r="A108" s="21">
        <f>SUM(A106+1)</f>
        <v>9</v>
      </c>
      <c r="B108" s="17" t="s">
        <v>144</v>
      </c>
      <c r="C108" s="29">
        <v>420000</v>
      </c>
      <c r="D108" s="43">
        <v>425119</v>
      </c>
      <c r="E108" s="17" t="s">
        <v>134</v>
      </c>
      <c r="F108" s="17">
        <f t="shared" si="7"/>
        <v>5120</v>
      </c>
      <c r="G108" s="17" t="s">
        <v>78</v>
      </c>
      <c r="H108" s="17" t="s">
        <v>79</v>
      </c>
      <c r="I108" s="17" t="s">
        <v>80</v>
      </c>
      <c r="J108" s="17">
        <v>2</v>
      </c>
      <c r="K108" s="63" t="s">
        <v>81</v>
      </c>
    </row>
    <row r="109" spans="1:13" x14ac:dyDescent="0.2">
      <c r="A109" s="21">
        <f t="shared" ref="A109:A118" si="8">SUM(A108+1)</f>
        <v>10</v>
      </c>
      <c r="B109" s="17" t="s">
        <v>130</v>
      </c>
      <c r="C109" s="29">
        <v>520000</v>
      </c>
      <c r="D109" s="43">
        <v>529999</v>
      </c>
      <c r="E109" s="17" t="s">
        <v>131</v>
      </c>
      <c r="F109" s="17">
        <f t="shared" si="7"/>
        <v>10000</v>
      </c>
      <c r="G109" s="17" t="s">
        <v>78</v>
      </c>
      <c r="H109" s="17" t="s">
        <v>79</v>
      </c>
      <c r="I109" s="17" t="s">
        <v>80</v>
      </c>
      <c r="J109" s="17">
        <v>2</v>
      </c>
      <c r="K109" s="63" t="s">
        <v>81</v>
      </c>
    </row>
    <row r="110" spans="1:13" x14ac:dyDescent="0.2">
      <c r="A110" s="21">
        <f t="shared" si="8"/>
        <v>11</v>
      </c>
      <c r="B110" s="17" t="s">
        <v>130</v>
      </c>
      <c r="C110" s="29">
        <v>550000</v>
      </c>
      <c r="D110" s="43">
        <v>559999</v>
      </c>
      <c r="E110" s="17" t="s">
        <v>131</v>
      </c>
      <c r="F110" s="17">
        <f>SUM(D110-C110)+1</f>
        <v>10000</v>
      </c>
      <c r="G110" s="17" t="s">
        <v>78</v>
      </c>
      <c r="H110" s="17" t="s">
        <v>79</v>
      </c>
      <c r="I110" s="17" t="s">
        <v>80</v>
      </c>
      <c r="J110" s="17">
        <v>2</v>
      </c>
      <c r="K110" s="63" t="s">
        <v>81</v>
      </c>
    </row>
    <row r="111" spans="1:13" x14ac:dyDescent="0.2">
      <c r="A111" s="21">
        <f t="shared" si="8"/>
        <v>12</v>
      </c>
      <c r="B111" s="17" t="s">
        <v>145</v>
      </c>
      <c r="C111" s="29">
        <v>820000</v>
      </c>
      <c r="D111" s="43">
        <v>825119</v>
      </c>
      <c r="E111" s="17" t="s">
        <v>134</v>
      </c>
      <c r="F111" s="17">
        <f>SUM(D111-C111)+1</f>
        <v>5120</v>
      </c>
      <c r="G111" s="17" t="s">
        <v>78</v>
      </c>
      <c r="H111" s="17" t="s">
        <v>79</v>
      </c>
      <c r="I111" s="17" t="s">
        <v>80</v>
      </c>
      <c r="J111" s="17">
        <v>2</v>
      </c>
      <c r="K111" s="63" t="s">
        <v>81</v>
      </c>
    </row>
    <row r="112" spans="1:13" x14ac:dyDescent="0.2">
      <c r="A112" s="21">
        <f t="shared" si="8"/>
        <v>13</v>
      </c>
      <c r="B112" s="17" t="s">
        <v>146</v>
      </c>
      <c r="C112" s="29">
        <v>830000</v>
      </c>
      <c r="D112" s="43">
        <v>830511</v>
      </c>
      <c r="E112" s="17" t="s">
        <v>134</v>
      </c>
      <c r="F112" s="17">
        <f>SUM(D112-C112)+1</f>
        <v>512</v>
      </c>
      <c r="G112" s="17" t="s">
        <v>78</v>
      </c>
      <c r="H112" s="17" t="s">
        <v>79</v>
      </c>
      <c r="I112" s="17" t="s">
        <v>80</v>
      </c>
      <c r="J112" s="17">
        <v>2</v>
      </c>
      <c r="K112" s="63" t="s">
        <v>81</v>
      </c>
    </row>
    <row r="113" spans="1:13" x14ac:dyDescent="0.2">
      <c r="A113" s="21">
        <f t="shared" si="8"/>
        <v>14</v>
      </c>
      <c r="B113" s="17" t="s">
        <v>147</v>
      </c>
      <c r="C113" s="29">
        <v>860000</v>
      </c>
      <c r="D113" s="43">
        <v>866399</v>
      </c>
      <c r="E113" s="17" t="s">
        <v>131</v>
      </c>
      <c r="F113" s="17">
        <f t="shared" si="7"/>
        <v>6400</v>
      </c>
      <c r="G113" s="17" t="s">
        <v>78</v>
      </c>
      <c r="H113" s="17" t="s">
        <v>79</v>
      </c>
      <c r="I113" s="17" t="s">
        <v>80</v>
      </c>
      <c r="J113" s="17">
        <v>2</v>
      </c>
      <c r="K113" s="63" t="s">
        <v>81</v>
      </c>
    </row>
    <row r="114" spans="1:13" x14ac:dyDescent="0.2">
      <c r="A114" s="21">
        <f t="shared" si="8"/>
        <v>15</v>
      </c>
      <c r="B114" s="17" t="s">
        <v>148</v>
      </c>
      <c r="C114" s="29">
        <v>877000</v>
      </c>
      <c r="D114" s="43">
        <v>879047</v>
      </c>
      <c r="E114" s="17" t="s">
        <v>134</v>
      </c>
      <c r="F114" s="17">
        <f t="shared" si="7"/>
        <v>2048</v>
      </c>
      <c r="G114" s="17" t="s">
        <v>78</v>
      </c>
      <c r="H114" s="17" t="s">
        <v>79</v>
      </c>
      <c r="I114" s="17" t="s">
        <v>80</v>
      </c>
      <c r="J114" s="17">
        <v>2</v>
      </c>
      <c r="K114" s="63" t="s">
        <v>81</v>
      </c>
      <c r="M114">
        <v>920305</v>
      </c>
    </row>
    <row r="115" spans="1:13" x14ac:dyDescent="0.2">
      <c r="A115" s="21">
        <f t="shared" si="8"/>
        <v>16</v>
      </c>
      <c r="B115" s="17" t="s">
        <v>149</v>
      </c>
      <c r="C115" s="29">
        <v>890000</v>
      </c>
      <c r="D115" s="43">
        <v>897499</v>
      </c>
      <c r="E115" s="17" t="s">
        <v>131</v>
      </c>
      <c r="F115" s="17">
        <f t="shared" si="7"/>
        <v>7500</v>
      </c>
      <c r="G115" s="17" t="s">
        <v>78</v>
      </c>
      <c r="H115" s="17" t="s">
        <v>79</v>
      </c>
      <c r="I115" s="17" t="s">
        <v>80</v>
      </c>
      <c r="J115" s="17">
        <v>2</v>
      </c>
      <c r="K115" s="63" t="s">
        <v>81</v>
      </c>
    </row>
    <row r="116" spans="1:13" x14ac:dyDescent="0.2">
      <c r="A116" s="21">
        <f t="shared" si="8"/>
        <v>17</v>
      </c>
      <c r="B116" s="17" t="s">
        <v>150</v>
      </c>
      <c r="C116" s="29">
        <v>897500</v>
      </c>
      <c r="D116" s="43">
        <v>899547</v>
      </c>
      <c r="E116" s="17" t="s">
        <v>134</v>
      </c>
      <c r="F116" s="17">
        <f t="shared" si="7"/>
        <v>2048</v>
      </c>
      <c r="G116" s="17" t="s">
        <v>78</v>
      </c>
      <c r="H116" s="17" t="s">
        <v>79</v>
      </c>
      <c r="I116" s="17" t="s">
        <v>80</v>
      </c>
      <c r="J116" s="17">
        <v>2</v>
      </c>
      <c r="K116" s="63" t="s">
        <v>81</v>
      </c>
    </row>
    <row r="117" spans="1:13" x14ac:dyDescent="0.2">
      <c r="A117" s="21">
        <f t="shared" si="8"/>
        <v>18</v>
      </c>
      <c r="B117" s="17" t="s">
        <v>130</v>
      </c>
      <c r="C117" s="29">
        <v>900000</v>
      </c>
      <c r="D117" s="43">
        <v>901103</v>
      </c>
      <c r="E117" s="17" t="s">
        <v>131</v>
      </c>
      <c r="F117" s="17">
        <f t="shared" si="7"/>
        <v>1104</v>
      </c>
      <c r="G117" s="17" t="s">
        <v>78</v>
      </c>
      <c r="H117" s="17" t="s">
        <v>79</v>
      </c>
      <c r="I117" s="17" t="s">
        <v>80</v>
      </c>
      <c r="J117" s="17">
        <v>2</v>
      </c>
      <c r="K117" s="63" t="s">
        <v>81</v>
      </c>
    </row>
    <row r="118" spans="1:13" ht="13.5" thickBot="1" x14ac:dyDescent="0.25">
      <c r="A118" s="23">
        <f t="shared" si="8"/>
        <v>19</v>
      </c>
      <c r="B118" s="24" t="s">
        <v>151</v>
      </c>
      <c r="C118" s="44">
        <v>920000</v>
      </c>
      <c r="D118" s="45">
        <v>926783</v>
      </c>
      <c r="E118" s="24" t="s">
        <v>131</v>
      </c>
      <c r="F118" s="24">
        <f>SUM(D118-C118)+1</f>
        <v>6784</v>
      </c>
      <c r="G118" s="24" t="s">
        <v>78</v>
      </c>
      <c r="H118" s="24" t="s">
        <v>97</v>
      </c>
      <c r="I118" s="24" t="s">
        <v>80</v>
      </c>
      <c r="J118" s="24">
        <v>6</v>
      </c>
      <c r="K118" s="64" t="s">
        <v>98</v>
      </c>
      <c r="M118">
        <v>920429</v>
      </c>
    </row>
    <row r="119" spans="1:13" x14ac:dyDescent="0.2">
      <c r="A119" s="15"/>
      <c r="B119" s="15"/>
      <c r="C119" s="15"/>
      <c r="D119" s="15"/>
      <c r="E119" s="15"/>
      <c r="F119" s="15"/>
      <c r="G119" s="15"/>
      <c r="H119" s="15"/>
      <c r="I119" s="15"/>
      <c r="J119" s="15"/>
      <c r="K119" s="15"/>
    </row>
    <row r="120" spans="1:13" x14ac:dyDescent="0.2">
      <c r="A120" s="15"/>
      <c r="B120" s="53" t="s">
        <v>114</v>
      </c>
      <c r="C120" s="53"/>
      <c r="D120" s="53"/>
      <c r="E120" s="53"/>
      <c r="F120" s="53">
        <f>SUM(F99:F118)</f>
        <v>82228</v>
      </c>
      <c r="G120" s="15"/>
      <c r="H120" s="15"/>
      <c r="I120" s="15"/>
      <c r="J120" s="15"/>
      <c r="K120" s="15"/>
    </row>
    <row r="121" spans="1:13" x14ac:dyDescent="0.2">
      <c r="A121" s="15"/>
      <c r="B121" s="15"/>
      <c r="C121" s="15"/>
      <c r="D121" s="15"/>
      <c r="E121" s="15"/>
      <c r="F121" s="15"/>
      <c r="G121" s="15"/>
      <c r="H121" s="15"/>
      <c r="I121" s="15"/>
      <c r="J121" s="15"/>
      <c r="K121" s="15"/>
    </row>
    <row r="122" spans="1:13" ht="13.5" thickBot="1" x14ac:dyDescent="0.25">
      <c r="A122" s="16"/>
      <c r="B122" s="57" t="s">
        <v>152</v>
      </c>
      <c r="C122" s="13"/>
      <c r="D122" s="57"/>
      <c r="E122" s="16"/>
      <c r="F122" s="16"/>
      <c r="G122" s="16"/>
      <c r="H122" s="16"/>
      <c r="I122" s="16"/>
      <c r="J122" s="16"/>
      <c r="K122" s="16"/>
    </row>
    <row r="123" spans="1:13" x14ac:dyDescent="0.2">
      <c r="A123" s="21" t="s">
        <v>42</v>
      </c>
      <c r="B123" s="17" t="s">
        <v>153</v>
      </c>
      <c r="C123" s="43">
        <v>220000</v>
      </c>
      <c r="D123" s="43">
        <v>229999</v>
      </c>
      <c r="E123" s="17" t="s">
        <v>154</v>
      </c>
      <c r="F123" s="17">
        <f t="shared" ref="F123:F145" si="9">SUM((D123-C123)+1)</f>
        <v>10000</v>
      </c>
      <c r="G123" s="17" t="s">
        <v>78</v>
      </c>
      <c r="H123" s="17" t="s">
        <v>83</v>
      </c>
      <c r="I123" s="17" t="s">
        <v>80</v>
      </c>
      <c r="J123" s="17">
        <v>2</v>
      </c>
      <c r="K123" s="22" t="s">
        <v>81</v>
      </c>
    </row>
    <row r="124" spans="1:13" x14ac:dyDescent="0.2">
      <c r="A124" s="21" t="s">
        <v>45</v>
      </c>
      <c r="B124" s="17" t="s">
        <v>155</v>
      </c>
      <c r="C124" s="43">
        <v>306000</v>
      </c>
      <c r="D124" s="43">
        <v>306405</v>
      </c>
      <c r="E124" s="17" t="s">
        <v>134</v>
      </c>
      <c r="F124" s="17">
        <f>SUM((D124-C124)+1)</f>
        <v>406</v>
      </c>
      <c r="G124" s="17" t="s">
        <v>78</v>
      </c>
      <c r="H124" s="17" t="s">
        <v>79</v>
      </c>
      <c r="I124" s="17" t="s">
        <v>80</v>
      </c>
      <c r="J124" s="17">
        <v>2</v>
      </c>
      <c r="K124" s="22" t="s">
        <v>81</v>
      </c>
    </row>
    <row r="125" spans="1:13" x14ac:dyDescent="0.2">
      <c r="A125" s="21" t="s">
        <v>48</v>
      </c>
      <c r="B125" s="17" t="s">
        <v>156</v>
      </c>
      <c r="C125" s="43">
        <v>330000</v>
      </c>
      <c r="D125" s="43">
        <v>335027</v>
      </c>
      <c r="E125" s="17" t="s">
        <v>157</v>
      </c>
      <c r="F125" s="17">
        <f>SUM((D125-C125)+1)</f>
        <v>5028</v>
      </c>
      <c r="G125" s="17" t="s">
        <v>78</v>
      </c>
      <c r="H125" s="17" t="s">
        <v>79</v>
      </c>
      <c r="I125" s="17" t="s">
        <v>80</v>
      </c>
      <c r="J125" s="17">
        <v>2</v>
      </c>
      <c r="K125" s="22" t="s">
        <v>81</v>
      </c>
    </row>
    <row r="126" spans="1:13" x14ac:dyDescent="0.2">
      <c r="A126" s="21">
        <f>SUM(A125+1)</f>
        <v>4</v>
      </c>
      <c r="B126" s="17" t="s">
        <v>158</v>
      </c>
      <c r="C126" s="43">
        <v>340000</v>
      </c>
      <c r="D126" s="43">
        <v>344999</v>
      </c>
      <c r="E126" s="17" t="s">
        <v>157</v>
      </c>
      <c r="F126" s="17">
        <f>SUM((D126-C126)+1)</f>
        <v>5000</v>
      </c>
      <c r="G126" s="17" t="s">
        <v>78</v>
      </c>
      <c r="H126" s="17" t="s">
        <v>83</v>
      </c>
      <c r="I126" s="17" t="s">
        <v>80</v>
      </c>
      <c r="J126" s="17">
        <v>2</v>
      </c>
      <c r="K126" s="22" t="s">
        <v>81</v>
      </c>
    </row>
    <row r="127" spans="1:13" x14ac:dyDescent="0.2">
      <c r="A127" s="21">
        <f t="shared" ref="A127:A145" si="10">SUM(A126+1)</f>
        <v>5</v>
      </c>
      <c r="B127" s="17" t="s">
        <v>159</v>
      </c>
      <c r="C127" s="43">
        <v>350000</v>
      </c>
      <c r="D127" s="43">
        <v>352999</v>
      </c>
      <c r="E127" s="17" t="s">
        <v>157</v>
      </c>
      <c r="F127" s="17">
        <f t="shared" si="9"/>
        <v>3000</v>
      </c>
      <c r="G127" s="17" t="s">
        <v>78</v>
      </c>
      <c r="H127" s="17" t="s">
        <v>83</v>
      </c>
      <c r="I127" s="17" t="s">
        <v>80</v>
      </c>
      <c r="J127" s="17">
        <v>2</v>
      </c>
      <c r="K127" s="22" t="s">
        <v>81</v>
      </c>
    </row>
    <row r="128" spans="1:13" x14ac:dyDescent="0.2">
      <c r="A128" s="21">
        <f t="shared" si="10"/>
        <v>6</v>
      </c>
      <c r="B128" s="17" t="s">
        <v>160</v>
      </c>
      <c r="C128" s="43">
        <v>394000</v>
      </c>
      <c r="D128" s="43">
        <v>397127</v>
      </c>
      <c r="E128" s="17" t="s">
        <v>157</v>
      </c>
      <c r="F128" s="17">
        <f>SUM((D128-C128)+1)</f>
        <v>3128</v>
      </c>
      <c r="G128" s="17" t="s">
        <v>78</v>
      </c>
      <c r="H128" s="17" t="s">
        <v>79</v>
      </c>
      <c r="I128" s="17" t="s">
        <v>80</v>
      </c>
      <c r="J128" s="17">
        <v>2</v>
      </c>
      <c r="K128" s="22" t="s">
        <v>81</v>
      </c>
    </row>
    <row r="129" spans="1:11" x14ac:dyDescent="0.2">
      <c r="A129" s="21">
        <f t="shared" si="10"/>
        <v>7</v>
      </c>
      <c r="B129" s="17" t="s">
        <v>161</v>
      </c>
      <c r="C129" s="43">
        <v>400000</v>
      </c>
      <c r="D129" s="43">
        <v>409999</v>
      </c>
      <c r="E129" s="17" t="s">
        <v>162</v>
      </c>
      <c r="F129" s="17">
        <f t="shared" si="9"/>
        <v>10000</v>
      </c>
      <c r="G129" s="17" t="s">
        <v>78</v>
      </c>
      <c r="H129" s="17" t="s">
        <v>83</v>
      </c>
      <c r="I129" s="17" t="s">
        <v>80</v>
      </c>
      <c r="J129" s="17">
        <v>2</v>
      </c>
      <c r="K129" s="22" t="s">
        <v>81</v>
      </c>
    </row>
    <row r="130" spans="1:11" x14ac:dyDescent="0.2">
      <c r="A130" s="21">
        <f t="shared" si="10"/>
        <v>8</v>
      </c>
      <c r="B130" s="17" t="s">
        <v>163</v>
      </c>
      <c r="C130" s="43">
        <v>430000</v>
      </c>
      <c r="D130" s="43">
        <v>449999</v>
      </c>
      <c r="E130" s="17" t="s">
        <v>162</v>
      </c>
      <c r="F130" s="17">
        <f t="shared" si="9"/>
        <v>20000</v>
      </c>
      <c r="G130" s="17" t="s">
        <v>78</v>
      </c>
      <c r="H130" s="17" t="s">
        <v>83</v>
      </c>
      <c r="I130" s="17" t="s">
        <v>80</v>
      </c>
      <c r="J130" s="17">
        <v>2</v>
      </c>
      <c r="K130" s="22" t="s">
        <v>81</v>
      </c>
    </row>
    <row r="131" spans="1:11" x14ac:dyDescent="0.2">
      <c r="A131" s="21">
        <f t="shared" si="10"/>
        <v>9</v>
      </c>
      <c r="B131" s="17" t="s">
        <v>164</v>
      </c>
      <c r="C131" s="43">
        <v>470000</v>
      </c>
      <c r="D131" s="43">
        <v>479237</v>
      </c>
      <c r="E131" s="17" t="s">
        <v>162</v>
      </c>
      <c r="F131" s="17">
        <f t="shared" ref="F131:F139" si="11">SUM((D131-C131)+1)</f>
        <v>9238</v>
      </c>
      <c r="G131" s="17" t="s">
        <v>78</v>
      </c>
      <c r="H131" s="17" t="s">
        <v>83</v>
      </c>
      <c r="I131" s="17" t="s">
        <v>80</v>
      </c>
      <c r="J131" s="17">
        <v>2</v>
      </c>
      <c r="K131" s="22" t="s">
        <v>81</v>
      </c>
    </row>
    <row r="132" spans="1:11" x14ac:dyDescent="0.2">
      <c r="A132" s="21">
        <f t="shared" si="10"/>
        <v>10</v>
      </c>
      <c r="B132" s="17" t="s">
        <v>164</v>
      </c>
      <c r="C132" s="43">
        <v>480000</v>
      </c>
      <c r="D132" s="43">
        <v>480511</v>
      </c>
      <c r="E132" s="17" t="s">
        <v>162</v>
      </c>
      <c r="F132" s="17">
        <f t="shared" si="11"/>
        <v>512</v>
      </c>
      <c r="G132" s="17" t="s">
        <v>78</v>
      </c>
      <c r="H132" s="17" t="s">
        <v>83</v>
      </c>
      <c r="I132" s="17" t="s">
        <v>80</v>
      </c>
      <c r="J132" s="17">
        <v>2</v>
      </c>
      <c r="K132" s="22" t="s">
        <v>81</v>
      </c>
    </row>
    <row r="133" spans="1:11" x14ac:dyDescent="0.2">
      <c r="A133" s="21">
        <f t="shared" si="10"/>
        <v>11</v>
      </c>
      <c r="B133" s="17" t="s">
        <v>165</v>
      </c>
      <c r="C133" s="43">
        <v>500000</v>
      </c>
      <c r="D133" s="43">
        <v>509999</v>
      </c>
      <c r="E133" s="17" t="s">
        <v>162</v>
      </c>
      <c r="F133" s="17">
        <f t="shared" si="9"/>
        <v>10000</v>
      </c>
      <c r="G133" s="17" t="s">
        <v>78</v>
      </c>
      <c r="H133" s="17" t="s">
        <v>83</v>
      </c>
      <c r="I133" s="17" t="s">
        <v>80</v>
      </c>
      <c r="J133" s="17">
        <v>2</v>
      </c>
      <c r="K133" s="22" t="s">
        <v>81</v>
      </c>
    </row>
    <row r="134" spans="1:11" x14ac:dyDescent="0.2">
      <c r="A134" s="21">
        <f t="shared" si="10"/>
        <v>12</v>
      </c>
      <c r="B134" s="17" t="s">
        <v>165</v>
      </c>
      <c r="C134" s="43">
        <v>560000</v>
      </c>
      <c r="D134" s="43">
        <v>569999</v>
      </c>
      <c r="E134" s="17" t="s">
        <v>162</v>
      </c>
      <c r="F134" s="17">
        <f t="shared" si="9"/>
        <v>10000</v>
      </c>
      <c r="G134" s="17" t="s">
        <v>78</v>
      </c>
      <c r="H134" s="17" t="s">
        <v>83</v>
      </c>
      <c r="I134" s="17" t="s">
        <v>80</v>
      </c>
      <c r="J134" s="17">
        <v>2</v>
      </c>
      <c r="K134" s="22" t="s">
        <v>81</v>
      </c>
    </row>
    <row r="135" spans="1:11" x14ac:dyDescent="0.2">
      <c r="A135" s="21">
        <f t="shared" si="10"/>
        <v>13</v>
      </c>
      <c r="B135" s="17" t="s">
        <v>166</v>
      </c>
      <c r="C135" s="43">
        <v>580000</v>
      </c>
      <c r="D135" s="43">
        <v>584999</v>
      </c>
      <c r="E135" s="17" t="s">
        <v>162</v>
      </c>
      <c r="F135" s="17">
        <f>SUM((D135-C135)+1)</f>
        <v>5000</v>
      </c>
      <c r="G135" s="17" t="s">
        <v>78</v>
      </c>
      <c r="H135" s="17" t="s">
        <v>83</v>
      </c>
      <c r="I135" s="17" t="s">
        <v>80</v>
      </c>
      <c r="J135" s="17">
        <v>2</v>
      </c>
      <c r="K135" s="22" t="s">
        <v>81</v>
      </c>
    </row>
    <row r="136" spans="1:11" x14ac:dyDescent="0.2">
      <c r="A136" s="21">
        <f t="shared" si="10"/>
        <v>14</v>
      </c>
      <c r="B136" s="17" t="s">
        <v>167</v>
      </c>
      <c r="C136" s="43">
        <v>600000</v>
      </c>
      <c r="D136" s="43">
        <v>605511</v>
      </c>
      <c r="E136" s="17" t="s">
        <v>162</v>
      </c>
      <c r="F136" s="17">
        <f t="shared" si="9"/>
        <v>5512</v>
      </c>
      <c r="G136" s="17" t="s">
        <v>78</v>
      </c>
      <c r="H136" s="17" t="s">
        <v>83</v>
      </c>
      <c r="I136" s="17" t="s">
        <v>80</v>
      </c>
      <c r="J136" s="17">
        <v>2</v>
      </c>
      <c r="K136" s="22" t="s">
        <v>81</v>
      </c>
    </row>
    <row r="137" spans="1:11" x14ac:dyDescent="0.2">
      <c r="A137" s="21">
        <f t="shared" si="10"/>
        <v>15</v>
      </c>
      <c r="B137" s="17" t="s">
        <v>168</v>
      </c>
      <c r="C137" s="43">
        <v>620000</v>
      </c>
      <c r="D137" s="43">
        <v>629625</v>
      </c>
      <c r="E137" s="17" t="s">
        <v>162</v>
      </c>
      <c r="F137" s="17">
        <f t="shared" si="9"/>
        <v>9626</v>
      </c>
      <c r="G137" s="17" t="s">
        <v>78</v>
      </c>
      <c r="H137" s="17" t="s">
        <v>83</v>
      </c>
      <c r="I137" s="17" t="s">
        <v>80</v>
      </c>
      <c r="J137" s="17">
        <v>2</v>
      </c>
      <c r="K137" s="22" t="s">
        <v>81</v>
      </c>
    </row>
    <row r="138" spans="1:11" x14ac:dyDescent="0.2">
      <c r="A138" s="21">
        <f t="shared" si="10"/>
        <v>16</v>
      </c>
      <c r="B138" s="17" t="s">
        <v>169</v>
      </c>
      <c r="C138" s="43">
        <v>690000</v>
      </c>
      <c r="D138" s="43">
        <v>694999</v>
      </c>
      <c r="E138" s="17" t="s">
        <v>157</v>
      </c>
      <c r="F138" s="17">
        <f t="shared" si="11"/>
        <v>5000</v>
      </c>
      <c r="G138" s="17" t="s">
        <v>78</v>
      </c>
      <c r="H138" s="17" t="s">
        <v>83</v>
      </c>
      <c r="I138" s="17" t="s">
        <v>80</v>
      </c>
      <c r="J138" s="17">
        <v>2</v>
      </c>
      <c r="K138" s="22" t="s">
        <v>81</v>
      </c>
    </row>
    <row r="139" spans="1:11" x14ac:dyDescent="0.2">
      <c r="A139" s="21">
        <f t="shared" si="10"/>
        <v>17</v>
      </c>
      <c r="B139" s="17" t="s">
        <v>170</v>
      </c>
      <c r="C139" s="43">
        <v>720000</v>
      </c>
      <c r="D139" s="43">
        <v>728996</v>
      </c>
      <c r="E139" s="17" t="s">
        <v>157</v>
      </c>
      <c r="F139" s="17">
        <f t="shared" si="11"/>
        <v>8997</v>
      </c>
      <c r="G139" s="17" t="s">
        <v>78</v>
      </c>
      <c r="H139" s="17" t="s">
        <v>83</v>
      </c>
      <c r="I139" s="17" t="s">
        <v>80</v>
      </c>
      <c r="J139" s="17">
        <v>2</v>
      </c>
      <c r="K139" s="22" t="s">
        <v>81</v>
      </c>
    </row>
    <row r="140" spans="1:11" x14ac:dyDescent="0.2">
      <c r="A140" s="21">
        <f t="shared" si="10"/>
        <v>18</v>
      </c>
      <c r="B140" s="17" t="s">
        <v>171</v>
      </c>
      <c r="C140" s="43">
        <v>750000</v>
      </c>
      <c r="D140" s="43">
        <v>769999</v>
      </c>
      <c r="E140" s="17" t="s">
        <v>157</v>
      </c>
      <c r="F140" s="17">
        <f>SUM((D140-C140)+1)</f>
        <v>20000</v>
      </c>
      <c r="G140" s="17" t="s">
        <v>78</v>
      </c>
      <c r="H140" s="17" t="s">
        <v>79</v>
      </c>
      <c r="I140" s="17" t="s">
        <v>80</v>
      </c>
      <c r="J140" s="17">
        <v>2</v>
      </c>
      <c r="K140" s="22" t="s">
        <v>81</v>
      </c>
    </row>
    <row r="141" spans="1:11" x14ac:dyDescent="0.2">
      <c r="A141" s="21">
        <f t="shared" si="10"/>
        <v>19</v>
      </c>
      <c r="B141" s="17" t="s">
        <v>172</v>
      </c>
      <c r="C141" s="43">
        <v>810000</v>
      </c>
      <c r="D141" s="43">
        <v>814999</v>
      </c>
      <c r="E141" s="17" t="s">
        <v>157</v>
      </c>
      <c r="F141" s="17">
        <f t="shared" si="9"/>
        <v>5000</v>
      </c>
      <c r="G141" s="17" t="s">
        <v>78</v>
      </c>
      <c r="H141" s="17" t="s">
        <v>88</v>
      </c>
      <c r="I141" s="17" t="s">
        <v>80</v>
      </c>
      <c r="J141" s="17">
        <v>3</v>
      </c>
      <c r="K141" s="22" t="s">
        <v>120</v>
      </c>
    </row>
    <row r="142" spans="1:11" x14ac:dyDescent="0.2">
      <c r="A142" s="21">
        <f t="shared" si="10"/>
        <v>20</v>
      </c>
      <c r="B142" s="17" t="s">
        <v>173</v>
      </c>
      <c r="C142" s="43">
        <v>940000</v>
      </c>
      <c r="D142" s="43">
        <v>949999</v>
      </c>
      <c r="E142" s="17" t="s">
        <v>157</v>
      </c>
      <c r="F142" s="17">
        <f>SUM((D142-C142)+1)</f>
        <v>10000</v>
      </c>
      <c r="G142" s="17" t="s">
        <v>78</v>
      </c>
      <c r="H142" s="17" t="s">
        <v>88</v>
      </c>
      <c r="I142" s="17" t="s">
        <v>80</v>
      </c>
      <c r="J142" s="17">
        <v>3</v>
      </c>
      <c r="K142" s="22" t="s">
        <v>174</v>
      </c>
    </row>
    <row r="143" spans="1:11" x14ac:dyDescent="0.2">
      <c r="A143" s="21">
        <f t="shared" si="10"/>
        <v>21</v>
      </c>
      <c r="B143" s="17" t="s">
        <v>175</v>
      </c>
      <c r="C143" s="43">
        <v>960000</v>
      </c>
      <c r="D143" s="43">
        <v>969999</v>
      </c>
      <c r="E143" s="17" t="s">
        <v>157</v>
      </c>
      <c r="F143" s="17">
        <f>SUM((D143-C143)+1)</f>
        <v>10000</v>
      </c>
      <c r="G143" s="17" t="s">
        <v>78</v>
      </c>
      <c r="H143" s="17" t="s">
        <v>88</v>
      </c>
      <c r="I143" s="17" t="s">
        <v>80</v>
      </c>
      <c r="J143" s="17">
        <v>3</v>
      </c>
      <c r="K143" s="22" t="s">
        <v>174</v>
      </c>
    </row>
    <row r="144" spans="1:11" x14ac:dyDescent="0.2">
      <c r="A144" s="21">
        <f t="shared" si="10"/>
        <v>22</v>
      </c>
      <c r="B144" s="17" t="s">
        <v>176</v>
      </c>
      <c r="C144" s="43">
        <v>980000</v>
      </c>
      <c r="D144" s="43">
        <v>982967</v>
      </c>
      <c r="E144" s="17" t="s">
        <v>162</v>
      </c>
      <c r="F144" s="17">
        <f t="shared" si="9"/>
        <v>2968</v>
      </c>
      <c r="G144" s="17" t="s">
        <v>78</v>
      </c>
      <c r="H144" s="17" t="s">
        <v>88</v>
      </c>
      <c r="I144" s="17" t="s">
        <v>80</v>
      </c>
      <c r="J144" s="17">
        <v>3</v>
      </c>
      <c r="K144" s="22" t="s">
        <v>124</v>
      </c>
    </row>
    <row r="145" spans="1:11" x14ac:dyDescent="0.2">
      <c r="A145" s="21">
        <f t="shared" si="10"/>
        <v>23</v>
      </c>
      <c r="B145" s="17" t="s">
        <v>153</v>
      </c>
      <c r="C145" s="43">
        <v>986000</v>
      </c>
      <c r="D145" s="43">
        <v>987127</v>
      </c>
      <c r="E145" s="17" t="s">
        <v>157</v>
      </c>
      <c r="F145" s="17">
        <f t="shared" si="9"/>
        <v>1128</v>
      </c>
      <c r="G145" s="17" t="s">
        <v>78</v>
      </c>
      <c r="H145" s="17" t="s">
        <v>83</v>
      </c>
      <c r="I145" s="17" t="s">
        <v>80</v>
      </c>
      <c r="J145" s="17">
        <v>2</v>
      </c>
      <c r="K145" s="22" t="s">
        <v>81</v>
      </c>
    </row>
    <row r="146" spans="1:11" x14ac:dyDescent="0.2">
      <c r="A146" s="21">
        <f>SUM(A145+1)</f>
        <v>24</v>
      </c>
      <c r="B146" s="17" t="s">
        <v>177</v>
      </c>
      <c r="C146" s="43">
        <v>988000</v>
      </c>
      <c r="D146" s="43">
        <v>988499</v>
      </c>
      <c r="E146" s="17" t="s">
        <v>134</v>
      </c>
      <c r="F146" s="17">
        <f>SUM((D146-C146)+1)</f>
        <v>500</v>
      </c>
      <c r="G146" s="17" t="s">
        <v>78</v>
      </c>
      <c r="H146" s="17" t="s">
        <v>88</v>
      </c>
      <c r="I146" s="17" t="s">
        <v>80</v>
      </c>
      <c r="J146" s="17">
        <v>3</v>
      </c>
      <c r="K146" s="22" t="s">
        <v>124</v>
      </c>
    </row>
    <row r="147" spans="1:11" x14ac:dyDescent="0.2">
      <c r="A147" s="21">
        <f>SUM(A146+1)</f>
        <v>25</v>
      </c>
      <c r="B147" s="17" t="s">
        <v>178</v>
      </c>
      <c r="C147" s="43">
        <v>989000</v>
      </c>
      <c r="D147" s="43">
        <v>989499</v>
      </c>
      <c r="E147" s="17" t="s">
        <v>134</v>
      </c>
      <c r="F147" s="17">
        <f>SUM((D147-C147)+1)</f>
        <v>500</v>
      </c>
      <c r="G147" s="17" t="s">
        <v>78</v>
      </c>
      <c r="H147" s="17" t="s">
        <v>88</v>
      </c>
      <c r="I147" s="17" t="s">
        <v>80</v>
      </c>
      <c r="J147" s="17">
        <v>3</v>
      </c>
      <c r="K147" s="22" t="s">
        <v>124</v>
      </c>
    </row>
    <row r="148" spans="1:11" ht="13.5" thickBot="1" x14ac:dyDescent="0.25">
      <c r="A148" s="23"/>
      <c r="B148" s="24"/>
      <c r="C148" s="16"/>
      <c r="D148" s="16"/>
      <c r="E148" s="24"/>
      <c r="F148" s="24" t="s">
        <v>16</v>
      </c>
      <c r="G148" s="24"/>
      <c r="H148" s="24"/>
      <c r="I148" s="24"/>
      <c r="J148" s="24"/>
      <c r="K148" s="25"/>
    </row>
    <row r="149" spans="1:11" x14ac:dyDescent="0.2">
      <c r="A149" s="15"/>
      <c r="B149" s="15"/>
      <c r="C149" s="15"/>
      <c r="D149" s="15"/>
      <c r="E149" s="15"/>
      <c r="F149" s="15"/>
      <c r="G149" s="15"/>
      <c r="H149" s="15"/>
      <c r="I149" s="15"/>
      <c r="J149" s="15"/>
      <c r="K149" s="15"/>
    </row>
    <row r="150" spans="1:11" x14ac:dyDescent="0.2">
      <c r="A150" s="15"/>
      <c r="B150" s="52" t="s">
        <v>114</v>
      </c>
      <c r="C150" s="52"/>
      <c r="D150" s="52"/>
      <c r="E150" s="52"/>
      <c r="F150" s="52">
        <f>SUM(F123:F147)</f>
        <v>170543</v>
      </c>
      <c r="G150" s="15"/>
      <c r="H150" s="15"/>
      <c r="I150" s="15"/>
      <c r="J150" s="15"/>
      <c r="K150" s="15"/>
    </row>
    <row r="151" spans="1:11" x14ac:dyDescent="0.2">
      <c r="A151" s="15"/>
      <c r="B151" s="15"/>
      <c r="C151" s="15"/>
      <c r="D151" s="15"/>
      <c r="E151" s="15"/>
      <c r="F151" s="15"/>
      <c r="G151" s="15"/>
      <c r="H151" s="15"/>
      <c r="I151" s="15"/>
      <c r="J151" s="15"/>
      <c r="K151" s="15"/>
    </row>
    <row r="152" spans="1:11" ht="13.5" thickBot="1" x14ac:dyDescent="0.25">
      <c r="A152" s="15"/>
      <c r="B152" s="55" t="s">
        <v>179</v>
      </c>
      <c r="C152" s="56"/>
      <c r="D152" s="16"/>
      <c r="E152" s="15"/>
      <c r="F152" s="16"/>
      <c r="G152" s="15"/>
      <c r="H152" s="15"/>
      <c r="I152" s="15"/>
      <c r="J152" s="15"/>
      <c r="K152" s="15"/>
    </row>
    <row r="153" spans="1:11" x14ac:dyDescent="0.2">
      <c r="A153" s="18">
        <f>SUM(A152+1)</f>
        <v>1</v>
      </c>
      <c r="B153" s="19" t="s">
        <v>180</v>
      </c>
      <c r="C153" s="43">
        <v>309000</v>
      </c>
      <c r="D153" s="43">
        <v>309399</v>
      </c>
      <c r="E153" s="19" t="s">
        <v>181</v>
      </c>
      <c r="F153" s="17">
        <f>SUM(D153-C153)+1</f>
        <v>400</v>
      </c>
      <c r="G153" s="19" t="s">
        <v>78</v>
      </c>
      <c r="H153" s="19" t="s">
        <v>79</v>
      </c>
      <c r="I153" s="19" t="s">
        <v>80</v>
      </c>
      <c r="J153" s="19">
        <v>2</v>
      </c>
      <c r="K153" s="20" t="s">
        <v>81</v>
      </c>
    </row>
    <row r="154" spans="1:11" x14ac:dyDescent="0.2">
      <c r="A154" s="21">
        <f>SUM(A153+1)</f>
        <v>2</v>
      </c>
      <c r="B154" s="17" t="s">
        <v>182</v>
      </c>
      <c r="C154" s="43">
        <v>705000</v>
      </c>
      <c r="D154" s="43">
        <v>705399</v>
      </c>
      <c r="E154" s="17" t="s">
        <v>181</v>
      </c>
      <c r="F154" s="17">
        <f t="shared" ref="F154:F167" si="12">SUM(D154-C154)+1</f>
        <v>400</v>
      </c>
      <c r="G154" s="17" t="s">
        <v>78</v>
      </c>
      <c r="H154" s="17" t="s">
        <v>88</v>
      </c>
      <c r="I154" s="17" t="s">
        <v>80</v>
      </c>
      <c r="J154" s="17">
        <v>3</v>
      </c>
      <c r="K154" s="22" t="s">
        <v>120</v>
      </c>
    </row>
    <row r="155" spans="1:11" x14ac:dyDescent="0.2">
      <c r="A155" s="21">
        <f t="shared" ref="A155:A167" si="13">SUM(A154+1)</f>
        <v>3</v>
      </c>
      <c r="B155" s="17" t="s">
        <v>183</v>
      </c>
      <c r="C155" s="43">
        <v>733000</v>
      </c>
      <c r="D155" s="43">
        <v>733699</v>
      </c>
      <c r="E155" s="17" t="s">
        <v>181</v>
      </c>
      <c r="F155" s="17">
        <f t="shared" si="12"/>
        <v>700</v>
      </c>
      <c r="G155" s="17" t="s">
        <v>78</v>
      </c>
      <c r="H155" s="17" t="s">
        <v>97</v>
      </c>
      <c r="I155" s="17" t="s">
        <v>80</v>
      </c>
      <c r="J155" s="17">
        <v>6</v>
      </c>
      <c r="K155" s="22" t="s">
        <v>184</v>
      </c>
    </row>
    <row r="156" spans="1:11" x14ac:dyDescent="0.2">
      <c r="A156" s="21">
        <f t="shared" si="13"/>
        <v>4</v>
      </c>
      <c r="B156" s="17" t="s">
        <v>185</v>
      </c>
      <c r="C156" s="43">
        <v>744000</v>
      </c>
      <c r="D156" s="43">
        <v>744399</v>
      </c>
      <c r="E156" s="17" t="s">
        <v>181</v>
      </c>
      <c r="F156" s="17">
        <f t="shared" si="12"/>
        <v>400</v>
      </c>
      <c r="G156" s="17" t="s">
        <v>78</v>
      </c>
      <c r="H156" s="17" t="s">
        <v>97</v>
      </c>
      <c r="I156" s="17" t="s">
        <v>80</v>
      </c>
      <c r="J156" s="17">
        <v>6</v>
      </c>
      <c r="K156" s="22" t="s">
        <v>184</v>
      </c>
    </row>
    <row r="157" spans="1:11" x14ac:dyDescent="0.2">
      <c r="A157" s="21">
        <f t="shared" si="13"/>
        <v>5</v>
      </c>
      <c r="B157" s="17" t="s">
        <v>186</v>
      </c>
      <c r="C157" s="43">
        <v>747000</v>
      </c>
      <c r="D157" s="43">
        <v>747399</v>
      </c>
      <c r="E157" s="17" t="s">
        <v>181</v>
      </c>
      <c r="F157" s="17">
        <f t="shared" si="12"/>
        <v>400</v>
      </c>
      <c r="G157" s="17" t="s">
        <v>78</v>
      </c>
      <c r="H157" s="17" t="s">
        <v>79</v>
      </c>
      <c r="I157" s="17" t="s">
        <v>80</v>
      </c>
      <c r="J157" s="17">
        <v>6</v>
      </c>
      <c r="K157" s="22" t="s">
        <v>184</v>
      </c>
    </row>
    <row r="158" spans="1:11" x14ac:dyDescent="0.2">
      <c r="A158" s="21">
        <f t="shared" si="13"/>
        <v>6</v>
      </c>
      <c r="B158" s="17" t="s">
        <v>187</v>
      </c>
      <c r="C158" s="43">
        <v>749000</v>
      </c>
      <c r="D158" s="43">
        <v>749399</v>
      </c>
      <c r="E158" s="17" t="s">
        <v>181</v>
      </c>
      <c r="F158" s="17">
        <f t="shared" si="12"/>
        <v>400</v>
      </c>
      <c r="G158" s="17" t="s">
        <v>78</v>
      </c>
      <c r="H158" s="17" t="s">
        <v>97</v>
      </c>
      <c r="I158" s="17" t="s">
        <v>80</v>
      </c>
      <c r="J158" s="17">
        <v>6</v>
      </c>
      <c r="K158" s="22" t="s">
        <v>184</v>
      </c>
    </row>
    <row r="159" spans="1:11" x14ac:dyDescent="0.2">
      <c r="A159" s="21">
        <f t="shared" si="13"/>
        <v>7</v>
      </c>
      <c r="B159" s="17" t="s">
        <v>188</v>
      </c>
      <c r="C159" s="43">
        <v>772000</v>
      </c>
      <c r="D159" s="43">
        <v>772599</v>
      </c>
      <c r="E159" s="17" t="s">
        <v>181</v>
      </c>
      <c r="F159" s="17">
        <f t="shared" si="12"/>
        <v>600</v>
      </c>
      <c r="G159" s="17" t="s">
        <v>78</v>
      </c>
      <c r="H159" s="17" t="s">
        <v>88</v>
      </c>
      <c r="I159" s="17" t="s">
        <v>80</v>
      </c>
      <c r="J159" s="17">
        <v>3</v>
      </c>
      <c r="K159" s="22" t="s">
        <v>89</v>
      </c>
    </row>
    <row r="160" spans="1:11" x14ac:dyDescent="0.2">
      <c r="A160" s="21">
        <f t="shared" si="13"/>
        <v>8</v>
      </c>
      <c r="B160" s="17" t="s">
        <v>189</v>
      </c>
      <c r="C160" s="43">
        <v>789000</v>
      </c>
      <c r="D160" s="43">
        <v>789599</v>
      </c>
      <c r="E160" s="17" t="s">
        <v>181</v>
      </c>
      <c r="F160" s="17">
        <f t="shared" si="12"/>
        <v>600</v>
      </c>
      <c r="G160" s="17" t="s">
        <v>78</v>
      </c>
      <c r="H160" s="17" t="s">
        <v>97</v>
      </c>
      <c r="I160" s="17" t="s">
        <v>80</v>
      </c>
      <c r="J160" s="17">
        <v>6</v>
      </c>
      <c r="K160" s="22" t="s">
        <v>184</v>
      </c>
    </row>
    <row r="161" spans="1:11" x14ac:dyDescent="0.2">
      <c r="A161" s="21">
        <f t="shared" si="13"/>
        <v>9</v>
      </c>
      <c r="B161" s="17" t="s">
        <v>190</v>
      </c>
      <c r="C161" s="43">
        <v>899000</v>
      </c>
      <c r="D161" s="43">
        <v>899699</v>
      </c>
      <c r="E161" s="17" t="s">
        <v>181</v>
      </c>
      <c r="F161" s="17">
        <f t="shared" si="12"/>
        <v>700</v>
      </c>
      <c r="G161" s="17" t="s">
        <v>78</v>
      </c>
      <c r="H161" s="17" t="s">
        <v>79</v>
      </c>
      <c r="I161" s="17" t="s">
        <v>80</v>
      </c>
      <c r="J161" s="17">
        <v>6</v>
      </c>
      <c r="K161" s="22" t="s">
        <v>140</v>
      </c>
    </row>
    <row r="162" spans="1:11" x14ac:dyDescent="0.2">
      <c r="A162" s="21">
        <f t="shared" si="13"/>
        <v>10</v>
      </c>
      <c r="B162" s="17" t="s">
        <v>191</v>
      </c>
      <c r="C162" s="43">
        <v>912000</v>
      </c>
      <c r="D162" s="43">
        <v>912399</v>
      </c>
      <c r="E162" s="17" t="s">
        <v>181</v>
      </c>
      <c r="F162" s="17">
        <f t="shared" si="12"/>
        <v>400</v>
      </c>
      <c r="G162" s="17" t="s">
        <v>78</v>
      </c>
      <c r="H162" s="17" t="s">
        <v>88</v>
      </c>
      <c r="I162" s="17" t="s">
        <v>80</v>
      </c>
      <c r="J162" s="17">
        <v>3</v>
      </c>
      <c r="K162" s="22" t="s">
        <v>174</v>
      </c>
    </row>
    <row r="163" spans="1:11" x14ac:dyDescent="0.2">
      <c r="A163" s="21">
        <v>1</v>
      </c>
      <c r="B163" s="17" t="s">
        <v>192</v>
      </c>
      <c r="C163" s="43">
        <v>930000</v>
      </c>
      <c r="D163" s="43">
        <v>930999</v>
      </c>
      <c r="E163" s="17" t="s">
        <v>181</v>
      </c>
      <c r="F163" s="17">
        <f>SUM(D163-C163)+1</f>
        <v>1000</v>
      </c>
      <c r="G163" s="17" t="s">
        <v>78</v>
      </c>
      <c r="H163" s="17" t="s">
        <v>88</v>
      </c>
      <c r="I163" s="17" t="s">
        <v>80</v>
      </c>
      <c r="J163" s="17">
        <v>3</v>
      </c>
      <c r="K163" s="22" t="s">
        <v>174</v>
      </c>
    </row>
    <row r="164" spans="1:11" x14ac:dyDescent="0.2">
      <c r="A164" s="21">
        <f t="shared" si="13"/>
        <v>2</v>
      </c>
      <c r="B164" s="17" t="s">
        <v>193</v>
      </c>
      <c r="C164" s="43">
        <v>941000</v>
      </c>
      <c r="D164" s="43">
        <v>941399</v>
      </c>
      <c r="E164" s="17" t="s">
        <v>181</v>
      </c>
      <c r="F164" s="17">
        <f t="shared" si="12"/>
        <v>400</v>
      </c>
      <c r="G164" s="17" t="s">
        <v>78</v>
      </c>
      <c r="H164" s="17" t="s">
        <v>97</v>
      </c>
      <c r="I164" s="17" t="s">
        <v>80</v>
      </c>
      <c r="J164" s="17">
        <v>6</v>
      </c>
      <c r="K164" s="22" t="s">
        <v>98</v>
      </c>
    </row>
    <row r="165" spans="1:11" x14ac:dyDescent="0.2">
      <c r="A165" s="21">
        <f t="shared" si="13"/>
        <v>3</v>
      </c>
      <c r="B165" s="17" t="s">
        <v>194</v>
      </c>
      <c r="C165" s="43">
        <v>946000</v>
      </c>
      <c r="D165" s="43">
        <v>946399</v>
      </c>
      <c r="E165" s="17" t="s">
        <v>181</v>
      </c>
      <c r="F165" s="17">
        <f t="shared" si="12"/>
        <v>400</v>
      </c>
      <c r="G165" s="17" t="s">
        <v>78</v>
      </c>
      <c r="H165" s="17" t="s">
        <v>97</v>
      </c>
      <c r="I165" s="17" t="s">
        <v>80</v>
      </c>
      <c r="J165" s="17">
        <v>6</v>
      </c>
      <c r="K165" s="22" t="s">
        <v>98</v>
      </c>
    </row>
    <row r="166" spans="1:11" x14ac:dyDescent="0.2">
      <c r="A166" s="21">
        <f t="shared" si="13"/>
        <v>4</v>
      </c>
      <c r="B166" s="17" t="s">
        <v>195</v>
      </c>
      <c r="C166" s="43">
        <v>974000</v>
      </c>
      <c r="D166" s="43">
        <v>974599</v>
      </c>
      <c r="E166" s="17" t="s">
        <v>181</v>
      </c>
      <c r="F166" s="17">
        <f t="shared" si="12"/>
        <v>600</v>
      </c>
      <c r="G166" s="17" t="s">
        <v>78</v>
      </c>
      <c r="H166" s="17" t="s">
        <v>88</v>
      </c>
      <c r="I166" s="17" t="s">
        <v>80</v>
      </c>
      <c r="J166" s="17">
        <v>3</v>
      </c>
      <c r="K166" s="22" t="s">
        <v>124</v>
      </c>
    </row>
    <row r="167" spans="1:11" ht="13.5" thickBot="1" x14ac:dyDescent="0.25">
      <c r="A167" s="23">
        <f t="shared" si="13"/>
        <v>5</v>
      </c>
      <c r="B167" s="24" t="s">
        <v>196</v>
      </c>
      <c r="C167" s="45">
        <v>974000</v>
      </c>
      <c r="D167" s="45">
        <v>974399</v>
      </c>
      <c r="E167" s="24" t="s">
        <v>181</v>
      </c>
      <c r="F167" s="24">
        <f t="shared" si="12"/>
        <v>400</v>
      </c>
      <c r="G167" s="24" t="s">
        <v>78</v>
      </c>
      <c r="H167" s="24" t="s">
        <v>97</v>
      </c>
      <c r="I167" s="24" t="s">
        <v>80</v>
      </c>
      <c r="J167" s="24">
        <v>6</v>
      </c>
      <c r="K167" s="25" t="s">
        <v>110</v>
      </c>
    </row>
    <row r="168" spans="1:11" x14ac:dyDescent="0.2">
      <c r="A168" s="15"/>
      <c r="B168" s="15"/>
      <c r="C168" s="15"/>
      <c r="D168" s="15"/>
      <c r="E168" s="15"/>
      <c r="F168" s="15"/>
      <c r="G168" s="15"/>
      <c r="H168" s="15"/>
      <c r="I168" s="15"/>
      <c r="J168" s="15"/>
      <c r="K168" s="15"/>
    </row>
    <row r="169" spans="1:11" x14ac:dyDescent="0.2">
      <c r="A169" s="15"/>
      <c r="B169" s="52" t="s">
        <v>114</v>
      </c>
      <c r="C169" s="52"/>
      <c r="D169" s="52"/>
      <c r="E169" s="52"/>
      <c r="F169" s="52">
        <f>SUM(F159+F164+F166)</f>
        <v>1600</v>
      </c>
      <c r="G169" s="15"/>
      <c r="H169" s="15"/>
      <c r="I169" s="15"/>
      <c r="J169" s="15"/>
      <c r="K169" s="15"/>
    </row>
    <row r="170" spans="1:11" x14ac:dyDescent="0.2">
      <c r="A170" s="15"/>
      <c r="B170" s="15"/>
      <c r="C170" s="15"/>
      <c r="D170" s="15"/>
      <c r="E170" s="15"/>
      <c r="F170" s="15"/>
      <c r="G170" s="15"/>
      <c r="H170" s="15"/>
      <c r="I170" s="15"/>
      <c r="J170" s="15"/>
      <c r="K170" s="15"/>
    </row>
    <row r="171" spans="1:11" ht="13.5" thickBot="1" x14ac:dyDescent="0.25">
      <c r="A171" s="15"/>
      <c r="B171" s="55" t="s">
        <v>197</v>
      </c>
      <c r="C171" s="56"/>
      <c r="D171" s="16"/>
      <c r="E171" s="15"/>
      <c r="F171" s="15"/>
      <c r="G171" s="15"/>
      <c r="H171" s="15"/>
      <c r="I171" s="15"/>
      <c r="J171" s="15"/>
      <c r="K171" s="15"/>
    </row>
    <row r="172" spans="1:11" ht="13.5" thickBot="1" x14ac:dyDescent="0.25">
      <c r="A172" s="46">
        <v>1</v>
      </c>
      <c r="B172" s="47" t="s">
        <v>198</v>
      </c>
      <c r="C172" s="16">
        <v>300100</v>
      </c>
      <c r="D172" s="16">
        <v>300399</v>
      </c>
      <c r="E172" s="47" t="s">
        <v>199</v>
      </c>
      <c r="F172" s="47">
        <f>SUM((D172-C172)+1)</f>
        <v>300</v>
      </c>
      <c r="G172" s="47" t="s">
        <v>78</v>
      </c>
      <c r="H172" s="47" t="s">
        <v>79</v>
      </c>
      <c r="I172" s="47" t="s">
        <v>80</v>
      </c>
      <c r="J172" s="47">
        <v>2</v>
      </c>
      <c r="K172" s="48" t="s">
        <v>81</v>
      </c>
    </row>
    <row r="173" spans="1:11" x14ac:dyDescent="0.2">
      <c r="A173" s="15"/>
      <c r="B173" s="15"/>
      <c r="C173" s="15"/>
      <c r="D173" s="15"/>
      <c r="E173" s="15"/>
      <c r="F173" s="15"/>
      <c r="G173" s="15"/>
      <c r="H173" s="15"/>
      <c r="I173" s="15"/>
      <c r="J173" s="15"/>
      <c r="K173" s="15"/>
    </row>
    <row r="174" spans="1:11" x14ac:dyDescent="0.2">
      <c r="A174" s="15"/>
      <c r="B174" s="53" t="s">
        <v>114</v>
      </c>
      <c r="C174" s="53"/>
      <c r="D174" s="53"/>
      <c r="E174" s="53"/>
      <c r="F174" s="54">
        <f>SUM(F172)</f>
        <v>300</v>
      </c>
      <c r="G174" s="15"/>
      <c r="H174" s="15"/>
      <c r="I174" s="15"/>
      <c r="J174" s="15"/>
      <c r="K174" s="15"/>
    </row>
    <row r="176" spans="1:11" ht="13.5" thickBot="1" x14ac:dyDescent="0.25">
      <c r="B176" s="51" t="s">
        <v>200</v>
      </c>
      <c r="C176" s="57"/>
      <c r="D176" s="57"/>
    </row>
    <row r="177" spans="1:11" x14ac:dyDescent="0.2">
      <c r="A177" s="18">
        <f>SUM(A176+1)</f>
        <v>1</v>
      </c>
      <c r="B177" s="19" t="s">
        <v>201</v>
      </c>
      <c r="C177" s="43">
        <v>210000</v>
      </c>
      <c r="D177" s="43">
        <v>219999</v>
      </c>
      <c r="E177" s="19" t="s">
        <v>202</v>
      </c>
      <c r="F177" s="19">
        <f t="shared" ref="F177:F187" si="14">SUM((D177-C177)+1)</f>
        <v>10000</v>
      </c>
      <c r="G177" s="19" t="s">
        <v>203</v>
      </c>
      <c r="H177" s="19" t="s">
        <v>204</v>
      </c>
      <c r="I177" s="19" t="s">
        <v>118</v>
      </c>
      <c r="J177" s="19">
        <v>2</v>
      </c>
      <c r="K177" s="20" t="s">
        <v>81</v>
      </c>
    </row>
    <row r="178" spans="1:11" x14ac:dyDescent="0.2">
      <c r="A178" s="21">
        <f>SUM(A177+1)</f>
        <v>2</v>
      </c>
      <c r="B178" s="17" t="s">
        <v>205</v>
      </c>
      <c r="C178" s="43">
        <v>320000</v>
      </c>
      <c r="D178" s="43">
        <v>324999</v>
      </c>
      <c r="E178" s="17" t="s">
        <v>206</v>
      </c>
      <c r="F178" s="17">
        <f>SUM((D178-C178)+1)</f>
        <v>5000</v>
      </c>
      <c r="G178" s="17" t="s">
        <v>203</v>
      </c>
      <c r="H178" s="17" t="s">
        <v>207</v>
      </c>
      <c r="I178" s="17">
        <v>322</v>
      </c>
      <c r="J178" s="17">
        <v>2</v>
      </c>
      <c r="K178" s="22" t="s">
        <v>81</v>
      </c>
    </row>
    <row r="179" spans="1:11" x14ac:dyDescent="0.2">
      <c r="A179" s="21">
        <f t="shared" ref="A179:A187" si="15">SUM(A178+1)</f>
        <v>3</v>
      </c>
      <c r="B179" s="17" t="s">
        <v>208</v>
      </c>
      <c r="C179" s="43">
        <v>450000</v>
      </c>
      <c r="D179" s="43">
        <v>459999</v>
      </c>
      <c r="E179" s="17" t="s">
        <v>206</v>
      </c>
      <c r="F179" s="17">
        <f t="shared" si="14"/>
        <v>10000</v>
      </c>
      <c r="G179" s="17" t="s">
        <v>203</v>
      </c>
      <c r="H179" s="17" t="s">
        <v>204</v>
      </c>
      <c r="I179" s="17">
        <v>459</v>
      </c>
      <c r="J179" s="17">
        <v>2</v>
      </c>
      <c r="K179" s="22" t="s">
        <v>81</v>
      </c>
    </row>
    <row r="180" spans="1:11" x14ac:dyDescent="0.2">
      <c r="A180" s="21">
        <f t="shared" si="15"/>
        <v>4</v>
      </c>
      <c r="B180" s="17" t="s">
        <v>209</v>
      </c>
      <c r="C180" s="43">
        <v>510000</v>
      </c>
      <c r="D180" s="43">
        <v>519999</v>
      </c>
      <c r="E180" s="17" t="s">
        <v>206</v>
      </c>
      <c r="F180" s="17">
        <f t="shared" si="14"/>
        <v>10000</v>
      </c>
      <c r="G180" s="17" t="s">
        <v>203</v>
      </c>
      <c r="H180" s="17" t="s">
        <v>204</v>
      </c>
      <c r="I180" s="17" t="s">
        <v>118</v>
      </c>
      <c r="J180" s="17">
        <v>2</v>
      </c>
      <c r="K180" s="22" t="s">
        <v>81</v>
      </c>
    </row>
    <row r="181" spans="1:11" x14ac:dyDescent="0.2">
      <c r="A181" s="21">
        <f>SUM(A180+1)</f>
        <v>5</v>
      </c>
      <c r="B181" s="17" t="s">
        <v>210</v>
      </c>
      <c r="C181" s="43">
        <v>530000</v>
      </c>
      <c r="D181" s="43">
        <v>539999</v>
      </c>
      <c r="E181" s="17" t="s">
        <v>206</v>
      </c>
      <c r="F181" s="17">
        <f>SUM((D181-C181)+1)</f>
        <v>10000</v>
      </c>
      <c r="G181" s="17" t="s">
        <v>203</v>
      </c>
      <c r="H181" s="17" t="s">
        <v>204</v>
      </c>
      <c r="I181" s="17">
        <v>539</v>
      </c>
      <c r="J181" s="17">
        <v>2</v>
      </c>
      <c r="K181" s="22" t="s">
        <v>81</v>
      </c>
    </row>
    <row r="182" spans="1:11" x14ac:dyDescent="0.2">
      <c r="A182" s="21">
        <f t="shared" si="15"/>
        <v>6</v>
      </c>
      <c r="B182" s="17" t="s">
        <v>211</v>
      </c>
      <c r="C182" s="43">
        <v>540000</v>
      </c>
      <c r="D182" s="43">
        <v>549999</v>
      </c>
      <c r="E182" s="17" t="s">
        <v>206</v>
      </c>
      <c r="F182" s="17">
        <f t="shared" si="14"/>
        <v>10000</v>
      </c>
      <c r="G182" s="17" t="s">
        <v>203</v>
      </c>
      <c r="H182" s="17" t="s">
        <v>204</v>
      </c>
      <c r="I182" s="17" t="s">
        <v>118</v>
      </c>
      <c r="J182" s="17">
        <v>2</v>
      </c>
      <c r="K182" s="22" t="s">
        <v>81</v>
      </c>
    </row>
    <row r="183" spans="1:11" x14ac:dyDescent="0.2">
      <c r="A183" s="21">
        <f t="shared" si="15"/>
        <v>7</v>
      </c>
      <c r="B183" s="17" t="s">
        <v>212</v>
      </c>
      <c r="C183" s="43">
        <v>610000</v>
      </c>
      <c r="D183" s="43">
        <v>614999</v>
      </c>
      <c r="E183" s="17" t="s">
        <v>206</v>
      </c>
      <c r="F183" s="17">
        <f>SUM((D183-C183)+1)</f>
        <v>5000</v>
      </c>
      <c r="G183" s="17" t="s">
        <v>203</v>
      </c>
      <c r="H183" s="17" t="s">
        <v>204</v>
      </c>
      <c r="I183" s="17">
        <v>614</v>
      </c>
      <c r="J183" s="17">
        <v>2</v>
      </c>
      <c r="K183" s="22" t="s">
        <v>81</v>
      </c>
    </row>
    <row r="184" spans="1:11" x14ac:dyDescent="0.2">
      <c r="A184" s="21">
        <f t="shared" si="15"/>
        <v>8</v>
      </c>
      <c r="B184" s="17" t="s">
        <v>213</v>
      </c>
      <c r="C184" s="43">
        <v>710000</v>
      </c>
      <c r="D184" s="43">
        <v>714999</v>
      </c>
      <c r="E184" s="17" t="s">
        <v>206</v>
      </c>
      <c r="F184" s="17">
        <f t="shared" si="14"/>
        <v>5000</v>
      </c>
      <c r="G184" s="17" t="s">
        <v>203</v>
      </c>
      <c r="H184" s="17" t="s">
        <v>204</v>
      </c>
      <c r="I184" s="17">
        <v>714</v>
      </c>
      <c r="J184" s="17">
        <v>6</v>
      </c>
      <c r="K184" s="22" t="s">
        <v>184</v>
      </c>
    </row>
    <row r="185" spans="1:11" x14ac:dyDescent="0.2">
      <c r="A185" s="21">
        <f t="shared" si="15"/>
        <v>9</v>
      </c>
      <c r="B185" s="17" t="s">
        <v>214</v>
      </c>
      <c r="C185" s="43">
        <v>800000</v>
      </c>
      <c r="D185" s="43">
        <v>804999</v>
      </c>
      <c r="E185" s="17" t="s">
        <v>206</v>
      </c>
      <c r="F185" s="17">
        <f t="shared" si="14"/>
        <v>5000</v>
      </c>
      <c r="G185" s="17" t="s">
        <v>203</v>
      </c>
      <c r="H185" s="17" t="s">
        <v>88</v>
      </c>
      <c r="I185" s="17">
        <v>802</v>
      </c>
      <c r="J185" s="17">
        <v>3</v>
      </c>
      <c r="K185" s="22" t="s">
        <v>120</v>
      </c>
    </row>
    <row r="186" spans="1:11" x14ac:dyDescent="0.2">
      <c r="A186" s="21">
        <v>1</v>
      </c>
      <c r="B186" s="17" t="s">
        <v>215</v>
      </c>
      <c r="C186" s="43">
        <v>820000</v>
      </c>
      <c r="D186" s="43">
        <v>829999</v>
      </c>
      <c r="E186" s="17" t="s">
        <v>206</v>
      </c>
      <c r="F186" s="17">
        <f>SUM((D186-C186)+1)</f>
        <v>10000</v>
      </c>
      <c r="G186" s="17" t="s">
        <v>203</v>
      </c>
      <c r="H186" s="17" t="s">
        <v>88</v>
      </c>
      <c r="I186" s="17">
        <v>829</v>
      </c>
      <c r="J186" s="17">
        <v>3</v>
      </c>
      <c r="K186" s="22" t="s">
        <v>89</v>
      </c>
    </row>
    <row r="187" spans="1:11" x14ac:dyDescent="0.2">
      <c r="A187" s="21">
        <f t="shared" si="15"/>
        <v>2</v>
      </c>
      <c r="B187" s="17" t="s">
        <v>216</v>
      </c>
      <c r="C187" s="43">
        <v>950000</v>
      </c>
      <c r="D187" s="43">
        <v>954999</v>
      </c>
      <c r="E187" s="17" t="s">
        <v>206</v>
      </c>
      <c r="F187" s="17">
        <f t="shared" si="14"/>
        <v>5000</v>
      </c>
      <c r="G187" s="17" t="s">
        <v>203</v>
      </c>
      <c r="H187" s="17" t="s">
        <v>97</v>
      </c>
      <c r="I187" s="17">
        <v>954</v>
      </c>
      <c r="J187" s="17">
        <v>6</v>
      </c>
      <c r="K187" s="22" t="s">
        <v>98</v>
      </c>
    </row>
    <row r="188" spans="1:11" ht="13.5" thickBot="1" x14ac:dyDescent="0.25">
      <c r="A188" s="23"/>
      <c r="B188" s="24"/>
      <c r="C188" s="45"/>
      <c r="D188" s="45"/>
      <c r="E188" s="24"/>
      <c r="F188" s="24" t="s">
        <v>16</v>
      </c>
      <c r="G188" s="24"/>
      <c r="H188" s="24"/>
      <c r="I188" s="24"/>
      <c r="J188" s="24"/>
      <c r="K188" s="25"/>
    </row>
    <row r="190" spans="1:11" x14ac:dyDescent="0.2">
      <c r="B190" s="52" t="s">
        <v>114</v>
      </c>
      <c r="C190" s="52"/>
      <c r="D190" s="52"/>
      <c r="E190" s="52"/>
      <c r="F190" s="52">
        <f>SUM(F177:F187)</f>
        <v>85000</v>
      </c>
    </row>
    <row r="192" spans="1:11" ht="13.5" thickBot="1" x14ac:dyDescent="0.25">
      <c r="B192" s="51" t="s">
        <v>217</v>
      </c>
      <c r="C192" s="57"/>
      <c r="D192" s="57"/>
    </row>
    <row r="193" spans="1:11" x14ac:dyDescent="0.2">
      <c r="A193" s="49">
        <f t="shared" ref="A193:A224" si="16">SUM(A192+1)</f>
        <v>1</v>
      </c>
      <c r="B193" s="19" t="s">
        <v>218</v>
      </c>
      <c r="C193" s="43">
        <v>280100</v>
      </c>
      <c r="D193" s="43">
        <v>280399</v>
      </c>
      <c r="E193" s="19" t="s">
        <v>219</v>
      </c>
      <c r="F193" s="19">
        <f t="shared" ref="F193:F224" si="17">SUM((D193-C193)+1)</f>
        <v>300</v>
      </c>
      <c r="G193" s="19" t="s">
        <v>78</v>
      </c>
      <c r="H193" s="19" t="s">
        <v>97</v>
      </c>
      <c r="I193" s="19" t="s">
        <v>118</v>
      </c>
      <c r="J193" s="19">
        <v>6</v>
      </c>
      <c r="K193" s="20" t="s">
        <v>110</v>
      </c>
    </row>
    <row r="194" spans="1:11" x14ac:dyDescent="0.2">
      <c r="A194" s="50">
        <f t="shared" si="16"/>
        <v>2</v>
      </c>
      <c r="B194" s="17" t="s">
        <v>123</v>
      </c>
      <c r="C194" s="43">
        <v>287100</v>
      </c>
      <c r="D194" s="43">
        <v>287399</v>
      </c>
      <c r="E194" s="17" t="s">
        <v>219</v>
      </c>
      <c r="F194" s="17">
        <f t="shared" si="17"/>
        <v>300</v>
      </c>
      <c r="G194" s="17" t="s">
        <v>78</v>
      </c>
      <c r="H194" s="17" t="s">
        <v>97</v>
      </c>
      <c r="I194" s="17" t="s">
        <v>118</v>
      </c>
      <c r="J194" s="17">
        <v>6</v>
      </c>
      <c r="K194" s="22" t="s">
        <v>110</v>
      </c>
    </row>
    <row r="195" spans="1:11" x14ac:dyDescent="0.2">
      <c r="A195" s="50">
        <f t="shared" si="16"/>
        <v>3</v>
      </c>
      <c r="B195" s="17" t="s">
        <v>220</v>
      </c>
      <c r="C195" s="43">
        <v>290000</v>
      </c>
      <c r="D195" s="43">
        <v>291999</v>
      </c>
      <c r="E195" s="17" t="s">
        <v>221</v>
      </c>
      <c r="F195" s="17">
        <f t="shared" si="17"/>
        <v>2000</v>
      </c>
      <c r="G195" s="17" t="s">
        <v>78</v>
      </c>
      <c r="H195" s="17" t="s">
        <v>97</v>
      </c>
      <c r="I195" s="17" t="s">
        <v>80</v>
      </c>
      <c r="J195" s="17">
        <v>6</v>
      </c>
      <c r="K195" s="22" t="s">
        <v>110</v>
      </c>
    </row>
    <row r="196" spans="1:11" x14ac:dyDescent="0.2">
      <c r="A196" s="50">
        <f t="shared" si="16"/>
        <v>4</v>
      </c>
      <c r="B196" s="17" t="s">
        <v>222</v>
      </c>
      <c r="C196" s="43">
        <v>302100</v>
      </c>
      <c r="D196" s="43">
        <v>302249</v>
      </c>
      <c r="E196" s="17" t="s">
        <v>219</v>
      </c>
      <c r="F196" s="17">
        <f t="shared" si="17"/>
        <v>150</v>
      </c>
      <c r="G196" s="17" t="s">
        <v>78</v>
      </c>
      <c r="H196" s="17" t="s">
        <v>204</v>
      </c>
      <c r="I196" s="17" t="s">
        <v>118</v>
      </c>
      <c r="J196" s="17">
        <v>2</v>
      </c>
      <c r="K196" s="22" t="s">
        <v>81</v>
      </c>
    </row>
    <row r="197" spans="1:11" x14ac:dyDescent="0.2">
      <c r="A197" s="50">
        <f t="shared" si="16"/>
        <v>5</v>
      </c>
      <c r="B197" s="17" t="s">
        <v>223</v>
      </c>
      <c r="C197" s="43">
        <v>304100</v>
      </c>
      <c r="D197" s="43">
        <v>304299</v>
      </c>
      <c r="E197" s="17" t="s">
        <v>219</v>
      </c>
      <c r="F197" s="17">
        <f t="shared" si="17"/>
        <v>200</v>
      </c>
      <c r="G197" s="17" t="s">
        <v>78</v>
      </c>
      <c r="H197" s="17" t="s">
        <v>204</v>
      </c>
      <c r="I197" s="17" t="s">
        <v>118</v>
      </c>
      <c r="J197" s="17">
        <v>2</v>
      </c>
      <c r="K197" s="22" t="s">
        <v>81</v>
      </c>
    </row>
    <row r="198" spans="1:11" x14ac:dyDescent="0.2">
      <c r="A198" s="50">
        <f t="shared" si="16"/>
        <v>6</v>
      </c>
      <c r="B198" s="17" t="s">
        <v>224</v>
      </c>
      <c r="C198" s="43">
        <v>312100</v>
      </c>
      <c r="D198" s="43">
        <v>312249</v>
      </c>
      <c r="E198" s="17" t="s">
        <v>219</v>
      </c>
      <c r="F198" s="17">
        <f t="shared" si="17"/>
        <v>150</v>
      </c>
      <c r="G198" s="17" t="s">
        <v>78</v>
      </c>
      <c r="H198" s="17" t="s">
        <v>88</v>
      </c>
      <c r="I198" s="17" t="s">
        <v>118</v>
      </c>
      <c r="J198" s="17">
        <v>3</v>
      </c>
      <c r="K198" s="22" t="s">
        <v>225</v>
      </c>
    </row>
    <row r="199" spans="1:11" x14ac:dyDescent="0.2">
      <c r="A199" s="50">
        <f t="shared" si="16"/>
        <v>7</v>
      </c>
      <c r="B199" s="17" t="s">
        <v>226</v>
      </c>
      <c r="C199" s="43">
        <v>368000</v>
      </c>
      <c r="D199" s="43">
        <v>368999</v>
      </c>
      <c r="E199" s="17" t="s">
        <v>221</v>
      </c>
      <c r="F199" s="17">
        <f t="shared" si="17"/>
        <v>1000</v>
      </c>
      <c r="G199" s="17" t="s">
        <v>78</v>
      </c>
      <c r="H199" s="17" t="s">
        <v>204</v>
      </c>
      <c r="I199" s="17" t="s">
        <v>80</v>
      </c>
      <c r="J199" s="17">
        <v>2</v>
      </c>
      <c r="K199" s="22" t="s">
        <v>81</v>
      </c>
    </row>
    <row r="200" spans="1:11" x14ac:dyDescent="0.2">
      <c r="A200" s="50">
        <f t="shared" si="16"/>
        <v>8</v>
      </c>
      <c r="B200" s="17" t="s">
        <v>227</v>
      </c>
      <c r="C200" s="43">
        <v>380000</v>
      </c>
      <c r="D200" s="43">
        <v>381099</v>
      </c>
      <c r="E200" s="17" t="s">
        <v>221</v>
      </c>
      <c r="F200" s="17">
        <f t="shared" si="17"/>
        <v>1100</v>
      </c>
      <c r="G200" s="17" t="s">
        <v>78</v>
      </c>
      <c r="H200" s="17" t="s">
        <v>204</v>
      </c>
      <c r="I200" s="17" t="s">
        <v>80</v>
      </c>
      <c r="J200" s="17">
        <v>2</v>
      </c>
      <c r="K200" s="22" t="s">
        <v>81</v>
      </c>
    </row>
    <row r="201" spans="1:11" x14ac:dyDescent="0.2">
      <c r="A201" s="50">
        <f t="shared" si="16"/>
        <v>9</v>
      </c>
      <c r="B201" s="17" t="s">
        <v>228</v>
      </c>
      <c r="C201" s="43">
        <v>383100</v>
      </c>
      <c r="D201" s="43">
        <v>383599</v>
      </c>
      <c r="E201" s="17" t="s">
        <v>219</v>
      </c>
      <c r="F201" s="17">
        <f t="shared" si="17"/>
        <v>500</v>
      </c>
      <c r="G201" s="17" t="s">
        <v>78</v>
      </c>
      <c r="H201" s="17" t="s">
        <v>204</v>
      </c>
      <c r="I201" s="17" t="s">
        <v>118</v>
      </c>
      <c r="J201" s="17">
        <v>2</v>
      </c>
      <c r="K201" s="22" t="s">
        <v>81</v>
      </c>
    </row>
    <row r="202" spans="1:11" x14ac:dyDescent="0.2">
      <c r="A202" s="50">
        <f t="shared" si="16"/>
        <v>10</v>
      </c>
      <c r="B202" s="17" t="s">
        <v>229</v>
      </c>
      <c r="C202" s="43">
        <v>385000</v>
      </c>
      <c r="D202" s="43">
        <v>385599</v>
      </c>
      <c r="E202" s="17" t="s">
        <v>219</v>
      </c>
      <c r="F202" s="17">
        <f t="shared" si="17"/>
        <v>600</v>
      </c>
      <c r="G202" s="17" t="s">
        <v>78</v>
      </c>
      <c r="H202" s="17" t="s">
        <v>204</v>
      </c>
      <c r="I202" s="17" t="s">
        <v>118</v>
      </c>
      <c r="J202" s="17">
        <v>2</v>
      </c>
      <c r="K202" s="22" t="s">
        <v>81</v>
      </c>
    </row>
    <row r="203" spans="1:11" x14ac:dyDescent="0.2">
      <c r="A203" s="50">
        <f t="shared" si="16"/>
        <v>11</v>
      </c>
      <c r="B203" s="17" t="s">
        <v>230</v>
      </c>
      <c r="C203" s="43">
        <v>387000</v>
      </c>
      <c r="D203" s="43">
        <v>387999</v>
      </c>
      <c r="E203" s="17" t="s">
        <v>221</v>
      </c>
      <c r="F203" s="17">
        <f t="shared" si="17"/>
        <v>1000</v>
      </c>
      <c r="G203" s="17" t="s">
        <v>78</v>
      </c>
      <c r="H203" s="17" t="s">
        <v>204</v>
      </c>
      <c r="I203" s="17" t="s">
        <v>80</v>
      </c>
      <c r="J203" s="17">
        <v>2</v>
      </c>
      <c r="K203" s="22" t="s">
        <v>81</v>
      </c>
    </row>
    <row r="204" spans="1:11" x14ac:dyDescent="0.2">
      <c r="A204" s="50">
        <f t="shared" si="16"/>
        <v>12</v>
      </c>
      <c r="B204" s="17" t="s">
        <v>231</v>
      </c>
      <c r="C204" s="43">
        <v>390000</v>
      </c>
      <c r="D204" s="43">
        <v>391599</v>
      </c>
      <c r="E204" s="17" t="s">
        <v>221</v>
      </c>
      <c r="F204" s="17">
        <f t="shared" si="17"/>
        <v>1600</v>
      </c>
      <c r="G204" s="17" t="s">
        <v>78</v>
      </c>
      <c r="H204" s="17" t="s">
        <v>204</v>
      </c>
      <c r="I204" s="17" t="s">
        <v>80</v>
      </c>
      <c r="J204" s="17">
        <v>2</v>
      </c>
      <c r="K204" s="22" t="s">
        <v>81</v>
      </c>
    </row>
    <row r="205" spans="1:11" x14ac:dyDescent="0.2">
      <c r="A205" s="50">
        <f t="shared" si="16"/>
        <v>13</v>
      </c>
      <c r="B205" s="17" t="s">
        <v>232</v>
      </c>
      <c r="C205" s="43">
        <v>392100</v>
      </c>
      <c r="D205" s="43">
        <v>392349</v>
      </c>
      <c r="E205" s="17" t="s">
        <v>219</v>
      </c>
      <c r="F205" s="17">
        <f t="shared" si="17"/>
        <v>250</v>
      </c>
      <c r="G205" s="17" t="s">
        <v>78</v>
      </c>
      <c r="H205" s="17" t="s">
        <v>204</v>
      </c>
      <c r="I205" s="17" t="s">
        <v>118</v>
      </c>
      <c r="J205" s="17">
        <v>2</v>
      </c>
      <c r="K205" s="22" t="s">
        <v>81</v>
      </c>
    </row>
    <row r="206" spans="1:11" x14ac:dyDescent="0.2">
      <c r="A206" s="50">
        <f t="shared" si="16"/>
        <v>14</v>
      </c>
      <c r="B206" s="17" t="s">
        <v>233</v>
      </c>
      <c r="C206" s="43">
        <v>480100</v>
      </c>
      <c r="D206" s="43">
        <v>480299</v>
      </c>
      <c r="E206" s="17" t="s">
        <v>219</v>
      </c>
      <c r="F206" s="17">
        <f t="shared" si="17"/>
        <v>200</v>
      </c>
      <c r="G206" s="17" t="s">
        <v>78</v>
      </c>
      <c r="H206" s="17" t="s">
        <v>234</v>
      </c>
      <c r="I206" s="17" t="s">
        <v>118</v>
      </c>
      <c r="J206" s="17">
        <v>5</v>
      </c>
      <c r="K206" s="22" t="s">
        <v>184</v>
      </c>
    </row>
    <row r="207" spans="1:11" x14ac:dyDescent="0.2">
      <c r="A207" s="50">
        <f t="shared" si="16"/>
        <v>15</v>
      </c>
      <c r="B207" s="17" t="s">
        <v>235</v>
      </c>
      <c r="C207" s="43">
        <v>660000</v>
      </c>
      <c r="D207" s="43">
        <v>661099</v>
      </c>
      <c r="E207" s="17" t="s">
        <v>221</v>
      </c>
      <c r="F207" s="17">
        <f t="shared" si="17"/>
        <v>1100</v>
      </c>
      <c r="G207" s="17" t="s">
        <v>78</v>
      </c>
      <c r="H207" s="17" t="s">
        <v>79</v>
      </c>
      <c r="I207" s="17" t="s">
        <v>80</v>
      </c>
      <c r="J207" s="17">
        <v>5</v>
      </c>
      <c r="K207" s="22" t="s">
        <v>236</v>
      </c>
    </row>
    <row r="208" spans="1:11" x14ac:dyDescent="0.2">
      <c r="A208" s="50">
        <f t="shared" si="16"/>
        <v>16</v>
      </c>
      <c r="B208" s="17" t="s">
        <v>237</v>
      </c>
      <c r="C208" s="43">
        <v>684000</v>
      </c>
      <c r="D208" s="43">
        <v>684399</v>
      </c>
      <c r="E208" s="17" t="s">
        <v>221</v>
      </c>
      <c r="F208" s="17">
        <f t="shared" si="17"/>
        <v>400</v>
      </c>
      <c r="G208" s="17" t="s">
        <v>78</v>
      </c>
      <c r="H208" s="17" t="s">
        <v>204</v>
      </c>
      <c r="I208" s="17" t="s">
        <v>80</v>
      </c>
      <c r="J208" s="17">
        <v>3</v>
      </c>
      <c r="K208" s="22" t="s">
        <v>238</v>
      </c>
    </row>
    <row r="209" spans="1:11" x14ac:dyDescent="0.2">
      <c r="A209" s="50">
        <f t="shared" si="16"/>
        <v>17</v>
      </c>
      <c r="B209" s="17" t="s">
        <v>239</v>
      </c>
      <c r="C209" s="43">
        <v>688000</v>
      </c>
      <c r="D209" s="43">
        <v>688999</v>
      </c>
      <c r="E209" s="17" t="s">
        <v>221</v>
      </c>
      <c r="F209" s="17">
        <f t="shared" si="17"/>
        <v>1000</v>
      </c>
      <c r="G209" s="17" t="s">
        <v>78</v>
      </c>
      <c r="H209" s="17" t="s">
        <v>204</v>
      </c>
      <c r="I209" s="17" t="s">
        <v>80</v>
      </c>
      <c r="J209" s="17">
        <v>3</v>
      </c>
      <c r="K209" s="22" t="s">
        <v>120</v>
      </c>
    </row>
    <row r="210" spans="1:11" x14ac:dyDescent="0.2">
      <c r="A210" s="50">
        <f t="shared" si="16"/>
        <v>18</v>
      </c>
      <c r="B210" s="17" t="s">
        <v>240</v>
      </c>
      <c r="C210" s="43">
        <v>701100</v>
      </c>
      <c r="D210" s="43">
        <v>701299</v>
      </c>
      <c r="E210" s="17" t="s">
        <v>219</v>
      </c>
      <c r="F210" s="17">
        <f t="shared" si="17"/>
        <v>200</v>
      </c>
      <c r="G210" s="17" t="s">
        <v>78</v>
      </c>
      <c r="H210" s="17" t="s">
        <v>88</v>
      </c>
      <c r="I210" s="17" t="s">
        <v>118</v>
      </c>
      <c r="J210" s="17">
        <v>3</v>
      </c>
      <c r="K210" s="22" t="s">
        <v>120</v>
      </c>
    </row>
    <row r="211" spans="1:11" x14ac:dyDescent="0.2">
      <c r="A211" s="50">
        <f t="shared" si="16"/>
        <v>19</v>
      </c>
      <c r="B211" s="17" t="s">
        <v>241</v>
      </c>
      <c r="C211" s="43">
        <v>719000</v>
      </c>
      <c r="D211" s="43">
        <v>719499</v>
      </c>
      <c r="E211" s="17" t="s">
        <v>221</v>
      </c>
      <c r="F211" s="17">
        <f t="shared" si="17"/>
        <v>500</v>
      </c>
      <c r="G211" s="17" t="s">
        <v>78</v>
      </c>
      <c r="H211" s="17" t="s">
        <v>88</v>
      </c>
      <c r="I211" s="17" t="s">
        <v>80</v>
      </c>
      <c r="J211" s="17">
        <v>3</v>
      </c>
      <c r="K211" s="22" t="s">
        <v>120</v>
      </c>
    </row>
    <row r="212" spans="1:11" x14ac:dyDescent="0.2">
      <c r="A212" s="50">
        <f t="shared" si="16"/>
        <v>20</v>
      </c>
      <c r="B212" s="17" t="s">
        <v>242</v>
      </c>
      <c r="C212" s="43">
        <v>721000</v>
      </c>
      <c r="D212" s="43">
        <v>721799</v>
      </c>
      <c r="E212" s="17" t="s">
        <v>221</v>
      </c>
      <c r="F212" s="17">
        <f t="shared" si="17"/>
        <v>800</v>
      </c>
      <c r="G212" s="17" t="s">
        <v>78</v>
      </c>
      <c r="H212" s="17" t="s">
        <v>88</v>
      </c>
      <c r="I212" s="17" t="s">
        <v>80</v>
      </c>
      <c r="J212" s="17">
        <v>3</v>
      </c>
      <c r="K212" s="22" t="s">
        <v>120</v>
      </c>
    </row>
    <row r="213" spans="1:11" x14ac:dyDescent="0.2">
      <c r="A213" s="50">
        <f t="shared" si="16"/>
        <v>21</v>
      </c>
      <c r="B213" s="17" t="s">
        <v>243</v>
      </c>
      <c r="C213" s="43">
        <v>722100</v>
      </c>
      <c r="D213" s="43">
        <v>722399</v>
      </c>
      <c r="E213" s="17" t="s">
        <v>219</v>
      </c>
      <c r="F213" s="17">
        <f t="shared" si="17"/>
        <v>300</v>
      </c>
      <c r="G213" s="17" t="s">
        <v>78</v>
      </c>
      <c r="H213" s="17" t="s">
        <v>204</v>
      </c>
      <c r="I213" s="17" t="s">
        <v>118</v>
      </c>
      <c r="J213" s="17">
        <v>2</v>
      </c>
      <c r="K213" s="22" t="s">
        <v>81</v>
      </c>
    </row>
    <row r="214" spans="1:11" x14ac:dyDescent="0.2">
      <c r="A214" s="50">
        <f t="shared" si="16"/>
        <v>22</v>
      </c>
      <c r="B214" s="17" t="s">
        <v>244</v>
      </c>
      <c r="C214" s="43">
        <v>723000</v>
      </c>
      <c r="D214" s="43">
        <v>723999</v>
      </c>
      <c r="E214" s="17" t="s">
        <v>221</v>
      </c>
      <c r="F214" s="17">
        <f t="shared" si="17"/>
        <v>1000</v>
      </c>
      <c r="G214" s="17" t="s">
        <v>78</v>
      </c>
      <c r="H214" s="17" t="s">
        <v>88</v>
      </c>
      <c r="I214" s="17" t="s">
        <v>80</v>
      </c>
      <c r="J214" s="17">
        <v>3</v>
      </c>
      <c r="K214" s="22" t="s">
        <v>120</v>
      </c>
    </row>
    <row r="215" spans="1:11" x14ac:dyDescent="0.2">
      <c r="A215" s="50">
        <f t="shared" si="16"/>
        <v>23</v>
      </c>
      <c r="B215" s="17" t="s">
        <v>245</v>
      </c>
      <c r="C215" s="43">
        <v>725000</v>
      </c>
      <c r="D215" s="43">
        <v>725599</v>
      </c>
      <c r="E215" s="17" t="s">
        <v>221</v>
      </c>
      <c r="F215" s="17">
        <f t="shared" si="17"/>
        <v>600</v>
      </c>
      <c r="G215" s="17" t="s">
        <v>78</v>
      </c>
      <c r="H215" s="17" t="s">
        <v>204</v>
      </c>
      <c r="I215" s="17" t="s">
        <v>80</v>
      </c>
      <c r="J215" s="17">
        <v>2</v>
      </c>
      <c r="K215" s="22" t="s">
        <v>81</v>
      </c>
    </row>
    <row r="216" spans="1:11" x14ac:dyDescent="0.2">
      <c r="A216" s="50">
        <f t="shared" si="16"/>
        <v>24</v>
      </c>
      <c r="B216" s="17" t="s">
        <v>246</v>
      </c>
      <c r="C216" s="43">
        <v>726000</v>
      </c>
      <c r="D216" s="43">
        <v>727499</v>
      </c>
      <c r="E216" s="17" t="s">
        <v>221</v>
      </c>
      <c r="F216" s="17">
        <f t="shared" si="17"/>
        <v>1500</v>
      </c>
      <c r="G216" s="17" t="s">
        <v>78</v>
      </c>
      <c r="H216" s="17" t="s">
        <v>88</v>
      </c>
      <c r="I216" s="17" t="s">
        <v>80</v>
      </c>
      <c r="J216" s="17">
        <v>3</v>
      </c>
      <c r="K216" s="22" t="s">
        <v>120</v>
      </c>
    </row>
    <row r="217" spans="1:11" x14ac:dyDescent="0.2">
      <c r="A217" s="50">
        <f t="shared" si="16"/>
        <v>25</v>
      </c>
      <c r="B217" s="17" t="s">
        <v>247</v>
      </c>
      <c r="C217" s="43">
        <v>729100</v>
      </c>
      <c r="D217" s="43">
        <v>729249</v>
      </c>
      <c r="E217" s="17" t="s">
        <v>219</v>
      </c>
      <c r="F217" s="17">
        <f t="shared" si="17"/>
        <v>150</v>
      </c>
      <c r="G217" s="17" t="s">
        <v>78</v>
      </c>
      <c r="H217" s="17" t="s">
        <v>79</v>
      </c>
      <c r="I217" s="17" t="s">
        <v>118</v>
      </c>
      <c r="J217" s="17">
        <v>2</v>
      </c>
      <c r="K217" s="22" t="s">
        <v>81</v>
      </c>
    </row>
    <row r="218" spans="1:11" x14ac:dyDescent="0.2">
      <c r="A218" s="50">
        <f t="shared" si="16"/>
        <v>26</v>
      </c>
      <c r="B218" s="17" t="s">
        <v>248</v>
      </c>
      <c r="C218" s="43">
        <v>731000</v>
      </c>
      <c r="D218" s="43">
        <v>731599</v>
      </c>
      <c r="E218" s="17" t="s">
        <v>221</v>
      </c>
      <c r="F218" s="17">
        <f t="shared" si="17"/>
        <v>600</v>
      </c>
      <c r="G218" s="17" t="s">
        <v>78</v>
      </c>
      <c r="H218" s="17" t="s">
        <v>204</v>
      </c>
      <c r="I218" s="17" t="s">
        <v>80</v>
      </c>
      <c r="J218" s="17">
        <v>6</v>
      </c>
      <c r="K218" s="22" t="s">
        <v>184</v>
      </c>
    </row>
    <row r="219" spans="1:11" x14ac:dyDescent="0.2">
      <c r="A219" s="50">
        <f t="shared" si="16"/>
        <v>27</v>
      </c>
      <c r="B219" s="17" t="s">
        <v>249</v>
      </c>
      <c r="C219" s="43">
        <v>736000</v>
      </c>
      <c r="D219" s="43">
        <v>737999</v>
      </c>
      <c r="E219" s="17" t="s">
        <v>221</v>
      </c>
      <c r="F219" s="17">
        <f t="shared" si="17"/>
        <v>2000</v>
      </c>
      <c r="G219" s="17" t="s">
        <v>78</v>
      </c>
      <c r="H219" s="17" t="s">
        <v>204</v>
      </c>
      <c r="I219" s="17" t="s">
        <v>80</v>
      </c>
      <c r="J219" s="17">
        <v>6</v>
      </c>
      <c r="K219" s="22" t="s">
        <v>184</v>
      </c>
    </row>
    <row r="220" spans="1:11" x14ac:dyDescent="0.2">
      <c r="A220" s="50">
        <f t="shared" si="16"/>
        <v>28</v>
      </c>
      <c r="B220" s="17" t="s">
        <v>250</v>
      </c>
      <c r="C220" s="43">
        <v>740000</v>
      </c>
      <c r="D220" s="43">
        <v>740999</v>
      </c>
      <c r="E220" s="17" t="s">
        <v>221</v>
      </c>
      <c r="F220" s="17">
        <f t="shared" si="17"/>
        <v>1000</v>
      </c>
      <c r="G220" s="17" t="s">
        <v>78</v>
      </c>
      <c r="H220" s="17" t="s">
        <v>88</v>
      </c>
      <c r="I220" s="17" t="s">
        <v>80</v>
      </c>
      <c r="J220" s="17">
        <v>3</v>
      </c>
      <c r="K220" s="22" t="s">
        <v>89</v>
      </c>
    </row>
    <row r="221" spans="1:11" x14ac:dyDescent="0.2">
      <c r="A221" s="50">
        <f t="shared" si="16"/>
        <v>29</v>
      </c>
      <c r="B221" s="17" t="s">
        <v>251</v>
      </c>
      <c r="C221" s="43">
        <v>746100</v>
      </c>
      <c r="D221" s="43">
        <v>746349</v>
      </c>
      <c r="E221" s="17" t="s">
        <v>219</v>
      </c>
      <c r="F221" s="17">
        <f t="shared" si="17"/>
        <v>250</v>
      </c>
      <c r="G221" s="17" t="s">
        <v>78</v>
      </c>
      <c r="H221" s="17" t="s">
        <v>88</v>
      </c>
      <c r="I221" s="17" t="s">
        <v>118</v>
      </c>
      <c r="J221" s="17">
        <v>3</v>
      </c>
      <c r="K221" s="22" t="s">
        <v>89</v>
      </c>
    </row>
    <row r="222" spans="1:11" x14ac:dyDescent="0.2">
      <c r="A222" s="50">
        <f t="shared" si="16"/>
        <v>30</v>
      </c>
      <c r="B222" s="17" t="s">
        <v>252</v>
      </c>
      <c r="C222" s="43">
        <v>749100</v>
      </c>
      <c r="D222" s="43">
        <v>749199</v>
      </c>
      <c r="E222" s="17" t="s">
        <v>219</v>
      </c>
      <c r="F222" s="17">
        <f t="shared" si="17"/>
        <v>100</v>
      </c>
      <c r="G222" s="17" t="s">
        <v>78</v>
      </c>
      <c r="H222" s="17" t="s">
        <v>97</v>
      </c>
      <c r="I222" s="17" t="s">
        <v>118</v>
      </c>
      <c r="J222" s="17">
        <v>6</v>
      </c>
      <c r="K222" s="22" t="s">
        <v>184</v>
      </c>
    </row>
    <row r="223" spans="1:11" x14ac:dyDescent="0.2">
      <c r="A223" s="50">
        <f t="shared" si="16"/>
        <v>31</v>
      </c>
      <c r="B223" s="17" t="s">
        <v>253</v>
      </c>
      <c r="C223" s="43">
        <v>751100</v>
      </c>
      <c r="D223" s="43">
        <v>751349</v>
      </c>
      <c r="E223" s="17" t="s">
        <v>219</v>
      </c>
      <c r="F223" s="17">
        <f t="shared" si="17"/>
        <v>250</v>
      </c>
      <c r="G223" s="17" t="s">
        <v>78</v>
      </c>
      <c r="H223" s="17" t="s">
        <v>88</v>
      </c>
      <c r="I223" s="17" t="s">
        <v>118</v>
      </c>
      <c r="J223" s="17">
        <v>3</v>
      </c>
      <c r="K223" s="22" t="s">
        <v>89</v>
      </c>
    </row>
    <row r="224" spans="1:11" x14ac:dyDescent="0.2">
      <c r="A224" s="50">
        <f t="shared" si="16"/>
        <v>32</v>
      </c>
      <c r="B224" s="17" t="s">
        <v>254</v>
      </c>
      <c r="C224" s="43">
        <v>770100</v>
      </c>
      <c r="D224" s="43">
        <v>770349</v>
      </c>
      <c r="E224" s="17" t="s">
        <v>219</v>
      </c>
      <c r="F224" s="17">
        <f t="shared" si="17"/>
        <v>250</v>
      </c>
      <c r="G224" s="17" t="s">
        <v>78</v>
      </c>
      <c r="H224" s="17" t="s">
        <v>204</v>
      </c>
      <c r="I224" s="17" t="s">
        <v>118</v>
      </c>
      <c r="J224" s="17">
        <v>2</v>
      </c>
      <c r="K224" s="22" t="s">
        <v>81</v>
      </c>
    </row>
    <row r="225" spans="1:11" x14ac:dyDescent="0.2">
      <c r="A225" s="50">
        <f t="shared" ref="A225:A252" si="18">SUM(A224+1)</f>
        <v>33</v>
      </c>
      <c r="B225" s="17" t="s">
        <v>255</v>
      </c>
      <c r="C225" s="43">
        <v>773100</v>
      </c>
      <c r="D225" s="43">
        <v>773249</v>
      </c>
      <c r="E225" s="17" t="s">
        <v>219</v>
      </c>
      <c r="F225" s="17">
        <f t="shared" ref="F225:F256" si="19">SUM((D225-C225)+1)</f>
        <v>150</v>
      </c>
      <c r="G225" s="17" t="s">
        <v>78</v>
      </c>
      <c r="H225" s="17" t="s">
        <v>204</v>
      </c>
      <c r="I225" s="17" t="s">
        <v>118</v>
      </c>
      <c r="J225" s="17">
        <v>2</v>
      </c>
      <c r="K225" s="22" t="s">
        <v>81</v>
      </c>
    </row>
    <row r="226" spans="1:11" x14ac:dyDescent="0.2">
      <c r="A226" s="50">
        <f t="shared" si="18"/>
        <v>34</v>
      </c>
      <c r="B226" s="17" t="s">
        <v>256</v>
      </c>
      <c r="C226" s="43">
        <v>775100</v>
      </c>
      <c r="D226" s="43">
        <v>775399</v>
      </c>
      <c r="E226" s="17" t="s">
        <v>219</v>
      </c>
      <c r="F226" s="17">
        <f t="shared" si="19"/>
        <v>300</v>
      </c>
      <c r="G226" s="17" t="s">
        <v>78</v>
      </c>
      <c r="H226" s="17" t="s">
        <v>204</v>
      </c>
      <c r="I226" s="17" t="s">
        <v>118</v>
      </c>
      <c r="J226" s="17">
        <v>2</v>
      </c>
      <c r="K226" s="22" t="s">
        <v>81</v>
      </c>
    </row>
    <row r="227" spans="1:11" x14ac:dyDescent="0.2">
      <c r="A227" s="50">
        <f t="shared" si="18"/>
        <v>35</v>
      </c>
      <c r="B227" s="17" t="s">
        <v>257</v>
      </c>
      <c r="C227" s="43">
        <v>777100</v>
      </c>
      <c r="D227" s="43">
        <v>777349</v>
      </c>
      <c r="E227" s="17" t="s">
        <v>219</v>
      </c>
      <c r="F227" s="17">
        <f t="shared" si="19"/>
        <v>250</v>
      </c>
      <c r="G227" s="17" t="s">
        <v>78</v>
      </c>
      <c r="H227" s="17" t="s">
        <v>204</v>
      </c>
      <c r="I227" s="17" t="s">
        <v>118</v>
      </c>
      <c r="J227" s="17">
        <v>2</v>
      </c>
      <c r="K227" s="22" t="s">
        <v>81</v>
      </c>
    </row>
    <row r="228" spans="1:11" x14ac:dyDescent="0.2">
      <c r="A228" s="50">
        <f t="shared" si="18"/>
        <v>36</v>
      </c>
      <c r="B228" s="17" t="s">
        <v>258</v>
      </c>
      <c r="C228" s="43">
        <v>779100</v>
      </c>
      <c r="D228" s="43">
        <v>779349</v>
      </c>
      <c r="E228" s="17" t="s">
        <v>219</v>
      </c>
      <c r="F228" s="17">
        <f t="shared" si="19"/>
        <v>250</v>
      </c>
      <c r="G228" s="17" t="s">
        <v>78</v>
      </c>
      <c r="H228" s="17" t="s">
        <v>88</v>
      </c>
      <c r="I228" s="17" t="s">
        <v>118</v>
      </c>
      <c r="J228" s="17">
        <v>3</v>
      </c>
      <c r="K228" s="22" t="s">
        <v>89</v>
      </c>
    </row>
    <row r="229" spans="1:11" x14ac:dyDescent="0.2">
      <c r="A229" s="50">
        <f t="shared" si="18"/>
        <v>37</v>
      </c>
      <c r="B229" s="17" t="s">
        <v>259</v>
      </c>
      <c r="C229" s="43">
        <v>780100</v>
      </c>
      <c r="D229" s="43">
        <v>780349</v>
      </c>
      <c r="E229" s="17" t="s">
        <v>219</v>
      </c>
      <c r="F229" s="17">
        <f t="shared" si="19"/>
        <v>250</v>
      </c>
      <c r="G229" s="17" t="s">
        <v>78</v>
      </c>
      <c r="H229" s="17" t="s">
        <v>97</v>
      </c>
      <c r="I229" s="17" t="s">
        <v>118</v>
      </c>
      <c r="J229" s="17">
        <v>6</v>
      </c>
      <c r="K229" s="22" t="s">
        <v>184</v>
      </c>
    </row>
    <row r="230" spans="1:11" x14ac:dyDescent="0.2">
      <c r="A230" s="50">
        <f t="shared" si="18"/>
        <v>38</v>
      </c>
      <c r="B230" s="17" t="s">
        <v>260</v>
      </c>
      <c r="C230" s="43">
        <v>789100</v>
      </c>
      <c r="D230" s="43">
        <v>789199</v>
      </c>
      <c r="E230" s="17" t="s">
        <v>219</v>
      </c>
      <c r="F230" s="17">
        <f t="shared" si="19"/>
        <v>100</v>
      </c>
      <c r="G230" s="17" t="s">
        <v>78</v>
      </c>
      <c r="H230" s="17" t="s">
        <v>97</v>
      </c>
      <c r="I230" s="17" t="s">
        <v>118</v>
      </c>
      <c r="J230" s="17">
        <v>6</v>
      </c>
      <c r="K230" s="22" t="s">
        <v>184</v>
      </c>
    </row>
    <row r="231" spans="1:11" x14ac:dyDescent="0.2">
      <c r="A231" s="50">
        <f t="shared" si="18"/>
        <v>39</v>
      </c>
      <c r="B231" s="17" t="s">
        <v>261</v>
      </c>
      <c r="C231" s="43">
        <v>790100</v>
      </c>
      <c r="D231" s="43">
        <v>790199</v>
      </c>
      <c r="E231" s="17" t="s">
        <v>219</v>
      </c>
      <c r="F231" s="17">
        <f t="shared" si="19"/>
        <v>100</v>
      </c>
      <c r="G231" s="17" t="s">
        <v>78</v>
      </c>
      <c r="H231" s="17" t="s">
        <v>88</v>
      </c>
      <c r="I231" s="17" t="s">
        <v>118</v>
      </c>
      <c r="J231" s="17">
        <v>3</v>
      </c>
      <c r="K231" s="22" t="s">
        <v>262</v>
      </c>
    </row>
    <row r="232" spans="1:11" x14ac:dyDescent="0.2">
      <c r="A232" s="50">
        <f t="shared" si="18"/>
        <v>40</v>
      </c>
      <c r="B232" s="17" t="s">
        <v>263</v>
      </c>
      <c r="C232" s="43">
        <v>795100</v>
      </c>
      <c r="D232" s="43">
        <v>795249</v>
      </c>
      <c r="E232" s="17" t="s">
        <v>219</v>
      </c>
      <c r="F232" s="17">
        <f t="shared" si="19"/>
        <v>150</v>
      </c>
      <c r="G232" s="17" t="s">
        <v>78</v>
      </c>
      <c r="H232" s="17" t="s">
        <v>88</v>
      </c>
      <c r="I232" s="17" t="s">
        <v>118</v>
      </c>
      <c r="J232" s="17">
        <v>3</v>
      </c>
      <c r="K232" s="22" t="s">
        <v>262</v>
      </c>
    </row>
    <row r="233" spans="1:11" x14ac:dyDescent="0.2">
      <c r="A233" s="50">
        <f t="shared" si="18"/>
        <v>41</v>
      </c>
      <c r="B233" s="17" t="s">
        <v>264</v>
      </c>
      <c r="C233" s="43">
        <v>830000</v>
      </c>
      <c r="D233" s="43">
        <v>832399</v>
      </c>
      <c r="E233" s="17" t="s">
        <v>221</v>
      </c>
      <c r="F233" s="17">
        <f t="shared" si="19"/>
        <v>2400</v>
      </c>
      <c r="G233" s="17" t="s">
        <v>78</v>
      </c>
      <c r="H233" s="17" t="s">
        <v>79</v>
      </c>
      <c r="I233" s="17" t="s">
        <v>80</v>
      </c>
      <c r="J233" s="17">
        <v>6</v>
      </c>
      <c r="K233" s="22" t="s">
        <v>262</v>
      </c>
    </row>
    <row r="234" spans="1:11" x14ac:dyDescent="0.2">
      <c r="A234" s="50">
        <f t="shared" si="18"/>
        <v>42</v>
      </c>
      <c r="B234" s="17" t="s">
        <v>265</v>
      </c>
      <c r="C234" s="43">
        <v>839100</v>
      </c>
      <c r="D234" s="43">
        <v>839699</v>
      </c>
      <c r="E234" s="17" t="s">
        <v>219</v>
      </c>
      <c r="F234" s="17">
        <f t="shared" si="19"/>
        <v>600</v>
      </c>
      <c r="G234" s="17" t="s">
        <v>78</v>
      </c>
      <c r="H234" s="17" t="s">
        <v>204</v>
      </c>
      <c r="I234" s="17" t="s">
        <v>118</v>
      </c>
      <c r="J234" s="17">
        <v>6</v>
      </c>
      <c r="K234" s="22" t="s">
        <v>140</v>
      </c>
    </row>
    <row r="235" spans="1:11" x14ac:dyDescent="0.2">
      <c r="A235" s="50">
        <f t="shared" si="18"/>
        <v>43</v>
      </c>
      <c r="B235" s="17" t="s">
        <v>266</v>
      </c>
      <c r="C235" s="43">
        <v>870100</v>
      </c>
      <c r="D235" s="43">
        <v>870349</v>
      </c>
      <c r="E235" s="17" t="s">
        <v>219</v>
      </c>
      <c r="F235" s="17">
        <f t="shared" si="19"/>
        <v>250</v>
      </c>
      <c r="G235" s="17" t="s">
        <v>78</v>
      </c>
      <c r="H235" s="17" t="s">
        <v>88</v>
      </c>
      <c r="I235" s="17" t="s">
        <v>118</v>
      </c>
      <c r="J235" s="17">
        <v>3</v>
      </c>
      <c r="K235" s="22" t="s">
        <v>89</v>
      </c>
    </row>
    <row r="236" spans="1:11" x14ac:dyDescent="0.2">
      <c r="A236" s="50">
        <f t="shared" si="18"/>
        <v>44</v>
      </c>
      <c r="B236" s="17" t="s">
        <v>267</v>
      </c>
      <c r="C236" s="43">
        <v>871000</v>
      </c>
      <c r="D236" s="43">
        <v>871999</v>
      </c>
      <c r="E236" s="17" t="s">
        <v>221</v>
      </c>
      <c r="F236" s="17">
        <f t="shared" si="19"/>
        <v>1000</v>
      </c>
      <c r="G236" s="17" t="s">
        <v>78</v>
      </c>
      <c r="H236" s="17" t="s">
        <v>88</v>
      </c>
      <c r="I236" s="17" t="s">
        <v>80</v>
      </c>
      <c r="J236" s="17">
        <v>3</v>
      </c>
      <c r="K236" s="22" t="s">
        <v>89</v>
      </c>
    </row>
    <row r="237" spans="1:11" x14ac:dyDescent="0.2">
      <c r="A237" s="50">
        <f t="shared" si="18"/>
        <v>45</v>
      </c>
      <c r="B237" s="17" t="s">
        <v>268</v>
      </c>
      <c r="C237" s="43">
        <v>872100</v>
      </c>
      <c r="D237" s="43">
        <v>872549</v>
      </c>
      <c r="E237" s="17" t="s">
        <v>219</v>
      </c>
      <c r="F237" s="17">
        <f t="shared" si="19"/>
        <v>450</v>
      </c>
      <c r="G237" s="17" t="s">
        <v>78</v>
      </c>
      <c r="H237" s="17" t="s">
        <v>88</v>
      </c>
      <c r="I237" s="17" t="s">
        <v>118</v>
      </c>
      <c r="J237" s="17">
        <v>3</v>
      </c>
      <c r="K237" s="22" t="s">
        <v>89</v>
      </c>
    </row>
    <row r="238" spans="1:11" x14ac:dyDescent="0.2">
      <c r="A238" s="50">
        <f t="shared" si="18"/>
        <v>46</v>
      </c>
      <c r="B238" s="17" t="s">
        <v>269</v>
      </c>
      <c r="C238" s="43">
        <v>873000</v>
      </c>
      <c r="D238" s="43">
        <v>873999</v>
      </c>
      <c r="E238" s="17" t="s">
        <v>221</v>
      </c>
      <c r="F238" s="17">
        <f t="shared" si="19"/>
        <v>1000</v>
      </c>
      <c r="G238" s="17" t="s">
        <v>78</v>
      </c>
      <c r="H238" s="17" t="s">
        <v>88</v>
      </c>
      <c r="I238" s="17" t="s">
        <v>80</v>
      </c>
      <c r="J238" s="17">
        <v>3</v>
      </c>
      <c r="K238" s="22" t="s">
        <v>89</v>
      </c>
    </row>
    <row r="239" spans="1:11" x14ac:dyDescent="0.2">
      <c r="A239" s="50">
        <f t="shared" si="18"/>
        <v>47</v>
      </c>
      <c r="B239" s="17" t="s">
        <v>270</v>
      </c>
      <c r="C239" s="43">
        <v>880000</v>
      </c>
      <c r="D239" s="43">
        <v>881599</v>
      </c>
      <c r="E239" s="17" t="s">
        <v>221</v>
      </c>
      <c r="F239" s="17">
        <f t="shared" si="19"/>
        <v>1600</v>
      </c>
      <c r="G239" s="17" t="s">
        <v>78</v>
      </c>
      <c r="H239" s="17" t="s">
        <v>79</v>
      </c>
      <c r="I239" s="17" t="s">
        <v>80</v>
      </c>
      <c r="J239" s="17">
        <v>6</v>
      </c>
      <c r="K239" s="22" t="s">
        <v>140</v>
      </c>
    </row>
    <row r="240" spans="1:11" x14ac:dyDescent="0.2">
      <c r="A240" s="50">
        <f t="shared" si="18"/>
        <v>48</v>
      </c>
      <c r="B240" s="17" t="s">
        <v>271</v>
      </c>
      <c r="C240" s="43">
        <v>883000</v>
      </c>
      <c r="D240" s="43">
        <v>885799</v>
      </c>
      <c r="E240" s="17" t="s">
        <v>221</v>
      </c>
      <c r="F240" s="17">
        <f t="shared" si="19"/>
        <v>2800</v>
      </c>
      <c r="G240" s="17" t="s">
        <v>78</v>
      </c>
      <c r="H240" s="17" t="s">
        <v>88</v>
      </c>
      <c r="I240" s="17" t="s">
        <v>80</v>
      </c>
      <c r="J240" s="17">
        <v>3</v>
      </c>
      <c r="K240" s="22" t="s">
        <v>262</v>
      </c>
    </row>
    <row r="241" spans="1:11" x14ac:dyDescent="0.2">
      <c r="A241" s="50">
        <f t="shared" si="18"/>
        <v>49</v>
      </c>
      <c r="B241" s="17" t="s">
        <v>272</v>
      </c>
      <c r="C241" s="43">
        <v>886000</v>
      </c>
      <c r="D241" s="43">
        <v>887999</v>
      </c>
      <c r="E241" s="17" t="s">
        <v>221</v>
      </c>
      <c r="F241" s="17">
        <f t="shared" si="19"/>
        <v>2000</v>
      </c>
      <c r="G241" s="17" t="s">
        <v>78</v>
      </c>
      <c r="H241" s="17" t="s">
        <v>79</v>
      </c>
      <c r="I241" s="17" t="s">
        <v>80</v>
      </c>
      <c r="J241" s="17">
        <v>6</v>
      </c>
      <c r="K241" s="22" t="s">
        <v>140</v>
      </c>
    </row>
    <row r="242" spans="1:11" x14ac:dyDescent="0.2">
      <c r="A242" s="50">
        <f t="shared" si="18"/>
        <v>50</v>
      </c>
      <c r="B242" s="17" t="s">
        <v>273</v>
      </c>
      <c r="C242" s="43">
        <v>889100</v>
      </c>
      <c r="D242" s="43">
        <v>889299</v>
      </c>
      <c r="E242" s="17" t="s">
        <v>219</v>
      </c>
      <c r="F242" s="17">
        <f t="shared" si="19"/>
        <v>200</v>
      </c>
      <c r="G242" s="17" t="s">
        <v>203</v>
      </c>
      <c r="H242" s="17" t="s">
        <v>79</v>
      </c>
      <c r="I242" s="17" t="s">
        <v>118</v>
      </c>
      <c r="J242" s="17">
        <v>6</v>
      </c>
      <c r="K242" s="22" t="s">
        <v>140</v>
      </c>
    </row>
    <row r="243" spans="1:11" x14ac:dyDescent="0.2">
      <c r="A243" s="50">
        <f t="shared" si="18"/>
        <v>51</v>
      </c>
      <c r="B243" s="17" t="s">
        <v>274</v>
      </c>
      <c r="C243" s="43">
        <v>899000</v>
      </c>
      <c r="D243" s="43">
        <v>899299</v>
      </c>
      <c r="E243" s="17" t="s">
        <v>221</v>
      </c>
      <c r="F243" s="17">
        <f t="shared" si="19"/>
        <v>300</v>
      </c>
      <c r="G243" s="17" t="s">
        <v>78</v>
      </c>
      <c r="H243" s="17"/>
      <c r="I243" s="17" t="s">
        <v>80</v>
      </c>
      <c r="J243" s="17">
        <v>6</v>
      </c>
      <c r="K243" s="22" t="s">
        <v>140</v>
      </c>
    </row>
    <row r="244" spans="1:11" x14ac:dyDescent="0.2">
      <c r="A244" s="50">
        <f t="shared" si="18"/>
        <v>52</v>
      </c>
      <c r="B244" s="17" t="s">
        <v>275</v>
      </c>
      <c r="C244" s="43">
        <v>900000</v>
      </c>
      <c r="D244" s="43">
        <v>900599</v>
      </c>
      <c r="E244" s="17" t="s">
        <v>221</v>
      </c>
      <c r="F244" s="17">
        <f t="shared" si="19"/>
        <v>600</v>
      </c>
      <c r="G244" s="17" t="s">
        <v>78</v>
      </c>
      <c r="H244" s="17" t="s">
        <v>88</v>
      </c>
      <c r="I244" s="17" t="s">
        <v>80</v>
      </c>
      <c r="J244" s="17">
        <v>3</v>
      </c>
      <c r="K244" s="22" t="s">
        <v>174</v>
      </c>
    </row>
    <row r="245" spans="1:11" x14ac:dyDescent="0.2">
      <c r="A245" s="50">
        <f t="shared" si="18"/>
        <v>53</v>
      </c>
      <c r="B245" s="17" t="s">
        <v>276</v>
      </c>
      <c r="C245" s="43">
        <v>904100</v>
      </c>
      <c r="D245" s="43">
        <v>904399</v>
      </c>
      <c r="E245" s="17" t="s">
        <v>219</v>
      </c>
      <c r="F245" s="17">
        <f t="shared" si="19"/>
        <v>300</v>
      </c>
      <c r="G245" s="17" t="s">
        <v>78</v>
      </c>
      <c r="H245" s="17" t="s">
        <v>88</v>
      </c>
      <c r="I245" s="17" t="s">
        <v>118</v>
      </c>
      <c r="J245" s="17">
        <v>3</v>
      </c>
      <c r="K245" s="22" t="s">
        <v>174</v>
      </c>
    </row>
    <row r="246" spans="1:11" x14ac:dyDescent="0.2">
      <c r="A246" s="50">
        <f t="shared" si="18"/>
        <v>54</v>
      </c>
      <c r="B246" s="17" t="s">
        <v>277</v>
      </c>
      <c r="C246" s="43">
        <v>907100</v>
      </c>
      <c r="D246" s="43">
        <v>907199</v>
      </c>
      <c r="E246" s="17" t="s">
        <v>219</v>
      </c>
      <c r="F246" s="17">
        <f t="shared" si="19"/>
        <v>100</v>
      </c>
      <c r="G246" s="17" t="s">
        <v>78</v>
      </c>
      <c r="H246" s="17" t="s">
        <v>88</v>
      </c>
      <c r="I246" s="17" t="s">
        <v>118</v>
      </c>
      <c r="J246" s="17">
        <v>3</v>
      </c>
      <c r="K246" s="22" t="s">
        <v>174</v>
      </c>
    </row>
    <row r="247" spans="1:11" x14ac:dyDescent="0.2">
      <c r="A247" s="50">
        <f t="shared" si="18"/>
        <v>55</v>
      </c>
      <c r="B247" s="17" t="s">
        <v>278</v>
      </c>
      <c r="C247" s="43">
        <v>910000</v>
      </c>
      <c r="D247" s="43">
        <v>911699</v>
      </c>
      <c r="E247" s="17" t="s">
        <v>221</v>
      </c>
      <c r="F247" s="17">
        <f t="shared" si="19"/>
        <v>1700</v>
      </c>
      <c r="G247" s="17" t="s">
        <v>78</v>
      </c>
      <c r="H247" s="17" t="s">
        <v>97</v>
      </c>
      <c r="I247" s="17" t="s">
        <v>80</v>
      </c>
      <c r="J247" s="17">
        <v>6</v>
      </c>
      <c r="K247" s="22" t="s">
        <v>98</v>
      </c>
    </row>
    <row r="248" spans="1:11" x14ac:dyDescent="0.2">
      <c r="A248" s="50">
        <f t="shared" si="18"/>
        <v>56</v>
      </c>
      <c r="B248" s="17" t="s">
        <v>279</v>
      </c>
      <c r="C248" s="43">
        <v>912100</v>
      </c>
      <c r="D248" s="43">
        <v>912249</v>
      </c>
      <c r="E248" s="17" t="s">
        <v>219</v>
      </c>
      <c r="F248" s="17">
        <f t="shared" si="19"/>
        <v>150</v>
      </c>
      <c r="G248" s="17" t="s">
        <v>78</v>
      </c>
      <c r="H248" s="17" t="s">
        <v>88</v>
      </c>
      <c r="I248" s="17" t="s">
        <v>118</v>
      </c>
      <c r="J248" s="17">
        <v>3</v>
      </c>
      <c r="K248" s="22" t="s">
        <v>174</v>
      </c>
    </row>
    <row r="249" spans="1:11" x14ac:dyDescent="0.2">
      <c r="A249" s="50">
        <f t="shared" si="18"/>
        <v>57</v>
      </c>
      <c r="B249" s="17" t="s">
        <v>280</v>
      </c>
      <c r="C249" s="43">
        <v>915000</v>
      </c>
      <c r="D249" s="43">
        <v>915999</v>
      </c>
      <c r="E249" s="17" t="s">
        <v>221</v>
      </c>
      <c r="F249" s="17">
        <f t="shared" si="19"/>
        <v>1000</v>
      </c>
      <c r="G249" s="17" t="s">
        <v>78</v>
      </c>
      <c r="H249" s="17" t="s">
        <v>97</v>
      </c>
      <c r="I249" s="17" t="s">
        <v>80</v>
      </c>
      <c r="J249" s="17">
        <v>6</v>
      </c>
      <c r="K249" s="22" t="s">
        <v>98</v>
      </c>
    </row>
    <row r="250" spans="1:11" x14ac:dyDescent="0.2">
      <c r="A250" s="50">
        <f t="shared" si="18"/>
        <v>58</v>
      </c>
      <c r="B250" s="17" t="s">
        <v>281</v>
      </c>
      <c r="C250" s="43">
        <v>916100</v>
      </c>
      <c r="D250" s="43">
        <v>916249</v>
      </c>
      <c r="E250" s="17" t="s">
        <v>219</v>
      </c>
      <c r="F250" s="17">
        <f t="shared" si="19"/>
        <v>150</v>
      </c>
      <c r="G250" s="17" t="s">
        <v>78</v>
      </c>
      <c r="H250" s="17" t="s">
        <v>88</v>
      </c>
      <c r="I250" s="17" t="s">
        <v>118</v>
      </c>
      <c r="J250" s="17">
        <v>6</v>
      </c>
      <c r="K250" s="22" t="s">
        <v>174</v>
      </c>
    </row>
    <row r="251" spans="1:11" x14ac:dyDescent="0.2">
      <c r="A251" s="50">
        <f t="shared" si="18"/>
        <v>59</v>
      </c>
      <c r="B251" s="17" t="s">
        <v>282</v>
      </c>
      <c r="C251" s="43">
        <v>918000</v>
      </c>
      <c r="D251" s="43">
        <v>918319</v>
      </c>
      <c r="E251" s="17" t="s">
        <v>221</v>
      </c>
      <c r="F251" s="17">
        <f t="shared" si="19"/>
        <v>320</v>
      </c>
      <c r="G251" s="17" t="s">
        <v>78</v>
      </c>
      <c r="H251" s="17" t="s">
        <v>97</v>
      </c>
      <c r="I251" s="17" t="s">
        <v>80</v>
      </c>
      <c r="J251" s="17">
        <v>6</v>
      </c>
      <c r="K251" s="22" t="s">
        <v>98</v>
      </c>
    </row>
    <row r="252" spans="1:11" x14ac:dyDescent="0.2">
      <c r="A252" s="50">
        <f t="shared" si="18"/>
        <v>60</v>
      </c>
      <c r="B252" s="17" t="s">
        <v>283</v>
      </c>
      <c r="C252" s="43">
        <v>919100</v>
      </c>
      <c r="D252" s="43">
        <v>919399</v>
      </c>
      <c r="E252" s="17" t="s">
        <v>219</v>
      </c>
      <c r="F252" s="17">
        <f t="shared" si="19"/>
        <v>300</v>
      </c>
      <c r="G252" s="17" t="s">
        <v>78</v>
      </c>
      <c r="H252" s="17" t="s">
        <v>79</v>
      </c>
      <c r="I252" s="17" t="s">
        <v>118</v>
      </c>
      <c r="J252" s="17">
        <v>3</v>
      </c>
      <c r="K252" s="22" t="s">
        <v>174</v>
      </c>
    </row>
    <row r="253" spans="1:11" x14ac:dyDescent="0.2">
      <c r="A253" s="50">
        <v>1</v>
      </c>
      <c r="B253" s="17" t="s">
        <v>284</v>
      </c>
      <c r="C253" s="43">
        <v>930000</v>
      </c>
      <c r="D253" s="43">
        <v>930599</v>
      </c>
      <c r="E253" s="17" t="s">
        <v>221</v>
      </c>
      <c r="F253" s="17">
        <f t="shared" si="19"/>
        <v>600</v>
      </c>
      <c r="G253" s="17" t="s">
        <v>78</v>
      </c>
      <c r="H253" s="17" t="s">
        <v>88</v>
      </c>
      <c r="I253" s="17" t="s">
        <v>80</v>
      </c>
      <c r="J253" s="17">
        <v>3</v>
      </c>
      <c r="K253" s="22" t="s">
        <v>174</v>
      </c>
    </row>
    <row r="254" spans="1:11" x14ac:dyDescent="0.2">
      <c r="A254" s="50">
        <f t="shared" ref="A254:A265" si="20">SUM(A253+1)</f>
        <v>2</v>
      </c>
      <c r="B254" s="17" t="s">
        <v>285</v>
      </c>
      <c r="C254" s="43">
        <v>933100</v>
      </c>
      <c r="D254" s="43">
        <v>933249</v>
      </c>
      <c r="E254" s="17" t="s">
        <v>219</v>
      </c>
      <c r="F254" s="17">
        <f t="shared" si="19"/>
        <v>150</v>
      </c>
      <c r="G254" s="17" t="s">
        <v>78</v>
      </c>
      <c r="H254" s="17" t="s">
        <v>88</v>
      </c>
      <c r="I254" s="17" t="s">
        <v>118</v>
      </c>
      <c r="J254" s="17">
        <v>3</v>
      </c>
      <c r="K254" s="22" t="s">
        <v>174</v>
      </c>
    </row>
    <row r="255" spans="1:11" x14ac:dyDescent="0.2">
      <c r="A255" s="50">
        <f t="shared" si="20"/>
        <v>3</v>
      </c>
      <c r="B255" s="17" t="s">
        <v>286</v>
      </c>
      <c r="C255" s="43">
        <v>934100</v>
      </c>
      <c r="D255" s="43">
        <v>934199</v>
      </c>
      <c r="E255" s="17" t="s">
        <v>219</v>
      </c>
      <c r="F255" s="17">
        <f t="shared" si="19"/>
        <v>100</v>
      </c>
      <c r="G255" s="17" t="s">
        <v>78</v>
      </c>
      <c r="H255" s="17" t="s">
        <v>97</v>
      </c>
      <c r="I255" s="17" t="s">
        <v>118</v>
      </c>
      <c r="J255" s="17">
        <v>6</v>
      </c>
      <c r="K255" s="22" t="s">
        <v>98</v>
      </c>
    </row>
    <row r="256" spans="1:11" x14ac:dyDescent="0.2">
      <c r="A256" s="50">
        <f t="shared" si="20"/>
        <v>4</v>
      </c>
      <c r="B256" s="17" t="s">
        <v>287</v>
      </c>
      <c r="C256" s="43">
        <v>936100</v>
      </c>
      <c r="D256" s="43">
        <v>936399</v>
      </c>
      <c r="E256" s="17" t="s">
        <v>219</v>
      </c>
      <c r="F256" s="17">
        <f t="shared" si="19"/>
        <v>300</v>
      </c>
      <c r="G256" s="17" t="s">
        <v>78</v>
      </c>
      <c r="H256" s="17" t="s">
        <v>88</v>
      </c>
      <c r="I256" s="17" t="s">
        <v>118</v>
      </c>
      <c r="J256" s="17">
        <v>3</v>
      </c>
      <c r="K256" s="22" t="s">
        <v>174</v>
      </c>
    </row>
    <row r="257" spans="1:11" x14ac:dyDescent="0.2">
      <c r="A257" s="50">
        <f t="shared" si="20"/>
        <v>5</v>
      </c>
      <c r="B257" s="17" t="s">
        <v>288</v>
      </c>
      <c r="C257" s="43">
        <v>937000</v>
      </c>
      <c r="D257" s="43">
        <v>937299</v>
      </c>
      <c r="E257" s="17" t="s">
        <v>221</v>
      </c>
      <c r="F257" s="17">
        <f t="shared" ref="F257:F265" si="21">SUM((D257-C257)+1)</f>
        <v>300</v>
      </c>
      <c r="G257" s="17" t="s">
        <v>78</v>
      </c>
      <c r="H257" s="17" t="s">
        <v>97</v>
      </c>
      <c r="I257" s="17" t="s">
        <v>80</v>
      </c>
      <c r="J257" s="17">
        <v>6</v>
      </c>
      <c r="K257" s="22" t="s">
        <v>98</v>
      </c>
    </row>
    <row r="258" spans="1:11" x14ac:dyDescent="0.2">
      <c r="A258" s="50">
        <f t="shared" si="20"/>
        <v>6</v>
      </c>
      <c r="B258" s="17" t="s">
        <v>289</v>
      </c>
      <c r="C258" s="43">
        <v>938100</v>
      </c>
      <c r="D258" s="43">
        <v>938349</v>
      </c>
      <c r="E258" s="17" t="s">
        <v>219</v>
      </c>
      <c r="F258" s="17">
        <f t="shared" si="21"/>
        <v>250</v>
      </c>
      <c r="G258" s="17" t="s">
        <v>78</v>
      </c>
      <c r="H258" s="17" t="s">
        <v>88</v>
      </c>
      <c r="I258" s="17" t="s">
        <v>118</v>
      </c>
      <c r="J258" s="17">
        <v>3</v>
      </c>
      <c r="K258" s="22" t="s">
        <v>174</v>
      </c>
    </row>
    <row r="259" spans="1:11" x14ac:dyDescent="0.2">
      <c r="A259" s="50">
        <f t="shared" si="20"/>
        <v>7</v>
      </c>
      <c r="B259" s="17" t="s">
        <v>290</v>
      </c>
      <c r="C259" s="43">
        <v>939100</v>
      </c>
      <c r="D259" s="43">
        <v>939249</v>
      </c>
      <c r="E259" s="17" t="s">
        <v>219</v>
      </c>
      <c r="F259" s="17">
        <f t="shared" si="21"/>
        <v>150</v>
      </c>
      <c r="G259" s="17" t="s">
        <v>78</v>
      </c>
      <c r="H259" s="17" t="s">
        <v>97</v>
      </c>
      <c r="I259" s="17" t="s">
        <v>118</v>
      </c>
      <c r="J259" s="17">
        <v>6</v>
      </c>
      <c r="K259" s="22" t="s">
        <v>98</v>
      </c>
    </row>
    <row r="260" spans="1:11" x14ac:dyDescent="0.2">
      <c r="A260" s="50">
        <f t="shared" si="20"/>
        <v>8</v>
      </c>
      <c r="B260" s="17" t="s">
        <v>291</v>
      </c>
      <c r="C260" s="43">
        <v>941100</v>
      </c>
      <c r="D260" s="43">
        <v>941249</v>
      </c>
      <c r="E260" s="17" t="s">
        <v>219</v>
      </c>
      <c r="F260" s="17">
        <f t="shared" si="21"/>
        <v>150</v>
      </c>
      <c r="G260" s="17" t="s">
        <v>78</v>
      </c>
      <c r="H260" s="17" t="s">
        <v>97</v>
      </c>
      <c r="I260" s="17" t="s">
        <v>118</v>
      </c>
      <c r="J260" s="17">
        <v>6</v>
      </c>
      <c r="K260" s="22" t="s">
        <v>98</v>
      </c>
    </row>
    <row r="261" spans="1:11" x14ac:dyDescent="0.2">
      <c r="A261" s="50">
        <f t="shared" si="20"/>
        <v>9</v>
      </c>
      <c r="B261" s="17" t="s">
        <v>292</v>
      </c>
      <c r="C261" s="43">
        <v>970100</v>
      </c>
      <c r="D261" s="43">
        <v>970399</v>
      </c>
      <c r="E261" s="17" t="s">
        <v>219</v>
      </c>
      <c r="F261" s="17">
        <f t="shared" si="21"/>
        <v>300</v>
      </c>
      <c r="G261" s="17" t="s">
        <v>78</v>
      </c>
      <c r="H261" s="17" t="s">
        <v>88</v>
      </c>
      <c r="I261" s="17" t="s">
        <v>118</v>
      </c>
      <c r="J261" s="17">
        <v>3</v>
      </c>
      <c r="K261" s="22" t="s">
        <v>124</v>
      </c>
    </row>
    <row r="262" spans="1:11" x14ac:dyDescent="0.2">
      <c r="A262" s="50">
        <f t="shared" si="20"/>
        <v>10</v>
      </c>
      <c r="B262" s="17" t="s">
        <v>293</v>
      </c>
      <c r="C262" s="43">
        <v>974100</v>
      </c>
      <c r="D262" s="43">
        <v>974699</v>
      </c>
      <c r="E262" s="17" t="s">
        <v>294</v>
      </c>
      <c r="F262" s="17">
        <f t="shared" si="21"/>
        <v>600</v>
      </c>
      <c r="G262" s="17" t="s">
        <v>78</v>
      </c>
      <c r="H262" s="17" t="s">
        <v>88</v>
      </c>
      <c r="I262" s="17" t="s">
        <v>118</v>
      </c>
      <c r="J262" s="17">
        <v>3</v>
      </c>
      <c r="K262" s="22" t="s">
        <v>124</v>
      </c>
    </row>
    <row r="263" spans="1:11" x14ac:dyDescent="0.2">
      <c r="A263" s="50">
        <f t="shared" si="20"/>
        <v>11</v>
      </c>
      <c r="B263" s="17" t="s">
        <v>295</v>
      </c>
      <c r="C263" s="43">
        <v>977100</v>
      </c>
      <c r="D263" s="43">
        <v>977699</v>
      </c>
      <c r="E263" s="17" t="s">
        <v>219</v>
      </c>
      <c r="F263" s="17">
        <f t="shared" si="21"/>
        <v>600</v>
      </c>
      <c r="G263" s="17" t="s">
        <v>78</v>
      </c>
      <c r="H263" s="17" t="s">
        <v>97</v>
      </c>
      <c r="I263" s="17" t="s">
        <v>118</v>
      </c>
      <c r="J263" s="17">
        <v>6</v>
      </c>
      <c r="K263" s="22" t="s">
        <v>110</v>
      </c>
    </row>
    <row r="264" spans="1:11" x14ac:dyDescent="0.2">
      <c r="A264" s="50">
        <f t="shared" si="20"/>
        <v>12</v>
      </c>
      <c r="B264" s="17" t="s">
        <v>296</v>
      </c>
      <c r="C264" s="43">
        <v>978100</v>
      </c>
      <c r="D264" s="43">
        <v>978399</v>
      </c>
      <c r="E264" s="17" t="s">
        <v>219</v>
      </c>
      <c r="F264" s="17">
        <f t="shared" si="21"/>
        <v>300</v>
      </c>
      <c r="G264" s="17" t="s">
        <v>78</v>
      </c>
      <c r="H264" s="17" t="s">
        <v>88</v>
      </c>
      <c r="I264" s="17" t="s">
        <v>118</v>
      </c>
      <c r="J264" s="17">
        <v>3</v>
      </c>
      <c r="K264" s="22" t="s">
        <v>124</v>
      </c>
    </row>
    <row r="265" spans="1:11" x14ac:dyDescent="0.2">
      <c r="A265" s="50">
        <f t="shared" si="20"/>
        <v>13</v>
      </c>
      <c r="B265" s="17" t="s">
        <v>297</v>
      </c>
      <c r="C265" s="43">
        <v>979100</v>
      </c>
      <c r="D265" s="43">
        <v>979249</v>
      </c>
      <c r="E265" s="17" t="s">
        <v>219</v>
      </c>
      <c r="F265" s="17">
        <f t="shared" si="21"/>
        <v>150</v>
      </c>
      <c r="G265" s="17" t="s">
        <v>78</v>
      </c>
      <c r="H265" s="17" t="s">
        <v>97</v>
      </c>
      <c r="I265" s="17" t="s">
        <v>118</v>
      </c>
      <c r="J265" s="17">
        <v>6</v>
      </c>
      <c r="K265" s="22" t="s">
        <v>110</v>
      </c>
    </row>
    <row r="266" spans="1:11" ht="13.5" thickBot="1" x14ac:dyDescent="0.25">
      <c r="A266" s="76"/>
      <c r="B266" s="24"/>
      <c r="C266" s="45"/>
      <c r="D266" s="45"/>
      <c r="E266" s="24"/>
      <c r="F266" s="24" t="s">
        <v>16</v>
      </c>
      <c r="G266" s="24"/>
      <c r="H266" s="24"/>
      <c r="I266" s="24"/>
      <c r="J266" s="24"/>
      <c r="K266" s="25"/>
    </row>
    <row r="268" spans="1:11" x14ac:dyDescent="0.2">
      <c r="B268" s="52" t="s">
        <v>114</v>
      </c>
      <c r="C268" s="52"/>
      <c r="D268" s="52"/>
      <c r="E268" s="52"/>
      <c r="F268" s="52">
        <f>SUM(F193:F265)</f>
        <v>44070</v>
      </c>
    </row>
    <row r="270" spans="1:11" x14ac:dyDescent="0.2">
      <c r="B270" s="62" t="s">
        <v>298</v>
      </c>
      <c r="C270" s="62"/>
      <c r="D270" s="62"/>
      <c r="E270" s="62"/>
      <c r="F270" s="62">
        <f>SUM(F85+F96+F120+F150+F169+F174+F190+F268)</f>
        <v>580191</v>
      </c>
    </row>
    <row r="272" spans="1:11" ht="13.5" thickBot="1" x14ac:dyDescent="0.25">
      <c r="B272" s="51" t="s">
        <v>299</v>
      </c>
      <c r="C272" s="57"/>
      <c r="D272" s="13"/>
    </row>
    <row r="273" spans="1:12" ht="13.5" thickBot="1" x14ac:dyDescent="0.25">
      <c r="A273" s="46">
        <v>1</v>
      </c>
      <c r="B273" s="47" t="s">
        <v>300</v>
      </c>
      <c r="C273" s="16">
        <v>982000</v>
      </c>
      <c r="D273" s="16">
        <v>982999</v>
      </c>
      <c r="E273" s="47" t="s">
        <v>301</v>
      </c>
      <c r="F273" s="47">
        <f>SUM((D273-C273)+1)</f>
        <v>1000</v>
      </c>
      <c r="G273" s="47" t="s">
        <v>129</v>
      </c>
      <c r="H273" s="47" t="s">
        <v>79</v>
      </c>
      <c r="I273" s="47" t="s">
        <v>80</v>
      </c>
      <c r="J273" s="47">
        <v>2</v>
      </c>
      <c r="K273" s="48" t="s">
        <v>81</v>
      </c>
    </row>
    <row r="274" spans="1:12" x14ac:dyDescent="0.2">
      <c r="B274" s="15" t="s">
        <v>16</v>
      </c>
      <c r="C274" s="15"/>
      <c r="D274" s="15"/>
      <c r="E274" s="15"/>
      <c r="F274" s="15"/>
      <c r="G274" s="15"/>
      <c r="H274" s="15"/>
      <c r="I274" s="15"/>
      <c r="J274" s="15"/>
      <c r="K274" s="15"/>
    </row>
    <row r="275" spans="1:12" ht="13.5" thickBot="1" x14ac:dyDescent="0.25">
      <c r="B275" s="51" t="s">
        <v>302</v>
      </c>
      <c r="C275" s="13"/>
      <c r="D275" s="13"/>
    </row>
    <row r="276" spans="1:12" x14ac:dyDescent="0.2">
      <c r="A276" s="18"/>
      <c r="B276" s="19" t="s">
        <v>303</v>
      </c>
      <c r="C276" s="43">
        <v>400000</v>
      </c>
      <c r="D276" s="43">
        <v>599999</v>
      </c>
      <c r="E276" s="19"/>
      <c r="F276" s="19">
        <f>SUM((D276-C276)+1)</f>
        <v>200000</v>
      </c>
      <c r="G276" s="19"/>
      <c r="H276" s="19" t="s">
        <v>79</v>
      </c>
      <c r="I276" s="19" t="s">
        <v>80</v>
      </c>
      <c r="J276" s="19">
        <v>2</v>
      </c>
      <c r="K276" s="20" t="s">
        <v>81</v>
      </c>
    </row>
    <row r="277" spans="1:12" ht="13.5" thickBot="1" x14ac:dyDescent="0.25">
      <c r="A277" s="23"/>
      <c r="B277" s="24" t="s">
        <v>304</v>
      </c>
      <c r="C277" s="45">
        <v>700000</v>
      </c>
      <c r="D277" s="45">
        <v>799999</v>
      </c>
      <c r="E277" s="24"/>
      <c r="F277" s="24">
        <f>SUM((D277-C277)+1)</f>
        <v>100000</v>
      </c>
      <c r="G277" s="24"/>
      <c r="H277" s="24" t="s">
        <v>79</v>
      </c>
      <c r="I277" s="24" t="s">
        <v>80</v>
      </c>
      <c r="J277" s="24">
        <v>2</v>
      </c>
      <c r="K277" s="25" t="s">
        <v>81</v>
      </c>
    </row>
    <row r="278" spans="1:12" x14ac:dyDescent="0.2">
      <c r="A278" s="15"/>
      <c r="B278" s="15"/>
      <c r="C278" s="15"/>
      <c r="D278" s="15"/>
      <c r="E278" s="15"/>
      <c r="F278" s="15"/>
      <c r="G278" s="15"/>
      <c r="H278" s="15"/>
      <c r="I278" s="15"/>
      <c r="J278" s="15"/>
      <c r="K278" s="15"/>
    </row>
    <row r="280" spans="1:12" x14ac:dyDescent="0.2">
      <c r="A280" s="111" t="s">
        <v>305</v>
      </c>
      <c r="B280" s="15"/>
      <c r="C280" s="15"/>
      <c r="D280" s="15"/>
      <c r="E280" s="15"/>
      <c r="F280" s="15"/>
      <c r="G280" s="15"/>
      <c r="H280" s="15"/>
      <c r="I280" s="15"/>
      <c r="J280" s="15"/>
      <c r="K280" s="15"/>
      <c r="L280" s="15"/>
    </row>
    <row r="281" spans="1:12" x14ac:dyDescent="0.2">
      <c r="A281" s="15"/>
      <c r="B281" s="15"/>
      <c r="C281" s="15"/>
      <c r="D281" s="15"/>
      <c r="E281" s="15"/>
      <c r="F281" s="15"/>
      <c r="G281" s="15"/>
      <c r="H281" s="15"/>
      <c r="I281" s="15"/>
      <c r="J281" s="15"/>
      <c r="K281" s="15"/>
      <c r="L281" s="15"/>
    </row>
    <row r="282" spans="1:12" x14ac:dyDescent="0.2">
      <c r="A282" s="15"/>
      <c r="B282" s="111" t="s">
        <v>306</v>
      </c>
      <c r="C282" s="15"/>
      <c r="D282" s="15"/>
      <c r="E282" s="15"/>
      <c r="F282" s="15"/>
      <c r="G282" s="15"/>
      <c r="H282" s="15"/>
      <c r="I282" s="15"/>
      <c r="J282" s="15"/>
      <c r="K282" s="15"/>
      <c r="L282" s="15"/>
    </row>
    <row r="283" spans="1:12" x14ac:dyDescent="0.2">
      <c r="A283" s="15"/>
      <c r="B283" s="111" t="s">
        <v>307</v>
      </c>
      <c r="C283" s="15"/>
      <c r="D283" s="15"/>
      <c r="E283" s="15"/>
      <c r="F283" s="15"/>
      <c r="G283" s="15"/>
      <c r="H283" s="15"/>
      <c r="I283" s="15"/>
      <c r="J283" s="15"/>
      <c r="K283" s="15"/>
      <c r="L283" s="15"/>
    </row>
    <row r="284" spans="1:12" x14ac:dyDescent="0.2">
      <c r="A284" s="15"/>
      <c r="B284" s="111" t="s">
        <v>308</v>
      </c>
      <c r="C284" s="15"/>
      <c r="D284" s="15"/>
      <c r="E284" s="15"/>
      <c r="F284" s="15"/>
      <c r="G284" s="15"/>
      <c r="H284" s="15"/>
      <c r="I284" s="15"/>
      <c r="J284" s="15"/>
      <c r="K284" s="15"/>
      <c r="L284" s="15"/>
    </row>
    <row r="285" spans="1:12" x14ac:dyDescent="0.2">
      <c r="A285" s="15"/>
      <c r="B285" s="111" t="s">
        <v>309</v>
      </c>
      <c r="C285" s="15"/>
      <c r="D285" s="15"/>
      <c r="E285" s="15"/>
      <c r="F285" s="15"/>
      <c r="G285" s="15"/>
      <c r="H285" s="15"/>
      <c r="I285" s="15"/>
      <c r="J285" s="15"/>
      <c r="K285" s="15"/>
      <c r="L285" s="15"/>
    </row>
    <row r="286" spans="1:12" x14ac:dyDescent="0.2">
      <c r="A286" s="15"/>
      <c r="B286" s="111" t="s">
        <v>310</v>
      </c>
      <c r="C286" s="15"/>
      <c r="D286" s="15"/>
      <c r="E286" s="15"/>
      <c r="F286" s="15"/>
      <c r="G286" s="15"/>
      <c r="H286" s="15"/>
      <c r="I286" s="15"/>
      <c r="J286" s="15"/>
      <c r="K286" s="15"/>
      <c r="L286" s="15"/>
    </row>
    <row r="287" spans="1:12" x14ac:dyDescent="0.2">
      <c r="A287" s="15"/>
      <c r="B287" s="111" t="s">
        <v>311</v>
      </c>
      <c r="C287" s="15"/>
      <c r="D287" s="15"/>
      <c r="E287" s="15"/>
      <c r="F287" s="15"/>
      <c r="G287" s="15"/>
      <c r="H287" s="15"/>
      <c r="I287" s="15"/>
      <c r="J287" s="15"/>
      <c r="K287" s="15"/>
      <c r="L287" s="15"/>
    </row>
    <row r="288" spans="1:12" x14ac:dyDescent="0.2">
      <c r="A288" s="15"/>
      <c r="B288" s="111" t="s">
        <v>312</v>
      </c>
      <c r="C288" s="15"/>
      <c r="D288" s="15"/>
      <c r="E288" s="15"/>
      <c r="F288" s="15"/>
      <c r="G288" s="15"/>
      <c r="H288" s="15"/>
      <c r="I288" s="15"/>
      <c r="J288" s="15"/>
      <c r="K288" s="15"/>
      <c r="L288" s="15"/>
    </row>
    <row r="289" spans="1:12" x14ac:dyDescent="0.2">
      <c r="A289" s="15"/>
      <c r="B289" s="111" t="s">
        <v>313</v>
      </c>
      <c r="C289" s="15"/>
      <c r="D289" s="15"/>
      <c r="E289" s="15"/>
      <c r="F289" s="15"/>
      <c r="G289" s="15"/>
      <c r="H289" s="15"/>
      <c r="I289" s="15"/>
      <c r="J289" s="15"/>
      <c r="K289" s="15"/>
      <c r="L289" s="15"/>
    </row>
    <row r="290" spans="1:12" x14ac:dyDescent="0.2">
      <c r="A290" s="15"/>
      <c r="B290" s="111" t="s">
        <v>314</v>
      </c>
      <c r="C290" s="15"/>
      <c r="D290" s="15"/>
      <c r="E290" s="15"/>
      <c r="F290" s="15"/>
      <c r="G290" s="15"/>
      <c r="H290" s="15"/>
      <c r="I290" s="15"/>
      <c r="J290" s="15"/>
      <c r="K290" s="15"/>
      <c r="L290" s="15"/>
    </row>
    <row r="291" spans="1:12" x14ac:dyDescent="0.2">
      <c r="A291" s="15"/>
      <c r="B291" s="111" t="s">
        <v>315</v>
      </c>
      <c r="C291" s="15"/>
      <c r="D291" s="15"/>
      <c r="E291" s="15"/>
      <c r="F291" s="15"/>
      <c r="G291" s="15"/>
      <c r="H291" s="15"/>
      <c r="I291" s="15"/>
      <c r="J291" s="15"/>
      <c r="K291" s="15"/>
      <c r="L291" s="15"/>
    </row>
    <row r="292" spans="1:12" x14ac:dyDescent="0.2">
      <c r="A292" s="15"/>
      <c r="B292" s="111" t="s">
        <v>316</v>
      </c>
      <c r="C292" s="15"/>
      <c r="D292" s="15"/>
      <c r="E292" s="15"/>
      <c r="F292" s="15"/>
      <c r="G292" s="15"/>
      <c r="H292" s="15"/>
      <c r="I292" s="15"/>
      <c r="J292" s="15"/>
      <c r="K292" s="15"/>
      <c r="L292" s="15"/>
    </row>
    <row r="293" spans="1:12" x14ac:dyDescent="0.2">
      <c r="A293" s="15"/>
      <c r="B293" s="111" t="s">
        <v>317</v>
      </c>
      <c r="C293" s="15"/>
      <c r="D293" s="15"/>
      <c r="E293" s="15"/>
      <c r="F293" s="15"/>
      <c r="G293" s="15"/>
      <c r="H293" s="15"/>
      <c r="I293" s="15"/>
      <c r="J293" s="15"/>
      <c r="K293" s="15"/>
      <c r="L293" s="15"/>
    </row>
    <row r="294" spans="1:12" x14ac:dyDescent="0.2">
      <c r="A294" s="15"/>
      <c r="B294" s="111" t="s">
        <v>318</v>
      </c>
      <c r="C294" s="15"/>
      <c r="D294" s="15"/>
      <c r="E294" s="15"/>
      <c r="F294" s="15"/>
      <c r="G294" s="15"/>
      <c r="H294" s="15"/>
      <c r="I294" s="15"/>
      <c r="J294" s="15"/>
      <c r="K294" s="15"/>
      <c r="L294" s="15"/>
    </row>
    <row r="295" spans="1:12" x14ac:dyDescent="0.2">
      <c r="A295" s="15"/>
      <c r="B295" s="111" t="s">
        <v>319</v>
      </c>
      <c r="C295" s="15"/>
      <c r="D295" s="15"/>
      <c r="E295" s="15"/>
      <c r="F295" s="15"/>
      <c r="G295" s="15"/>
      <c r="H295" s="15"/>
      <c r="I295" s="15"/>
      <c r="J295" s="15"/>
      <c r="K295" s="15"/>
      <c r="L295" s="15"/>
    </row>
    <row r="296" spans="1:12" x14ac:dyDescent="0.2">
      <c r="A296" s="15"/>
      <c r="B296" s="349" t="s">
        <v>320</v>
      </c>
      <c r="C296" s="15"/>
      <c r="D296" s="15"/>
      <c r="E296" s="15"/>
      <c r="F296" s="15"/>
      <c r="G296" s="15"/>
      <c r="H296" s="15"/>
      <c r="I296" s="15"/>
      <c r="J296" s="15"/>
      <c r="K296" s="15"/>
      <c r="L296" s="15"/>
    </row>
    <row r="297" spans="1:12" x14ac:dyDescent="0.2">
      <c r="A297" s="15"/>
      <c r="B297" s="111" t="s">
        <v>321</v>
      </c>
      <c r="C297" s="15"/>
      <c r="D297" s="15"/>
      <c r="E297" s="15"/>
      <c r="F297" s="15"/>
      <c r="G297" s="15"/>
      <c r="H297" s="15"/>
      <c r="I297" s="15"/>
      <c r="J297" s="15"/>
      <c r="K297" s="15"/>
      <c r="L297" s="15"/>
    </row>
    <row r="298" spans="1:12" x14ac:dyDescent="0.2">
      <c r="A298" s="15"/>
      <c r="B298" s="111" t="s">
        <v>322</v>
      </c>
      <c r="C298" s="15"/>
      <c r="D298" s="15"/>
      <c r="E298" s="15"/>
      <c r="F298" s="15"/>
      <c r="G298" s="15"/>
      <c r="H298" s="15"/>
      <c r="I298" s="15"/>
      <c r="J298" s="15"/>
      <c r="K298" s="15"/>
      <c r="L298" s="15"/>
    </row>
    <row r="299" spans="1:12" x14ac:dyDescent="0.2">
      <c r="A299" s="15"/>
      <c r="B299" s="111" t="s">
        <v>323</v>
      </c>
      <c r="C299" s="15"/>
      <c r="D299" s="15"/>
      <c r="E299" s="15"/>
      <c r="F299" s="15"/>
      <c r="G299" s="15"/>
      <c r="H299" s="15"/>
      <c r="I299" s="15"/>
      <c r="J299" s="15"/>
      <c r="K299" s="15"/>
      <c r="L299" s="15"/>
    </row>
  </sheetData>
  <phoneticPr fontId="6" type="noConversion"/>
  <pageMargins left="0.75" right="0.37" top="1" bottom="1" header="0.511811024" footer="0.511811024"/>
  <pageSetup paperSize="9" orientation="portrait" r:id="rId1"/>
  <headerFooter alignWithMargins="0">
    <oddFooter>Página &amp;P</oddFooter>
  </headerFooter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0"/>
  <dimension ref="A1:L39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13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1"/>
      <c r="B8" s="15"/>
      <c r="C8" s="738" t="s">
        <v>179</v>
      </c>
      <c r="D8" s="738"/>
      <c r="E8" s="738"/>
      <c r="F8" s="738"/>
      <c r="G8" s="738"/>
      <c r="H8" s="738"/>
      <c r="I8" s="738"/>
      <c r="J8" s="738"/>
      <c r="K8" s="15"/>
      <c r="L8" s="111"/>
    </row>
    <row r="9" spans="1:12" x14ac:dyDescent="0.2">
      <c r="A9" s="229">
        <f>SUM(A8+1)</f>
        <v>1</v>
      </c>
      <c r="B9" s="19" t="str">
        <f>+Hoja2!$B$128</f>
        <v>ALOA</v>
      </c>
      <c r="C9" s="102" t="str">
        <f>+Hoja2!$C$128</f>
        <v>ALOASI   (2)       *</v>
      </c>
      <c r="D9" s="19">
        <f>+Hoja2!$D$128</f>
        <v>309000</v>
      </c>
      <c r="E9" s="19">
        <f>+Hoja2!$E$128</f>
        <v>309399</v>
      </c>
      <c r="F9" s="102" t="str">
        <f>+Hoja2!$F$128</f>
        <v>SDX-RB</v>
      </c>
      <c r="G9" s="360">
        <f>+Hoja2!$G$128</f>
        <v>400</v>
      </c>
      <c r="H9" s="19" t="str">
        <f>+Hoja2!$H$128</f>
        <v>B</v>
      </c>
      <c r="I9" s="102" t="str">
        <f>+Hoja2!$I$128</f>
        <v>TDQ2</v>
      </c>
      <c r="J9" s="19" t="str">
        <f>+Hoja2!$J$128</f>
        <v>SI</v>
      </c>
      <c r="K9" s="19">
        <f>+Hoja2!$K$128</f>
        <v>2</v>
      </c>
      <c r="L9" s="130" t="str">
        <f>+Hoja2!$L$128</f>
        <v>PICH</v>
      </c>
    </row>
    <row r="10" spans="1:12" x14ac:dyDescent="0.2">
      <c r="A10" s="230">
        <f t="shared" ref="A10:A23" si="0">SUM(A9+1)</f>
        <v>2</v>
      </c>
      <c r="B10" s="17" t="str">
        <f>+Hoja2!$B$129</f>
        <v>ALAU</v>
      </c>
      <c r="C10" s="103" t="str">
        <f>+Hoja2!$C$129</f>
        <v>ALAUSÍ    (2)      *</v>
      </c>
      <c r="D10" s="17">
        <f>+Hoja2!$D$129</f>
        <v>930000</v>
      </c>
      <c r="E10" s="17">
        <f>+Hoja2!$E$129</f>
        <v>930999</v>
      </c>
      <c r="F10" s="103" t="str">
        <f>+Hoja2!$F$129</f>
        <v>SDX-RB</v>
      </c>
      <c r="G10" s="358">
        <f>+Hoja2!$G$129</f>
        <v>1000</v>
      </c>
      <c r="H10" s="17" t="str">
        <f>+Hoja2!$H$129</f>
        <v>B</v>
      </c>
      <c r="I10" s="103" t="str">
        <f>+Hoja2!$I$129</f>
        <v>TDA</v>
      </c>
      <c r="J10" s="17" t="str">
        <f>+Hoja2!$J$129</f>
        <v>SI</v>
      </c>
      <c r="K10" s="17">
        <f>+Hoja2!$K$129</f>
        <v>3</v>
      </c>
      <c r="L10" s="131" t="str">
        <f>+Hoja2!$L$129</f>
        <v>CHIM</v>
      </c>
    </row>
    <row r="11" spans="1:12" x14ac:dyDescent="0.2">
      <c r="A11" s="230">
        <f t="shared" si="0"/>
        <v>3</v>
      </c>
      <c r="B11" s="17" t="str">
        <f>+Hoja2!$B$130</f>
        <v>CAJB</v>
      </c>
      <c r="C11" s="103" t="str">
        <f>+Hoja2!$C$130</f>
        <v>CAJABAMBA    (2)   *</v>
      </c>
      <c r="D11" s="17">
        <f>+Hoja2!$D$130</f>
        <v>912000</v>
      </c>
      <c r="E11" s="17">
        <f>+Hoja2!$E$130</f>
        <v>912399</v>
      </c>
      <c r="F11" s="103" t="str">
        <f>+Hoja2!$F$130</f>
        <v>SDX-RB</v>
      </c>
      <c r="G11" s="358">
        <f>+Hoja2!$G$130</f>
        <v>400</v>
      </c>
      <c r="H11" s="17" t="str">
        <f>+Hoja2!$H$130</f>
        <v>B</v>
      </c>
      <c r="I11" s="103" t="str">
        <f>+Hoja2!$I$130</f>
        <v>TDA</v>
      </c>
      <c r="J11" s="17" t="str">
        <f>+Hoja2!$J$130</f>
        <v>SI</v>
      </c>
      <c r="K11" s="17">
        <f>+Hoja2!$K$130</f>
        <v>3</v>
      </c>
      <c r="L11" s="131" t="str">
        <f>+Hoja2!$L$130</f>
        <v>CHIM</v>
      </c>
    </row>
    <row r="12" spans="1:12" x14ac:dyDescent="0.2">
      <c r="A12" s="230">
        <f t="shared" si="0"/>
        <v>4</v>
      </c>
      <c r="B12" s="17" t="str">
        <f>+Hoja2!$B$131</f>
        <v>CALM</v>
      </c>
      <c r="C12" s="103" t="str">
        <f>+Hoja2!$C$131</f>
        <v>CALUMA   (2)          *</v>
      </c>
      <c r="D12" s="17">
        <f>+Hoja2!$D$131</f>
        <v>974000</v>
      </c>
      <c r="E12" s="17">
        <f>+Hoja2!$E$131</f>
        <v>974599</v>
      </c>
      <c r="F12" s="103" t="str">
        <f>+Hoja2!$F$131</f>
        <v>SDX-RB</v>
      </c>
      <c r="G12" s="358">
        <f>+Hoja2!$G$131</f>
        <v>600</v>
      </c>
      <c r="H12" s="17" t="str">
        <f>+Hoja2!$H$131</f>
        <v>B</v>
      </c>
      <c r="I12" s="103" t="str">
        <f>+Hoja2!$I$131</f>
        <v>TDA</v>
      </c>
      <c r="J12" s="17" t="str">
        <f>+Hoja2!$J$131</f>
        <v>SI</v>
      </c>
      <c r="K12" s="17">
        <f>+Hoja2!$K$131</f>
        <v>3</v>
      </c>
      <c r="L12" s="131" t="str">
        <f>+Hoja2!$L$131</f>
        <v>BOLI</v>
      </c>
    </row>
    <row r="13" spans="1:12" x14ac:dyDescent="0.2">
      <c r="A13" s="230">
        <f t="shared" si="0"/>
        <v>5</v>
      </c>
      <c r="B13" s="17" t="str">
        <f>+Hoja2!$B$132</f>
        <v>MLLQ</v>
      </c>
      <c r="C13" s="103" t="str">
        <f>+Hoja2!$C$132</f>
        <v>MULLIQUINDIL   (3)   *</v>
      </c>
      <c r="D13" s="17">
        <f>+Hoja2!$D$132</f>
        <v>705000</v>
      </c>
      <c r="E13" s="17">
        <f>+Hoja2!$E$132</f>
        <v>705399</v>
      </c>
      <c r="F13" s="103" t="str">
        <f>+Hoja2!$F$132</f>
        <v>SDX-RB</v>
      </c>
      <c r="G13" s="358">
        <f>+Hoja2!$G$132</f>
        <v>400</v>
      </c>
      <c r="H13" s="17" t="str">
        <f>+Hoja2!$H$132</f>
        <v>B</v>
      </c>
      <c r="I13" s="103" t="str">
        <f>+Hoja2!$I$132</f>
        <v>TDA</v>
      </c>
      <c r="J13" s="17" t="str">
        <f>+Hoja2!$J$132</f>
        <v>SI</v>
      </c>
      <c r="K13" s="17">
        <f>+Hoja2!$K$132</f>
        <v>3</v>
      </c>
      <c r="L13" s="131" t="str">
        <f>+Hoja2!$L$132</f>
        <v>COTX</v>
      </c>
    </row>
    <row r="14" spans="1:12" x14ac:dyDescent="0.2">
      <c r="A14" s="230">
        <f t="shared" si="0"/>
        <v>6</v>
      </c>
      <c r="B14" s="17" t="str">
        <f>+Hoja2!$B$133</f>
        <v>QZPC</v>
      </c>
      <c r="C14" s="103" t="str">
        <f>+Hoja2!$C$133</f>
        <v>QUIZAPINCHA        *</v>
      </c>
      <c r="D14" s="17">
        <f>+Hoja2!$D$133</f>
        <v>772000</v>
      </c>
      <c r="E14" s="17">
        <f>+Hoja2!$E$133</f>
        <v>772599</v>
      </c>
      <c r="F14" s="103" t="str">
        <f>+Hoja2!$F$133</f>
        <v>SDX-RB</v>
      </c>
      <c r="G14" s="358">
        <f>+Hoja2!$G$133</f>
        <v>600</v>
      </c>
      <c r="H14" s="17" t="str">
        <f>+Hoja2!$H$133</f>
        <v>B</v>
      </c>
      <c r="I14" s="103" t="str">
        <f>+Hoja2!$I$133</f>
        <v>TDA</v>
      </c>
      <c r="J14" s="17" t="str">
        <f>+Hoja2!$J$133</f>
        <v>SI</v>
      </c>
      <c r="K14" s="17">
        <f>+Hoja2!$K$133</f>
        <v>3</v>
      </c>
      <c r="L14" s="131" t="str">
        <f>+Hoja2!$L$133</f>
        <v>TUNG</v>
      </c>
    </row>
    <row r="15" spans="1:12" x14ac:dyDescent="0.2">
      <c r="A15" s="230">
        <f t="shared" si="0"/>
        <v>7</v>
      </c>
      <c r="B15" s="17" t="str">
        <f>+Hoja2!$B$134</f>
        <v>AMBQ</v>
      </c>
      <c r="C15" s="103" t="str">
        <f>+Hoja2!$C$134</f>
        <v>AMBUQUÍ    (2)       *</v>
      </c>
      <c r="D15" s="17">
        <f>+Hoja2!$D$134</f>
        <v>941000</v>
      </c>
      <c r="E15" s="17">
        <f>+Hoja2!$E$134</f>
        <v>941399</v>
      </c>
      <c r="F15" s="103" t="str">
        <f>+Hoja2!$F$134</f>
        <v>SDX-RB</v>
      </c>
      <c r="G15" s="358">
        <f>+Hoja2!$G$134</f>
        <v>400</v>
      </c>
      <c r="H15" s="17" t="str">
        <f>+Hoja2!$H$134</f>
        <v>B</v>
      </c>
      <c r="I15" s="103" t="str">
        <f>+Hoja2!$I$134</f>
        <v>TDI</v>
      </c>
      <c r="J15" s="17" t="str">
        <f>+Hoja2!$J$134</f>
        <v>SI</v>
      </c>
      <c r="K15" s="17">
        <f>+Hoja2!$K$134</f>
        <v>6</v>
      </c>
      <c r="L15" s="131" t="str">
        <f>+Hoja2!$L$134</f>
        <v>IMBA</v>
      </c>
    </row>
    <row r="16" spans="1:12" x14ac:dyDescent="0.2">
      <c r="A16" s="230">
        <f t="shared" si="0"/>
        <v>8</v>
      </c>
      <c r="B16" s="17" t="str">
        <f>+Hoja2!$B$135</f>
        <v>CHMG</v>
      </c>
      <c r="C16" s="103" t="str">
        <f>+Hoja2!$C$135</f>
        <v>CHAMANGA (PASTOCALLE)*</v>
      </c>
      <c r="D16" s="17">
        <f>+Hoja2!$D$135</f>
        <v>747000</v>
      </c>
      <c r="E16" s="17">
        <f>+Hoja2!$E$135</f>
        <v>747399</v>
      </c>
      <c r="F16" s="103" t="str">
        <f>+Hoja2!$F$135</f>
        <v>SDX-RB</v>
      </c>
      <c r="G16" s="358">
        <f>+Hoja2!$G$135</f>
        <v>400</v>
      </c>
      <c r="H16" s="17" t="str">
        <f>+Hoja2!$H$135</f>
        <v>B</v>
      </c>
      <c r="I16" s="103" t="str">
        <f>+Hoja2!$I$135</f>
        <v>TDQ2</v>
      </c>
      <c r="J16" s="17" t="str">
        <f>+Hoja2!$J$135</f>
        <v>SI</v>
      </c>
      <c r="K16" s="17">
        <f>+Hoja2!$K$135</f>
        <v>6</v>
      </c>
      <c r="L16" s="131" t="str">
        <f>+Hoja2!$L$135</f>
        <v>ESME</v>
      </c>
    </row>
    <row r="17" spans="1:12" x14ac:dyDescent="0.2">
      <c r="A17" s="230">
        <f t="shared" si="0"/>
        <v>9</v>
      </c>
      <c r="B17" s="17" t="str">
        <f>+Hoja2!$B$136</f>
        <v>ILUM</v>
      </c>
      <c r="C17" s="103" t="str">
        <f>+Hoja2!$C$136</f>
        <v>ILUMÁN   (3)           *</v>
      </c>
      <c r="D17" s="17">
        <f>+Hoja2!$D$136</f>
        <v>946000</v>
      </c>
      <c r="E17" s="17">
        <f>+Hoja2!$E$136</f>
        <v>946399</v>
      </c>
      <c r="F17" s="103" t="str">
        <f>+Hoja2!$F$136</f>
        <v>SDX-RB</v>
      </c>
      <c r="G17" s="358">
        <f>+Hoja2!$G$136</f>
        <v>400</v>
      </c>
      <c r="H17" s="17" t="str">
        <f>+Hoja2!$H$136</f>
        <v>B</v>
      </c>
      <c r="I17" s="103" t="str">
        <f>+Hoja2!$I$136</f>
        <v>TDI</v>
      </c>
      <c r="J17" s="17" t="str">
        <f>+Hoja2!$J$136</f>
        <v>SI</v>
      </c>
      <c r="K17" s="17">
        <f>+Hoja2!$K$136</f>
        <v>6</v>
      </c>
      <c r="L17" s="131" t="str">
        <f>+Hoja2!$L$136</f>
        <v>IMBA</v>
      </c>
    </row>
    <row r="18" spans="1:12" x14ac:dyDescent="0.2">
      <c r="A18" s="230">
        <f t="shared" si="0"/>
        <v>10</v>
      </c>
      <c r="B18" s="17" t="str">
        <f>+Hoja2!$B$137</f>
        <v>JYSC</v>
      </c>
      <c r="C18" s="103" t="str">
        <f>+Hoja2!$C$137</f>
        <v>JOYA DE LOS SACHAS  (1) *</v>
      </c>
      <c r="D18" s="17">
        <f>+Hoja2!$D$137</f>
        <v>899000</v>
      </c>
      <c r="E18" s="17">
        <f>+Hoja2!$E$137</f>
        <v>899699</v>
      </c>
      <c r="F18" s="103" t="str">
        <f>+Hoja2!$F$137</f>
        <v>SDX-RB</v>
      </c>
      <c r="G18" s="358">
        <f>+Hoja2!$G$137</f>
        <v>700</v>
      </c>
      <c r="H18" s="17" t="str">
        <f>+Hoja2!$H$137</f>
        <v>B</v>
      </c>
      <c r="I18" s="103" t="str">
        <f>+Hoja2!$I$137</f>
        <v>TDQ2</v>
      </c>
      <c r="J18" s="17" t="str">
        <f>+Hoja2!$J$137</f>
        <v>SI</v>
      </c>
      <c r="K18" s="17">
        <f>+Hoja2!$K$137</f>
        <v>6</v>
      </c>
      <c r="L18" s="131" t="str">
        <f>+Hoja2!$L$137</f>
        <v>NAPO</v>
      </c>
    </row>
    <row r="19" spans="1:12" x14ac:dyDescent="0.2">
      <c r="A19" s="230">
        <f t="shared" si="0"/>
        <v>11</v>
      </c>
      <c r="B19" s="17" t="str">
        <f>+Hoja2!$B$138</f>
        <v>LUNI</v>
      </c>
      <c r="C19" s="103" t="str">
        <f>+Hoja2!$C$138</f>
        <v>LA UNIÓN      (2)    *</v>
      </c>
      <c r="D19" s="17">
        <f>+Hoja2!$D$138</f>
        <v>749000</v>
      </c>
      <c r="E19" s="17">
        <f>+Hoja2!$E$138</f>
        <v>749399</v>
      </c>
      <c r="F19" s="103" t="str">
        <f>+Hoja2!$F$138</f>
        <v>SDX-RB</v>
      </c>
      <c r="G19" s="358">
        <f>+Hoja2!$G$138</f>
        <v>400</v>
      </c>
      <c r="H19" s="17" t="str">
        <f>+Hoja2!$H$138</f>
        <v>B</v>
      </c>
      <c r="I19" s="103" t="str">
        <f>+Hoja2!$I$138</f>
        <v>TDI</v>
      </c>
      <c r="J19" s="17" t="str">
        <f>+Hoja2!$J$138</f>
        <v>SI</v>
      </c>
      <c r="K19" s="17">
        <f>+Hoja2!$K$138</f>
        <v>6</v>
      </c>
      <c r="L19" s="131" t="str">
        <f>+Hoja2!$L$138</f>
        <v>ESME</v>
      </c>
    </row>
    <row r="20" spans="1:12" x14ac:dyDescent="0.2">
      <c r="A20" s="230">
        <f t="shared" si="0"/>
        <v>12</v>
      </c>
      <c r="B20" s="17" t="str">
        <f>+Hoja2!$B$139</f>
        <v>MUIS</v>
      </c>
      <c r="C20" s="103" t="str">
        <f>+Hoja2!$C$139</f>
        <v>MUISNE         (2)</v>
      </c>
      <c r="D20" s="17">
        <f>+Hoja2!$D$139</f>
        <v>733000</v>
      </c>
      <c r="E20" s="17">
        <f>+Hoja2!$E$139</f>
        <v>733699</v>
      </c>
      <c r="F20" s="103" t="str">
        <f>+Hoja2!$F$139</f>
        <v>SDX-RB</v>
      </c>
      <c r="G20" s="358">
        <f>+Hoja2!$G$139</f>
        <v>700</v>
      </c>
      <c r="H20" s="17" t="str">
        <f>+Hoja2!$H$139</f>
        <v>B</v>
      </c>
      <c r="I20" s="103" t="str">
        <f>+Hoja2!$I$139</f>
        <v>TDI</v>
      </c>
      <c r="J20" s="17" t="str">
        <f>+Hoja2!$J$139</f>
        <v>SI</v>
      </c>
      <c r="K20" s="17">
        <f>+Hoja2!$K$139</f>
        <v>6</v>
      </c>
      <c r="L20" s="131" t="str">
        <f>+Hoja2!$L$139</f>
        <v>ESME</v>
      </c>
    </row>
    <row r="21" spans="1:12" x14ac:dyDescent="0.2">
      <c r="A21" s="230">
        <f t="shared" si="0"/>
        <v>13</v>
      </c>
      <c r="B21" s="17" t="str">
        <f>+Hoja2!$B$140</f>
        <v>RVED</v>
      </c>
      <c r="C21" s="103" t="str">
        <f>+Hoja2!$C$140</f>
        <v>RIO VERDE    (3)</v>
      </c>
      <c r="D21" s="17">
        <f>+Hoja2!$D$140</f>
        <v>744000</v>
      </c>
      <c r="E21" s="17">
        <f>+Hoja2!$E$140</f>
        <v>744399</v>
      </c>
      <c r="F21" s="103" t="str">
        <f>+Hoja2!$F$140</f>
        <v>SDX-RB</v>
      </c>
      <c r="G21" s="358">
        <f>+Hoja2!$G$140</f>
        <v>400</v>
      </c>
      <c r="H21" s="17" t="str">
        <f>+Hoja2!$H$140</f>
        <v>B</v>
      </c>
      <c r="I21" s="103" t="str">
        <f>+Hoja2!$I$140</f>
        <v>TDI</v>
      </c>
      <c r="J21" s="17" t="str">
        <f>+Hoja2!$J$140</f>
        <v>SI</v>
      </c>
      <c r="K21" s="17">
        <f>+Hoja2!$K$140</f>
        <v>6</v>
      </c>
      <c r="L21" s="131" t="str">
        <f>+Hoja2!$L$140</f>
        <v>ESME</v>
      </c>
    </row>
    <row r="22" spans="1:12" x14ac:dyDescent="0.2">
      <c r="A22" s="230">
        <f t="shared" si="0"/>
        <v>14</v>
      </c>
      <c r="B22" s="17" t="str">
        <f>+Hoja2!$B$141</f>
        <v>SIDR</v>
      </c>
      <c r="C22" s="103" t="str">
        <f>+Hoja2!$C$141</f>
        <v>SAN ISIDRO            *</v>
      </c>
      <c r="D22" s="17">
        <f>+Hoja2!$D$141</f>
        <v>974000</v>
      </c>
      <c r="E22" s="17">
        <f>+Hoja2!$E$141</f>
        <v>974399</v>
      </c>
      <c r="F22" s="103" t="str">
        <f>+Hoja2!$F$141</f>
        <v>SDX-RB</v>
      </c>
      <c r="G22" s="358">
        <f>+Hoja2!$G$141</f>
        <v>400</v>
      </c>
      <c r="H22" s="17" t="str">
        <f>+Hoja2!$H$141</f>
        <v>B</v>
      </c>
      <c r="I22" s="103" t="str">
        <f>+Hoja2!$I$141</f>
        <v>TDI</v>
      </c>
      <c r="J22" s="17" t="str">
        <f>+Hoja2!$J$141</f>
        <v>SI</v>
      </c>
      <c r="K22" s="17">
        <f>+Hoja2!$K$141</f>
        <v>6</v>
      </c>
      <c r="L22" s="131" t="str">
        <f>+Hoja2!$L$141</f>
        <v>CARH</v>
      </c>
    </row>
    <row r="23" spans="1:12" x14ac:dyDescent="0.2">
      <c r="A23" s="230">
        <f t="shared" si="0"/>
        <v>15</v>
      </c>
      <c r="B23" s="17" t="str">
        <f>+Hoja2!$B$142</f>
        <v>VALD</v>
      </c>
      <c r="C23" s="103" t="str">
        <f>+Hoja2!$C$142</f>
        <v>VALDEZ        (2)</v>
      </c>
      <c r="D23" s="17">
        <f>+Hoja2!$D$142</f>
        <v>789000</v>
      </c>
      <c r="E23" s="17">
        <f>+Hoja2!$E$142</f>
        <v>789599</v>
      </c>
      <c r="F23" s="103" t="str">
        <f>+Hoja2!$F$142</f>
        <v>SDX-RB</v>
      </c>
      <c r="G23" s="358">
        <f>+Hoja2!$G$142</f>
        <v>600</v>
      </c>
      <c r="H23" s="17" t="str">
        <f>+Hoja2!$H$142</f>
        <v>B</v>
      </c>
      <c r="I23" s="103" t="str">
        <f>+Hoja2!$I$142</f>
        <v>TDI</v>
      </c>
      <c r="J23" s="17" t="str">
        <f>+Hoja2!$J$142</f>
        <v>SI</v>
      </c>
      <c r="K23" s="17">
        <f>+Hoja2!$K$142</f>
        <v>6</v>
      </c>
      <c r="L23" s="131" t="str">
        <f>+Hoja2!$L$142</f>
        <v>ESME</v>
      </c>
    </row>
    <row r="24" spans="1:12" ht="13.5" thickBot="1" x14ac:dyDescent="0.25">
      <c r="A24" s="279"/>
      <c r="B24" s="136"/>
      <c r="C24" s="137"/>
      <c r="D24" s="16"/>
      <c r="E24" s="136"/>
      <c r="F24" s="137"/>
      <c r="G24" s="136"/>
      <c r="H24" s="136"/>
      <c r="I24" s="137"/>
      <c r="J24" s="136"/>
      <c r="K24" s="136"/>
      <c r="L24" s="168"/>
    </row>
    <row r="25" spans="1:12" x14ac:dyDescent="0.2">
      <c r="A25" s="280"/>
      <c r="B25" s="15"/>
      <c r="C25" s="111"/>
      <c r="D25" s="15"/>
      <c r="E25" s="15"/>
      <c r="F25" s="111"/>
      <c r="G25" s="15"/>
      <c r="H25" s="15"/>
      <c r="I25" s="111"/>
      <c r="J25" s="15"/>
      <c r="K25" s="15"/>
      <c r="L25" s="111"/>
    </row>
    <row r="26" spans="1:12" x14ac:dyDescent="0.2">
      <c r="A26" s="280"/>
      <c r="B26" s="15"/>
      <c r="C26" s="113" t="s">
        <v>701</v>
      </c>
      <c r="D26" s="55"/>
      <c r="E26" s="55"/>
      <c r="F26" s="113"/>
      <c r="G26" s="350">
        <f>SUM(G9+G10+G11+G12+G13+G14+G15+G16+G17+G18+G19+G20+G21+G22+G23)</f>
        <v>7800</v>
      </c>
      <c r="H26" s="15"/>
      <c r="I26" s="111"/>
      <c r="J26" s="15"/>
      <c r="K26" s="15"/>
      <c r="L26" s="111"/>
    </row>
    <row r="27" spans="1:12" x14ac:dyDescent="0.2">
      <c r="A27" s="280"/>
      <c r="B27" s="15"/>
      <c r="C27" s="112"/>
      <c r="D27" s="52"/>
      <c r="E27" s="52"/>
      <c r="F27" s="112"/>
      <c r="G27" s="52"/>
      <c r="H27" s="15"/>
      <c r="I27" s="111"/>
      <c r="J27" s="15"/>
      <c r="K27" s="15"/>
      <c r="L27" s="111"/>
    </row>
    <row r="28" spans="1:12" ht="13.5" thickBot="1" x14ac:dyDescent="0.25">
      <c r="A28" s="280"/>
      <c r="B28" s="15"/>
      <c r="C28" s="113" t="s">
        <v>197</v>
      </c>
      <c r="D28" s="56"/>
      <c r="E28" s="16"/>
      <c r="F28" s="111"/>
      <c r="G28" s="15"/>
      <c r="H28" s="15"/>
      <c r="I28" s="111"/>
      <c r="J28" s="15"/>
      <c r="K28" s="15"/>
      <c r="L28" s="111"/>
    </row>
    <row r="29" spans="1:12" ht="13.5" thickBot="1" x14ac:dyDescent="0.25">
      <c r="A29" s="83">
        <v>1</v>
      </c>
      <c r="B29" s="47" t="s">
        <v>501</v>
      </c>
      <c r="C29" s="114" t="s">
        <v>198</v>
      </c>
      <c r="D29" s="16">
        <v>300100</v>
      </c>
      <c r="E29" s="16">
        <v>300399</v>
      </c>
      <c r="F29" s="114" t="s">
        <v>199</v>
      </c>
      <c r="G29" s="47">
        <f>SUM((E29-D29)+1)</f>
        <v>300</v>
      </c>
      <c r="H29" s="47" t="s">
        <v>78</v>
      </c>
      <c r="I29" s="114" t="s">
        <v>79</v>
      </c>
      <c r="J29" s="47" t="s">
        <v>80</v>
      </c>
      <c r="K29" s="47">
        <v>2</v>
      </c>
      <c r="L29" s="134" t="s">
        <v>81</v>
      </c>
    </row>
    <row r="30" spans="1:12" x14ac:dyDescent="0.2">
      <c r="A30" s="81"/>
      <c r="B30" s="15"/>
      <c r="C30" s="111"/>
      <c r="D30" s="15"/>
      <c r="E30" s="15"/>
      <c r="F30" s="111"/>
      <c r="G30" s="15"/>
      <c r="H30" s="15"/>
      <c r="I30" s="111"/>
      <c r="J30" s="15"/>
      <c r="K30" s="15"/>
      <c r="L30" s="111"/>
    </row>
    <row r="31" spans="1:12" x14ac:dyDescent="0.2">
      <c r="A31" s="81"/>
      <c r="B31" s="15"/>
      <c r="C31" s="113" t="s">
        <v>114</v>
      </c>
      <c r="D31" s="53"/>
      <c r="E31" s="53"/>
      <c r="F31" s="109"/>
      <c r="G31" s="60">
        <f>SUM(G29)</f>
        <v>300</v>
      </c>
      <c r="H31" s="15"/>
      <c r="I31" s="111"/>
      <c r="J31" s="15"/>
      <c r="K31" s="15"/>
      <c r="L31" s="111"/>
    </row>
    <row r="32" spans="1:12" x14ac:dyDescent="0.2">
      <c r="A32" s="79"/>
      <c r="C32" s="115"/>
      <c r="F32" s="115"/>
      <c r="I32" s="115"/>
      <c r="L32" s="115"/>
    </row>
    <row r="33" spans="1:12" x14ac:dyDescent="0.2">
      <c r="A33" s="81"/>
      <c r="B33" s="15"/>
      <c r="C33" s="111"/>
      <c r="D33" s="15"/>
      <c r="E33" s="15"/>
      <c r="F33" s="111"/>
      <c r="G33" s="15"/>
      <c r="H33" s="15"/>
      <c r="I33" s="111"/>
      <c r="J33" s="15"/>
      <c r="K33" s="15"/>
      <c r="L33" s="111"/>
    </row>
    <row r="34" spans="1:12" x14ac:dyDescent="0.2">
      <c r="B34" s="51" t="s">
        <v>698</v>
      </c>
    </row>
    <row r="35" spans="1:12" x14ac:dyDescent="0.2">
      <c r="C35" s="111"/>
    </row>
    <row r="36" spans="1:12" x14ac:dyDescent="0.2">
      <c r="B36" s="211" t="s">
        <v>601</v>
      </c>
      <c r="C36" s="111" t="s">
        <v>702</v>
      </c>
    </row>
    <row r="37" spans="1:12" x14ac:dyDescent="0.2">
      <c r="B37" s="211" t="s">
        <v>703</v>
      </c>
      <c r="C37" s="111" t="s">
        <v>704</v>
      </c>
    </row>
    <row r="38" spans="1:12" x14ac:dyDescent="0.2">
      <c r="B38" s="211" t="s">
        <v>705</v>
      </c>
      <c r="C38" s="111" t="s">
        <v>706</v>
      </c>
    </row>
    <row r="39" spans="1:12" x14ac:dyDescent="0.2">
      <c r="B39" t="s">
        <v>699</v>
      </c>
      <c r="C39" s="111" t="s">
        <v>707</v>
      </c>
      <c r="D39" s="15"/>
      <c r="E39" s="15"/>
      <c r="F39" s="15"/>
      <c r="G39" s="371"/>
    </row>
  </sheetData>
  <mergeCells count="1">
    <mergeCell ref="C8:J8"/>
  </mergeCells>
  <phoneticPr fontId="6" type="noConversion"/>
  <printOptions horizontalCentered="1"/>
  <pageMargins left="0.75" right="0.37" top="1.48" bottom="1" header="0.99" footer="0.511811024"/>
  <pageSetup paperSize="9" orientation="portrait" r:id="rId1"/>
  <headerFooter alignWithMargins="0">
    <oddFooter>&amp;CPágina 4</oddFooter>
  </headerFooter>
</worksheet>
</file>

<file path=xl/worksheets/sheet1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1"/>
  <dimension ref="A1:L52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737" t="s">
        <v>799</v>
      </c>
      <c r="D8" s="737"/>
      <c r="E8" s="737"/>
      <c r="F8" s="737"/>
      <c r="G8" s="737"/>
      <c r="H8" s="737"/>
      <c r="I8" s="737"/>
      <c r="J8" s="737"/>
      <c r="L8" s="115"/>
    </row>
    <row r="9" spans="1:12" x14ac:dyDescent="0.2">
      <c r="A9" s="74">
        <f t="shared" ref="A9:A24" si="0">SUM(A8+1)</f>
        <v>1</v>
      </c>
      <c r="B9" s="102" t="str">
        <f>+Hoja2!$B$167</f>
        <v>ALLQ</v>
      </c>
      <c r="C9" s="102" t="str">
        <f>+Hoja2!$C$167</f>
        <v>ALLURIQUÍN    (1)</v>
      </c>
      <c r="D9" s="19">
        <f>+Hoja2!$D$167</f>
        <v>729100</v>
      </c>
      <c r="E9" s="19">
        <f>+Hoja2!$E$167</f>
        <v>729249</v>
      </c>
      <c r="F9" s="102" t="str">
        <f>+Hoja2!$F$167</f>
        <v>CPR-30</v>
      </c>
      <c r="G9" s="19">
        <f>+Hoja2!$G$167</f>
        <v>150</v>
      </c>
      <c r="H9" s="19" t="str">
        <f>+Hoja2!$H$167</f>
        <v>B</v>
      </c>
      <c r="I9" s="102" t="str">
        <f>+Hoja2!$I$167</f>
        <v>TDQ2</v>
      </c>
      <c r="J9" s="19" t="str">
        <f>+Hoja2!$J$167</f>
        <v>NO</v>
      </c>
      <c r="K9" s="19">
        <f>+Hoja2!$K$167</f>
        <v>2</v>
      </c>
      <c r="L9" s="102" t="str">
        <f>+Hoja2!$L$167</f>
        <v>PICH</v>
      </c>
    </row>
    <row r="10" spans="1:12" x14ac:dyDescent="0.2">
      <c r="A10" s="75">
        <f t="shared" si="0"/>
        <v>2</v>
      </c>
      <c r="B10" s="103" t="str">
        <f>+Hoja2!$B$168</f>
        <v>ATAH</v>
      </c>
      <c r="C10" s="103" t="str">
        <f>+Hoja2!$C$168</f>
        <v>ATAHUALPA</v>
      </c>
      <c r="D10" s="17">
        <f>+Hoja2!$D$168</f>
        <v>304100</v>
      </c>
      <c r="E10" s="17">
        <f>+Hoja2!$E$168</f>
        <v>304299</v>
      </c>
      <c r="F10" s="103" t="str">
        <f>+Hoja2!$F$168</f>
        <v>CPR-30</v>
      </c>
      <c r="G10" s="17">
        <f>+Hoja2!$G$168</f>
        <v>200</v>
      </c>
      <c r="H10" s="17" t="str">
        <f>+Hoja2!$H$168</f>
        <v>B</v>
      </c>
      <c r="I10" s="103" t="str">
        <f>+Hoja2!$I$168</f>
        <v>TDQ1</v>
      </c>
      <c r="J10" s="17" t="str">
        <f>+Hoja2!$J$168</f>
        <v>NO</v>
      </c>
      <c r="K10" s="17">
        <f>+Hoja2!$K$168</f>
        <v>2</v>
      </c>
      <c r="L10" s="103" t="str">
        <f>+Hoja2!$L$168</f>
        <v>PICH</v>
      </c>
    </row>
    <row r="11" spans="1:12" x14ac:dyDescent="0.2">
      <c r="A11" s="75">
        <f t="shared" si="0"/>
        <v>3</v>
      </c>
      <c r="B11" s="103" t="str">
        <f>+Hoja2!$B$169</f>
        <v>QCHE</v>
      </c>
      <c r="C11" s="103" t="str">
        <f>+Hoja2!$C$169</f>
        <v>EL QUINCHE</v>
      </c>
      <c r="D11" s="17">
        <f>+Hoja2!$D$169</f>
        <v>387000</v>
      </c>
      <c r="E11" s="17">
        <f>+Hoja2!$E$169</f>
        <v>387999</v>
      </c>
      <c r="F11" s="103" t="str">
        <f>+Hoja2!$F$169</f>
        <v>CPR-100</v>
      </c>
      <c r="G11" s="17">
        <f>+Hoja2!$G$169</f>
        <v>1000</v>
      </c>
      <c r="H11" s="17" t="str">
        <f>+Hoja2!$H$169</f>
        <v>B</v>
      </c>
      <c r="I11" s="103" t="str">
        <f>+Hoja2!$I$169</f>
        <v>TDQ1</v>
      </c>
      <c r="J11" s="17" t="str">
        <f>+Hoja2!$J$169</f>
        <v>SI</v>
      </c>
      <c r="K11" s="17">
        <f>+Hoja2!$K$169</f>
        <v>2</v>
      </c>
      <c r="L11" s="103" t="str">
        <f>+Hoja2!$L$169</f>
        <v>PICH</v>
      </c>
    </row>
    <row r="12" spans="1:12" x14ac:dyDescent="0.2">
      <c r="A12" s="75">
        <f t="shared" si="0"/>
        <v>4</v>
      </c>
      <c r="B12" s="103" t="str">
        <f>+Hoja2!$B$170</f>
        <v>GYLL</v>
      </c>
      <c r="C12" s="103" t="str">
        <f>+Hoja2!$C$170</f>
        <v>GUAYLLABAMBA</v>
      </c>
      <c r="D12" s="17">
        <f>+Hoja2!$D$170</f>
        <v>368000</v>
      </c>
      <c r="E12" s="17">
        <f>+Hoja2!$E$170</f>
        <v>368999</v>
      </c>
      <c r="F12" s="103" t="str">
        <f>+Hoja2!$F$170</f>
        <v>CPR-100</v>
      </c>
      <c r="G12" s="17">
        <f>+Hoja2!$G$170</f>
        <v>1000</v>
      </c>
      <c r="H12" s="17" t="str">
        <f>+Hoja2!$H$170</f>
        <v>B</v>
      </c>
      <c r="I12" s="103" t="str">
        <f>+Hoja2!$I$170</f>
        <v>TDQ1</v>
      </c>
      <c r="J12" s="17" t="str">
        <f>+Hoja2!$J$170</f>
        <v>SI</v>
      </c>
      <c r="K12" s="17">
        <f>+Hoja2!$K$170</f>
        <v>2</v>
      </c>
      <c r="L12" s="103" t="str">
        <f>+Hoja2!$L$170</f>
        <v>PICH</v>
      </c>
    </row>
    <row r="13" spans="1:12" x14ac:dyDescent="0.2">
      <c r="A13" s="75">
        <f t="shared" si="0"/>
        <v>5</v>
      </c>
      <c r="B13" s="103" t="str">
        <f>+Hoja2!$B$171</f>
        <v>LCRD</v>
      </c>
      <c r="C13" s="103" t="str">
        <f>+Hoja2!$C$171</f>
        <v>LA CONCORDIA</v>
      </c>
      <c r="D13" s="17">
        <f>+Hoja2!$D$171</f>
        <v>725000</v>
      </c>
      <c r="E13" s="17">
        <f>+Hoja2!$E$171</f>
        <v>725599</v>
      </c>
      <c r="F13" s="103" t="str">
        <f>+Hoja2!$F$171</f>
        <v>CPR-100</v>
      </c>
      <c r="G13" s="17">
        <f>+Hoja2!$G$171</f>
        <v>600</v>
      </c>
      <c r="H13" s="17" t="str">
        <f>+Hoja2!$H$171</f>
        <v>B</v>
      </c>
      <c r="I13" s="103" t="str">
        <f>+Hoja2!$I$171</f>
        <v>TDQ1</v>
      </c>
      <c r="J13" s="17" t="str">
        <f>+Hoja2!$J$171</f>
        <v>SI</v>
      </c>
      <c r="K13" s="17">
        <f>+Hoja2!$K$171</f>
        <v>2</v>
      </c>
      <c r="L13" s="103" t="str">
        <f>+Hoja2!$L$171</f>
        <v>PICH</v>
      </c>
    </row>
    <row r="14" spans="1:12" x14ac:dyDescent="0.2">
      <c r="A14" s="75">
        <f t="shared" si="0"/>
        <v>6</v>
      </c>
      <c r="B14" s="103" t="str">
        <f>+Hoja2!$B$172</f>
        <v>LMED</v>
      </c>
      <c r="C14" s="103" t="str">
        <f>+Hoja2!$C$172</f>
        <v>LA MERCED</v>
      </c>
      <c r="D14" s="17">
        <f>+Hoja2!$D$172</f>
        <v>385000</v>
      </c>
      <c r="E14" s="17">
        <f>+Hoja2!$E$172</f>
        <v>385599</v>
      </c>
      <c r="F14" s="103" t="str">
        <f>+Hoja2!$F$172</f>
        <v>CPR-100</v>
      </c>
      <c r="G14" s="17">
        <f>+Hoja2!$G$172</f>
        <v>600</v>
      </c>
      <c r="H14" s="17" t="str">
        <f>+Hoja2!$H$172</f>
        <v>B</v>
      </c>
      <c r="I14" s="103" t="str">
        <f>+Hoja2!$I$172</f>
        <v>TDQ1</v>
      </c>
      <c r="J14" s="17" t="str">
        <f>+Hoja2!$J$172</f>
        <v>SI</v>
      </c>
      <c r="K14" s="17">
        <f>+Hoja2!$K$172</f>
        <v>2</v>
      </c>
      <c r="L14" s="103" t="str">
        <f>+Hoja2!$L$172</f>
        <v>PICH</v>
      </c>
    </row>
    <row r="15" spans="1:12" x14ac:dyDescent="0.2">
      <c r="A15" s="75">
        <f t="shared" si="0"/>
        <v>7</v>
      </c>
      <c r="B15" s="103" t="str">
        <f>+Hoja2!$B$173</f>
        <v>LUZA</v>
      </c>
      <c r="C15" s="103" t="str">
        <f>+Hoja2!$C$173</f>
        <v>LUZ DE AMÉRICA</v>
      </c>
      <c r="D15" s="17">
        <f>+Hoja2!$D$173</f>
        <v>722100</v>
      </c>
      <c r="E15" s="17">
        <f>+Hoja2!$E$173</f>
        <v>722399</v>
      </c>
      <c r="F15" s="103" t="str">
        <f>+Hoja2!$F$173</f>
        <v>CPR-30</v>
      </c>
      <c r="G15" s="17">
        <f>+Hoja2!$G$173</f>
        <v>300</v>
      </c>
      <c r="H15" s="17" t="str">
        <f>+Hoja2!$H$173</f>
        <v>B</v>
      </c>
      <c r="I15" s="103" t="str">
        <f>+Hoja2!$I$173</f>
        <v>TDQ1</v>
      </c>
      <c r="J15" s="17" t="str">
        <f>+Hoja2!$J$173</f>
        <v>NO</v>
      </c>
      <c r="K15" s="17">
        <f>+Hoja2!$K$173</f>
        <v>2</v>
      </c>
      <c r="L15" s="103" t="str">
        <f>+Hoja2!$L$173</f>
        <v>PICH</v>
      </c>
    </row>
    <row r="16" spans="1:12" x14ac:dyDescent="0.2">
      <c r="A16" s="75">
        <f t="shared" si="0"/>
        <v>8</v>
      </c>
      <c r="B16" s="103" t="str">
        <f>+Hoja2!$B$174</f>
        <v>PVMD</v>
      </c>
      <c r="C16" s="103" t="str">
        <f>+Hoja2!$C$174</f>
        <v>P. V. MALDONADO</v>
      </c>
      <c r="D16" s="17">
        <f>+Hoja2!$D$174</f>
        <v>392100</v>
      </c>
      <c r="E16" s="17">
        <f>+Hoja2!$E$174</f>
        <v>392349</v>
      </c>
      <c r="F16" s="103" t="str">
        <f>+Hoja2!$F$174</f>
        <v>CPR-30</v>
      </c>
      <c r="G16" s="17">
        <f>+Hoja2!$G$174</f>
        <v>250</v>
      </c>
      <c r="H16" s="17" t="str">
        <f>+Hoja2!$H$174</f>
        <v>B</v>
      </c>
      <c r="I16" s="103" t="str">
        <f>+Hoja2!$I$174</f>
        <v>TDQ1</v>
      </c>
      <c r="J16" s="17" t="str">
        <f>+Hoja2!$J$174</f>
        <v>NO</v>
      </c>
      <c r="K16" s="17">
        <f>+Hoja2!$K$174</f>
        <v>2</v>
      </c>
      <c r="L16" s="103" t="str">
        <f>+Hoja2!$L$174</f>
        <v>PICH</v>
      </c>
    </row>
    <row r="17" spans="1:12" x14ac:dyDescent="0.2">
      <c r="A17" s="75">
        <f t="shared" si="0"/>
        <v>9</v>
      </c>
      <c r="B17" s="103" t="str">
        <f>+Hoja2!$B$175</f>
        <v>PIFO</v>
      </c>
      <c r="C17" s="103" t="str">
        <f>+Hoja2!$C$175</f>
        <v>PIFO</v>
      </c>
      <c r="D17" s="17">
        <f>+Hoja2!$D$175</f>
        <v>380000</v>
      </c>
      <c r="E17" s="17">
        <f>+Hoja2!$E$175</f>
        <v>381099</v>
      </c>
      <c r="F17" s="103" t="str">
        <f>+Hoja2!$F$175</f>
        <v>CPR-100</v>
      </c>
      <c r="G17" s="17">
        <f>+Hoja2!$G$175</f>
        <v>1100</v>
      </c>
      <c r="H17" s="17" t="str">
        <f>+Hoja2!$H$175</f>
        <v>B</v>
      </c>
      <c r="I17" s="103" t="str">
        <f>+Hoja2!$I$175</f>
        <v>TDQ1</v>
      </c>
      <c r="J17" s="17" t="str">
        <f>+Hoja2!$J$175</f>
        <v>SI</v>
      </c>
      <c r="K17" s="17">
        <f>+Hoja2!$K$175</f>
        <v>2</v>
      </c>
      <c r="L17" s="103" t="str">
        <f>+Hoja2!$L$175</f>
        <v>PICH</v>
      </c>
    </row>
    <row r="18" spans="1:12" x14ac:dyDescent="0.2">
      <c r="A18" s="75">
        <f t="shared" si="0"/>
        <v>10</v>
      </c>
      <c r="B18" s="103" t="str">
        <f>+Hoja2!$B$176</f>
        <v>PTAG</v>
      </c>
      <c r="C18" s="103" t="str">
        <f>+Hoja2!$C$176</f>
        <v>PINTAG</v>
      </c>
      <c r="D18" s="17">
        <f>+Hoja2!$D$176</f>
        <v>383100</v>
      </c>
      <c r="E18" s="17">
        <f>+Hoja2!$E$176</f>
        <v>383599</v>
      </c>
      <c r="F18" s="103" t="str">
        <f>+Hoja2!$F$176</f>
        <v>CPR-30</v>
      </c>
      <c r="G18" s="17">
        <f>+Hoja2!$G$176</f>
        <v>500</v>
      </c>
      <c r="H18" s="17" t="str">
        <f>+Hoja2!$H$176</f>
        <v>B</v>
      </c>
      <c r="I18" s="103" t="str">
        <f>+Hoja2!$I$176</f>
        <v>TDQ1</v>
      </c>
      <c r="J18" s="17" t="str">
        <f>+Hoja2!$J$176</f>
        <v>NO</v>
      </c>
      <c r="K18" s="17">
        <f>+Hoja2!$K$176</f>
        <v>2</v>
      </c>
      <c r="L18" s="103" t="str">
        <f>+Hoja2!$L$176</f>
        <v>PICH</v>
      </c>
    </row>
    <row r="19" spans="1:12" x14ac:dyDescent="0.2">
      <c r="A19" s="75">
        <f t="shared" si="0"/>
        <v>11</v>
      </c>
      <c r="B19" s="103" t="str">
        <f>+Hoja2!$B$177</f>
        <v>PLRO</v>
      </c>
      <c r="C19" s="103" t="str">
        <f>+Hoja2!$C$177</f>
        <v>PUÉLLARO</v>
      </c>
      <c r="D19" s="17">
        <f>+Hoja2!$D$177</f>
        <v>775100</v>
      </c>
      <c r="E19" s="17">
        <f>+Hoja2!$E$177</f>
        <v>775399</v>
      </c>
      <c r="F19" s="103" t="str">
        <f>+Hoja2!$F$177</f>
        <v>CPR-30</v>
      </c>
      <c r="G19" s="17">
        <f>+Hoja2!$G$177</f>
        <v>300</v>
      </c>
      <c r="H19" s="17" t="str">
        <f>+Hoja2!$H$177</f>
        <v>B</v>
      </c>
      <c r="I19" s="103" t="str">
        <f>+Hoja2!$I$177</f>
        <v>TDQ1</v>
      </c>
      <c r="J19" s="17" t="str">
        <f>+Hoja2!$J$177</f>
        <v>NO</v>
      </c>
      <c r="K19" s="17">
        <f>+Hoja2!$K$177</f>
        <v>2</v>
      </c>
      <c r="L19" s="103" t="str">
        <f>+Hoja2!$L$177</f>
        <v>PICH</v>
      </c>
    </row>
    <row r="20" spans="1:12" x14ac:dyDescent="0.2">
      <c r="A20" s="75">
        <f t="shared" si="0"/>
        <v>12</v>
      </c>
      <c r="B20" s="103" t="str">
        <f>+Hoja2!$B$178</f>
        <v>PMBO</v>
      </c>
      <c r="C20" s="103" t="str">
        <f>+Hoja2!$C$178</f>
        <v>PUEMBO</v>
      </c>
      <c r="D20" s="17">
        <f>+Hoja2!$D$178</f>
        <v>390000</v>
      </c>
      <c r="E20" s="17">
        <f>+Hoja2!$E$178</f>
        <v>391599</v>
      </c>
      <c r="F20" s="103" t="str">
        <f>+Hoja2!$F$178</f>
        <v>CPR-100</v>
      </c>
      <c r="G20" s="17">
        <f>+Hoja2!$G$178</f>
        <v>1600</v>
      </c>
      <c r="H20" s="17" t="str">
        <f>+Hoja2!$H$178</f>
        <v>B</v>
      </c>
      <c r="I20" s="103" t="str">
        <f>+Hoja2!$I$178</f>
        <v>TDQ1</v>
      </c>
      <c r="J20" s="17" t="str">
        <f>+Hoja2!$J$178</f>
        <v>SI</v>
      </c>
      <c r="K20" s="17">
        <f>+Hoja2!$K$178</f>
        <v>2</v>
      </c>
      <c r="L20" s="103" t="str">
        <f>+Hoja2!$L$178</f>
        <v>PICH</v>
      </c>
    </row>
    <row r="21" spans="1:12" x14ac:dyDescent="0.2">
      <c r="A21" s="75">
        <f t="shared" si="0"/>
        <v>13</v>
      </c>
      <c r="B21" s="103" t="str">
        <f>+Hoja2!$B$179</f>
        <v>SMBC</v>
      </c>
      <c r="C21" s="103" t="str">
        <f>+Hoja2!$C$179</f>
        <v>S. M. BANCOS</v>
      </c>
      <c r="D21" s="17">
        <f>+Hoja2!$D$179</f>
        <v>770100</v>
      </c>
      <c r="E21" s="17">
        <f>+Hoja2!$E$179</f>
        <v>770349</v>
      </c>
      <c r="F21" s="103" t="str">
        <f>+Hoja2!$F$179</f>
        <v>CPR-30</v>
      </c>
      <c r="G21" s="17">
        <f>+Hoja2!$G$179</f>
        <v>250</v>
      </c>
      <c r="H21" s="17" t="str">
        <f>+Hoja2!$H$179</f>
        <v>B</v>
      </c>
      <c r="I21" s="103" t="str">
        <f>+Hoja2!$I$179</f>
        <v>TDQ1</v>
      </c>
      <c r="J21" s="17" t="str">
        <f>+Hoja2!$J$179</f>
        <v>NO</v>
      </c>
      <c r="K21" s="17">
        <f>+Hoja2!$K$179</f>
        <v>2</v>
      </c>
      <c r="L21" s="103" t="str">
        <f>+Hoja2!$L$179</f>
        <v>PICH</v>
      </c>
    </row>
    <row r="22" spans="1:12" x14ac:dyDescent="0.2">
      <c r="A22" s="75">
        <f t="shared" si="0"/>
        <v>14</v>
      </c>
      <c r="B22" s="103" t="str">
        <f>+Hoja2!$B$180</f>
        <v>SJMS</v>
      </c>
      <c r="C22" s="103" t="str">
        <f>+Hoja2!$C$180</f>
        <v>SAN JOSÉ DE MINAS</v>
      </c>
      <c r="D22" s="17">
        <f>+Hoja2!$D$180</f>
        <v>302100</v>
      </c>
      <c r="E22" s="17">
        <f>+Hoja2!$E$180</f>
        <v>302249</v>
      </c>
      <c r="F22" s="103" t="str">
        <f>+Hoja2!$F$180</f>
        <v>CPR-30</v>
      </c>
      <c r="G22" s="17">
        <f>+Hoja2!$G$180</f>
        <v>150</v>
      </c>
      <c r="H22" s="17" t="str">
        <f>+Hoja2!$H$180</f>
        <v>B</v>
      </c>
      <c r="I22" s="103" t="str">
        <f>+Hoja2!$I$180</f>
        <v>TDQ1</v>
      </c>
      <c r="J22" s="17" t="str">
        <f>+Hoja2!$J$180</f>
        <v>NO</v>
      </c>
      <c r="K22" s="17">
        <f>+Hoja2!$K$180</f>
        <v>2</v>
      </c>
      <c r="L22" s="103" t="str">
        <f>+Hoja2!$L$180</f>
        <v>PICH</v>
      </c>
    </row>
    <row r="23" spans="1:12" x14ac:dyDescent="0.2">
      <c r="A23" s="75">
        <f t="shared" si="0"/>
        <v>15</v>
      </c>
      <c r="B23" s="103" t="str">
        <f>+Hoja2!$B$181</f>
        <v>VHER</v>
      </c>
      <c r="C23" s="103" t="str">
        <f>+Hoja2!$C$181</f>
        <v>VALLE HERMOSO</v>
      </c>
      <c r="D23" s="17">
        <f>+Hoja2!$D$181</f>
        <v>773100</v>
      </c>
      <c r="E23" s="17">
        <f>+Hoja2!$E$181</f>
        <v>773249</v>
      </c>
      <c r="F23" s="103" t="str">
        <f>+Hoja2!$F$181</f>
        <v>CPR-30</v>
      </c>
      <c r="G23" s="17">
        <f>+Hoja2!$G$181</f>
        <v>150</v>
      </c>
      <c r="H23" s="17" t="str">
        <f>+Hoja2!$H$181</f>
        <v>B</v>
      </c>
      <c r="I23" s="103" t="str">
        <f>+Hoja2!$I$181</f>
        <v>TDQ1</v>
      </c>
      <c r="J23" s="17" t="str">
        <f>+Hoja2!$J$181</f>
        <v>NO</v>
      </c>
      <c r="K23" s="17">
        <f>+Hoja2!$K$181</f>
        <v>2</v>
      </c>
      <c r="L23" s="103" t="str">
        <f>+Hoja2!$L$181</f>
        <v>PICH</v>
      </c>
    </row>
    <row r="24" spans="1:12" x14ac:dyDescent="0.2">
      <c r="A24" s="75">
        <f t="shared" si="0"/>
        <v>16</v>
      </c>
      <c r="B24" s="103" t="str">
        <f>+Hoja2!$B$182</f>
        <v>YARQ</v>
      </c>
      <c r="C24" s="103" t="str">
        <f>+Hoja2!$C$182</f>
        <v>YARUQUÍ</v>
      </c>
      <c r="D24" s="17">
        <f>+Hoja2!$D$182</f>
        <v>777100</v>
      </c>
      <c r="E24" s="17">
        <f>+Hoja2!$E$182</f>
        <v>777349</v>
      </c>
      <c r="F24" s="103" t="str">
        <f>+Hoja2!$F$182</f>
        <v>CPR-30</v>
      </c>
      <c r="G24" s="17">
        <f>+Hoja2!$G$182</f>
        <v>250</v>
      </c>
      <c r="H24" s="17" t="str">
        <f>+Hoja2!$H$182</f>
        <v>B</v>
      </c>
      <c r="I24" s="103" t="str">
        <f>+Hoja2!$I$182</f>
        <v>TDQ1</v>
      </c>
      <c r="J24" s="17" t="str">
        <f>+Hoja2!$J$182</f>
        <v>NO</v>
      </c>
      <c r="K24" s="17">
        <f>+Hoja2!$K$182</f>
        <v>2</v>
      </c>
      <c r="L24" s="103" t="str">
        <f>+Hoja2!$L$182</f>
        <v>PICH</v>
      </c>
    </row>
    <row r="25" spans="1:12" x14ac:dyDescent="0.2">
      <c r="A25" s="75">
        <f t="shared" ref="A25:A40" si="1">SUM(A24+1)</f>
        <v>17</v>
      </c>
      <c r="B25" s="103" t="str">
        <f>+Hoja2!$B$183</f>
        <v>ALAU</v>
      </c>
      <c r="C25" s="103" t="str">
        <f>+Hoja2!$C$183</f>
        <v>ALAUSÍ</v>
      </c>
      <c r="D25" s="17">
        <f>+Hoja2!$D$183</f>
        <v>930000</v>
      </c>
      <c r="E25" s="17">
        <f>+Hoja2!$E$183</f>
        <v>930599</v>
      </c>
      <c r="F25" s="103" t="str">
        <f>+Hoja2!$F$183</f>
        <v>CPR-100</v>
      </c>
      <c r="G25" s="17">
        <f>+Hoja2!$G$183</f>
        <v>600</v>
      </c>
      <c r="H25" s="17" t="str">
        <f>+Hoja2!$H$183</f>
        <v>B</v>
      </c>
      <c r="I25" s="103" t="str">
        <f>+Hoja2!$I$183</f>
        <v>TDA</v>
      </c>
      <c r="J25" s="17" t="str">
        <f>+Hoja2!$J$183</f>
        <v>SI</v>
      </c>
      <c r="K25" s="17">
        <f>+Hoja2!$K$183</f>
        <v>3</v>
      </c>
      <c r="L25" s="103" t="str">
        <f>+Hoja2!$L$183</f>
        <v>CHIM</v>
      </c>
    </row>
    <row r="26" spans="1:12" x14ac:dyDescent="0.2">
      <c r="A26" s="75">
        <f t="shared" si="1"/>
        <v>18</v>
      </c>
      <c r="B26" s="103" t="str">
        <f>+Hoja2!$B$184</f>
        <v>BANS</v>
      </c>
      <c r="C26" s="103" t="str">
        <f>+Hoja2!$C$184</f>
        <v>BAÑOS</v>
      </c>
      <c r="D26" s="17">
        <f>+Hoja2!$D$184</f>
        <v>740000</v>
      </c>
      <c r="E26" s="17">
        <f>+Hoja2!$E$184</f>
        <v>740999</v>
      </c>
      <c r="F26" s="103" t="str">
        <f>+Hoja2!$F$184</f>
        <v>CPR-100</v>
      </c>
      <c r="G26" s="17">
        <f>+Hoja2!$G$184</f>
        <v>1000</v>
      </c>
      <c r="H26" s="17" t="str">
        <f>+Hoja2!$H$184</f>
        <v>B</v>
      </c>
      <c r="I26" s="103" t="str">
        <f>+Hoja2!$I$184</f>
        <v>TDA</v>
      </c>
      <c r="J26" s="17" t="str">
        <f>+Hoja2!$J$184</f>
        <v>SI</v>
      </c>
      <c r="K26" s="17">
        <f>+Hoja2!$K$184</f>
        <v>3</v>
      </c>
      <c r="L26" s="103" t="str">
        <f>+Hoja2!$L$184</f>
        <v>TUNG</v>
      </c>
    </row>
    <row r="27" spans="1:12" x14ac:dyDescent="0.2">
      <c r="A27" s="75">
        <f t="shared" si="1"/>
        <v>19</v>
      </c>
      <c r="B27" s="103" t="str">
        <f>+Hoja2!$B$185</f>
        <v>CAJB</v>
      </c>
      <c r="C27" s="103" t="str">
        <f>+Hoja2!$C$185</f>
        <v>CAJABAMBA</v>
      </c>
      <c r="D27" s="17">
        <f>+Hoja2!$D$185</f>
        <v>912100</v>
      </c>
      <c r="E27" s="17">
        <f>+Hoja2!$E$185</f>
        <v>912249</v>
      </c>
      <c r="F27" s="103" t="str">
        <f>+Hoja2!$F$185</f>
        <v>CPR-30</v>
      </c>
      <c r="G27" s="17">
        <f>+Hoja2!$G$185</f>
        <v>150</v>
      </c>
      <c r="H27" s="17" t="str">
        <f>+Hoja2!$H$185</f>
        <v>B</v>
      </c>
      <c r="I27" s="103" t="str">
        <f>+Hoja2!$I$185</f>
        <v>TDA</v>
      </c>
      <c r="J27" s="17" t="str">
        <f>+Hoja2!$J$185</f>
        <v>NO</v>
      </c>
      <c r="K27" s="17">
        <f>+Hoja2!$K$185</f>
        <v>3</v>
      </c>
      <c r="L27" s="103" t="str">
        <f>+Hoja2!$L$185</f>
        <v>CHIM</v>
      </c>
    </row>
    <row r="28" spans="1:12" x14ac:dyDescent="0.2">
      <c r="A28" s="75">
        <f t="shared" si="1"/>
        <v>20</v>
      </c>
      <c r="B28" s="103" t="str">
        <f>+Hoja2!$B$186</f>
        <v>CALM</v>
      </c>
      <c r="C28" s="103" t="str">
        <f>+Hoja2!$C$186</f>
        <v>CALUMA</v>
      </c>
      <c r="D28" s="17">
        <f>+Hoja2!$D$186</f>
        <v>974100</v>
      </c>
      <c r="E28" s="17">
        <f>+Hoja2!$E$186</f>
        <v>974699</v>
      </c>
      <c r="F28" s="103" t="str">
        <f>+Hoja2!$F$186</f>
        <v>CPR-60</v>
      </c>
      <c r="G28" s="17">
        <f>+Hoja2!$G$186</f>
        <v>600</v>
      </c>
      <c r="H28" s="17" t="str">
        <f>+Hoja2!$H$186</f>
        <v>B</v>
      </c>
      <c r="I28" s="103" t="str">
        <f>+Hoja2!$I$186</f>
        <v>TDA</v>
      </c>
      <c r="J28" s="17" t="str">
        <f>+Hoja2!$J$186</f>
        <v>NO</v>
      </c>
      <c r="K28" s="17">
        <f>+Hoja2!$K$186</f>
        <v>3</v>
      </c>
      <c r="L28" s="103" t="str">
        <f>+Hoja2!$L$186</f>
        <v>BOLI</v>
      </c>
    </row>
    <row r="29" spans="1:12" x14ac:dyDescent="0.2">
      <c r="A29" s="75">
        <f t="shared" si="1"/>
        <v>21</v>
      </c>
      <c r="B29" s="103" t="str">
        <f>+Hoja2!$B$187</f>
        <v>CEVL</v>
      </c>
      <c r="C29" s="103" t="str">
        <f>+Hoja2!$C$187</f>
        <v>CEVALLOS</v>
      </c>
      <c r="D29" s="17">
        <f>+Hoja2!$D$187</f>
        <v>872100</v>
      </c>
      <c r="E29" s="17">
        <f>+Hoja2!$E$187</f>
        <v>872549</v>
      </c>
      <c r="F29" s="103" t="str">
        <f>+Hoja2!$F$187</f>
        <v>CPR-30</v>
      </c>
      <c r="G29" s="17">
        <f>+Hoja2!$G$187</f>
        <v>450</v>
      </c>
      <c r="H29" s="17" t="str">
        <f>+Hoja2!$H$187</f>
        <v>B</v>
      </c>
      <c r="I29" s="103" t="str">
        <f>+Hoja2!$I$187</f>
        <v>TDA</v>
      </c>
      <c r="J29" s="17" t="str">
        <f>+Hoja2!$J$187</f>
        <v>NO</v>
      </c>
      <c r="K29" s="17">
        <f>+Hoja2!$K$187</f>
        <v>3</v>
      </c>
      <c r="L29" s="103" t="str">
        <f>+Hoja2!$L$187</f>
        <v>TUNG</v>
      </c>
    </row>
    <row r="30" spans="1:12" x14ac:dyDescent="0.2">
      <c r="A30" s="75">
        <f t="shared" si="1"/>
        <v>22</v>
      </c>
      <c r="B30" s="103" t="str">
        <f>+Hoja2!$B$188</f>
        <v>CHIL</v>
      </c>
      <c r="C30" s="103" t="str">
        <f>+Hoja2!$C$188</f>
        <v>CHILLANES</v>
      </c>
      <c r="D30" s="17">
        <f>+Hoja2!$D$188</f>
        <v>978100</v>
      </c>
      <c r="E30" s="17">
        <f>+Hoja2!$E$188</f>
        <v>978399</v>
      </c>
      <c r="F30" s="103" t="str">
        <f>+Hoja2!$F$188</f>
        <v>CPR-30</v>
      </c>
      <c r="G30" s="17">
        <f>+Hoja2!$G$188</f>
        <v>300</v>
      </c>
      <c r="H30" s="17" t="str">
        <f>+Hoja2!$H$188</f>
        <v>B</v>
      </c>
      <c r="I30" s="103" t="str">
        <f>+Hoja2!$I$188</f>
        <v>TDA</v>
      </c>
      <c r="J30" s="17" t="str">
        <f>+Hoja2!$J$188</f>
        <v>NO</v>
      </c>
      <c r="K30" s="17">
        <f>+Hoja2!$K$188</f>
        <v>3</v>
      </c>
      <c r="L30" s="103" t="str">
        <f>+Hoja2!$L$188</f>
        <v>BOLI</v>
      </c>
    </row>
    <row r="31" spans="1:12" x14ac:dyDescent="0.2">
      <c r="A31" s="75">
        <f t="shared" si="1"/>
        <v>23</v>
      </c>
      <c r="B31" s="103" t="str">
        <f>+Hoja2!$B$189</f>
        <v>CHUN</v>
      </c>
      <c r="C31" s="103" t="str">
        <f>+Hoja2!$C$189</f>
        <v>CHUNCHI</v>
      </c>
      <c r="D31" s="17">
        <f>+Hoja2!$D$189</f>
        <v>936100</v>
      </c>
      <c r="E31" s="17">
        <f>+Hoja2!$E$189</f>
        <v>936399</v>
      </c>
      <c r="F31" s="103" t="str">
        <f>+Hoja2!$F$189</f>
        <v>CPR-30</v>
      </c>
      <c r="G31" s="17">
        <f>+Hoja2!$G$189</f>
        <v>300</v>
      </c>
      <c r="H31" s="17" t="str">
        <f>+Hoja2!$H$189</f>
        <v>B</v>
      </c>
      <c r="I31" s="103" t="str">
        <f>+Hoja2!$I$189</f>
        <v>TDA</v>
      </c>
      <c r="J31" s="17" t="str">
        <f>+Hoja2!$J$189</f>
        <v>NO</v>
      </c>
      <c r="K31" s="17">
        <f>+Hoja2!$K$189</f>
        <v>3</v>
      </c>
      <c r="L31" s="103" t="str">
        <f>+Hoja2!$L$189</f>
        <v>CHIM</v>
      </c>
    </row>
    <row r="32" spans="1:12" x14ac:dyDescent="0.2">
      <c r="A32" s="75">
        <f t="shared" si="1"/>
        <v>24</v>
      </c>
      <c r="B32" s="103" t="str">
        <f>+Hoja2!$B$190</f>
        <v>ECHA</v>
      </c>
      <c r="C32" s="103" t="str">
        <f>+Hoja2!$C$190</f>
        <v>ECHEANDÍA</v>
      </c>
      <c r="D32" s="17">
        <f>+Hoja2!$D$190</f>
        <v>970100</v>
      </c>
      <c r="E32" s="17">
        <f>+Hoja2!$E$190</f>
        <v>970399</v>
      </c>
      <c r="F32" s="103" t="str">
        <f>+Hoja2!$F$190</f>
        <v>CPR-30</v>
      </c>
      <c r="G32" s="17">
        <f>+Hoja2!$G$190</f>
        <v>300</v>
      </c>
      <c r="H32" s="17" t="str">
        <f>+Hoja2!$H$190</f>
        <v>B</v>
      </c>
      <c r="I32" s="103" t="str">
        <f>+Hoja2!$I$190</f>
        <v>TDA</v>
      </c>
      <c r="J32" s="17" t="str">
        <f>+Hoja2!$J$190</f>
        <v>NO</v>
      </c>
      <c r="K32" s="17">
        <f>+Hoja2!$K$190</f>
        <v>3</v>
      </c>
      <c r="L32" s="103" t="str">
        <f>+Hoja2!$L$190</f>
        <v>BOLI</v>
      </c>
    </row>
    <row r="33" spans="1:12" x14ac:dyDescent="0.2">
      <c r="A33" s="75">
        <f t="shared" si="1"/>
        <v>25</v>
      </c>
      <c r="B33" s="103" t="str">
        <f>+Hoja2!$B$191</f>
        <v>CORZ</v>
      </c>
      <c r="C33" s="103" t="str">
        <f>+Hoja2!$C$191</f>
        <v>EL CORAZÓN</v>
      </c>
      <c r="D33" s="17">
        <f>+Hoja2!$D$191</f>
        <v>684000</v>
      </c>
      <c r="E33" s="17">
        <f>+Hoja2!$E$191</f>
        <v>684399</v>
      </c>
      <c r="F33" s="103" t="str">
        <f>+Hoja2!$F$191</f>
        <v>CPR-100</v>
      </c>
      <c r="G33" s="17">
        <f>+Hoja2!$G$191</f>
        <v>400</v>
      </c>
      <c r="H33" s="17" t="str">
        <f>+Hoja2!$H$191</f>
        <v>B</v>
      </c>
      <c r="I33" s="103" t="str">
        <f>+Hoja2!$I$191</f>
        <v>TDQ1</v>
      </c>
      <c r="J33" s="17" t="str">
        <f>+Hoja2!$J$191</f>
        <v>SI</v>
      </c>
      <c r="K33" s="17">
        <f>+Hoja2!$K$191</f>
        <v>3</v>
      </c>
      <c r="L33" s="103" t="str">
        <f>+Hoja2!$L$191</f>
        <v>COTO</v>
      </c>
    </row>
    <row r="34" spans="1:12" x14ac:dyDescent="0.2">
      <c r="A34" s="75">
        <f t="shared" si="1"/>
        <v>26</v>
      </c>
      <c r="B34" s="103" t="str">
        <f>+Hoja2!$B$192</f>
        <v>GMTE</v>
      </c>
      <c r="C34" s="103" t="str">
        <f>+Hoja2!$C$192</f>
        <v>GUAMOTE</v>
      </c>
      <c r="D34" s="17">
        <f>+Hoja2!$D$192</f>
        <v>916100</v>
      </c>
      <c r="E34" s="17">
        <f>+Hoja2!$E$192</f>
        <v>916249</v>
      </c>
      <c r="F34" s="103" t="str">
        <f>+Hoja2!$F$192</f>
        <v>CPR-30</v>
      </c>
      <c r="G34" s="17">
        <f>+Hoja2!$G$192</f>
        <v>150</v>
      </c>
      <c r="H34" s="17" t="str">
        <f>+Hoja2!$H$192</f>
        <v>B</v>
      </c>
      <c r="I34" s="103" t="str">
        <f>+Hoja2!$I$192</f>
        <v>TDA</v>
      </c>
      <c r="J34" s="17" t="str">
        <f>+Hoja2!$J$192</f>
        <v>NO</v>
      </c>
      <c r="K34" s="17">
        <f>+Hoja2!$K$192</f>
        <v>3</v>
      </c>
      <c r="L34" s="103" t="str">
        <f>+Hoja2!$L$192</f>
        <v>CHIM</v>
      </c>
    </row>
    <row r="35" spans="1:12" x14ac:dyDescent="0.2">
      <c r="A35" s="75">
        <f t="shared" si="1"/>
        <v>27</v>
      </c>
      <c r="B35" s="103" t="str">
        <f>+Hoja2!$B$193</f>
        <v>GUAN</v>
      </c>
      <c r="C35" s="103" t="str">
        <f>+Hoja2!$C$193</f>
        <v>GUANO</v>
      </c>
      <c r="D35" s="17">
        <f>+Hoja2!$D$193</f>
        <v>900000</v>
      </c>
      <c r="E35" s="17">
        <f>+Hoja2!$E$193</f>
        <v>900599</v>
      </c>
      <c r="F35" s="103" t="str">
        <f>+Hoja2!$F$193</f>
        <v>CPR-100</v>
      </c>
      <c r="G35" s="17">
        <f>+Hoja2!$G$193</f>
        <v>600</v>
      </c>
      <c r="H35" s="17" t="str">
        <f>+Hoja2!$H$193</f>
        <v>B</v>
      </c>
      <c r="I35" s="103" t="str">
        <f>+Hoja2!$I$193</f>
        <v>TDA</v>
      </c>
      <c r="J35" s="17" t="str">
        <f>+Hoja2!$J$193</f>
        <v>SI</v>
      </c>
      <c r="K35" s="17">
        <f>+Hoja2!$K$193</f>
        <v>3</v>
      </c>
      <c r="L35" s="103" t="str">
        <f>+Hoja2!$L$193</f>
        <v>CHIM</v>
      </c>
    </row>
    <row r="36" spans="1:12" x14ac:dyDescent="0.2">
      <c r="A36" s="75">
        <f t="shared" si="1"/>
        <v>28</v>
      </c>
      <c r="B36" s="103" t="str">
        <f>+Hoja2!$B$194</f>
        <v>HGRA</v>
      </c>
      <c r="C36" s="103" t="str">
        <f>+Hoja2!$C$194</f>
        <v>HUIGRA</v>
      </c>
      <c r="D36" s="17">
        <f>+Hoja2!$D$194</f>
        <v>938100</v>
      </c>
      <c r="E36" s="17">
        <f>+Hoja2!$E$194</f>
        <v>938349</v>
      </c>
      <c r="F36" s="103" t="str">
        <f>+Hoja2!$F$194</f>
        <v>CPR-30</v>
      </c>
      <c r="G36" s="17">
        <f>+Hoja2!$G$194</f>
        <v>250</v>
      </c>
      <c r="H36" s="17" t="str">
        <f>+Hoja2!$H$194</f>
        <v>B</v>
      </c>
      <c r="I36" s="103" t="str">
        <f>+Hoja2!$I$194</f>
        <v>TDA</v>
      </c>
      <c r="J36" s="17" t="str">
        <f>+Hoja2!$J$194</f>
        <v>NO</v>
      </c>
      <c r="K36" s="17">
        <f>+Hoja2!$K$194</f>
        <v>3</v>
      </c>
      <c r="L36" s="103" t="str">
        <f>+Hoja2!$L$194</f>
        <v>CHIM</v>
      </c>
    </row>
    <row r="37" spans="1:12" x14ac:dyDescent="0.2">
      <c r="A37" s="75">
        <f t="shared" si="1"/>
        <v>29</v>
      </c>
      <c r="B37" s="103" t="str">
        <f>+Hoja2!$B$195</f>
        <v>LMAN</v>
      </c>
      <c r="C37" s="103" t="str">
        <f>+Hoja2!$C$195</f>
        <v>LA MANÁ</v>
      </c>
      <c r="D37" s="17">
        <f>+Hoja2!$D$195</f>
        <v>688000</v>
      </c>
      <c r="E37" s="17">
        <f>+Hoja2!$E$195</f>
        <v>688999</v>
      </c>
      <c r="F37" s="103" t="str">
        <f>+Hoja2!$F$195</f>
        <v>CPR-100</v>
      </c>
      <c r="G37" s="17">
        <f>+Hoja2!$G$195</f>
        <v>1000</v>
      </c>
      <c r="H37" s="17" t="str">
        <f>+Hoja2!$H$195</f>
        <v>B</v>
      </c>
      <c r="I37" s="103" t="str">
        <f>+Hoja2!$I$195</f>
        <v>TDQ1</v>
      </c>
      <c r="J37" s="17" t="str">
        <f>+Hoja2!$J$195</f>
        <v>SI</v>
      </c>
      <c r="K37" s="17">
        <f>+Hoja2!$K$195</f>
        <v>3</v>
      </c>
      <c r="L37" s="103" t="str">
        <f>+Hoja2!$L$195</f>
        <v>COTX</v>
      </c>
    </row>
    <row r="38" spans="1:12" x14ac:dyDescent="0.2">
      <c r="A38" s="75">
        <f t="shared" si="1"/>
        <v>30</v>
      </c>
      <c r="B38" s="103" t="str">
        <f>+Hoja2!$B$196</f>
        <v>LASS</v>
      </c>
      <c r="C38" s="103" t="str">
        <f>+Hoja2!$C$196</f>
        <v>LASSO</v>
      </c>
      <c r="D38" s="17">
        <f>+Hoja2!$D$196</f>
        <v>719000</v>
      </c>
      <c r="E38" s="17">
        <f>+Hoja2!$E$196</f>
        <v>719499</v>
      </c>
      <c r="F38" s="103" t="str">
        <f>+Hoja2!$F$196</f>
        <v>CPR-100</v>
      </c>
      <c r="G38" s="17">
        <f>+Hoja2!$G$196</f>
        <v>500</v>
      </c>
      <c r="H38" s="17" t="str">
        <f>+Hoja2!$H$196</f>
        <v>B</v>
      </c>
      <c r="I38" s="103" t="str">
        <f>+Hoja2!$I$196</f>
        <v>TDA</v>
      </c>
      <c r="J38" s="17" t="str">
        <f>+Hoja2!$J$196</f>
        <v>SI</v>
      </c>
      <c r="K38" s="17">
        <f>+Hoja2!$K$196</f>
        <v>3</v>
      </c>
      <c r="L38" s="103" t="str">
        <f>+Hoja2!$L$196</f>
        <v>COTX</v>
      </c>
    </row>
    <row r="39" spans="1:12" x14ac:dyDescent="0.2">
      <c r="A39" s="75">
        <f t="shared" si="1"/>
        <v>31</v>
      </c>
      <c r="B39" s="103" t="str">
        <f>+Hoja2!$B$197</f>
        <v>MERA</v>
      </c>
      <c r="C39" s="103" t="str">
        <f>+Hoja2!$C$197</f>
        <v>MERA</v>
      </c>
      <c r="D39" s="17">
        <f>+Hoja2!$D$197</f>
        <v>790100</v>
      </c>
      <c r="E39" s="17">
        <f>+Hoja2!$E$197</f>
        <v>790199</v>
      </c>
      <c r="F39" s="103" t="str">
        <f>+Hoja2!$F$197</f>
        <v>CPR-30</v>
      </c>
      <c r="G39" s="17">
        <f>+Hoja2!$G$197</f>
        <v>100</v>
      </c>
      <c r="H39" s="17" t="str">
        <f>+Hoja2!$H$197</f>
        <v>B</v>
      </c>
      <c r="I39" s="103" t="str">
        <f>+Hoja2!$I$197</f>
        <v>TDA</v>
      </c>
      <c r="J39" s="17" t="str">
        <f>+Hoja2!$J$197</f>
        <v>NO</v>
      </c>
      <c r="K39" s="17">
        <f>+Hoja2!$K$197</f>
        <v>3</v>
      </c>
      <c r="L39" s="103" t="str">
        <f>+Hoja2!$L$197</f>
        <v>PAST</v>
      </c>
    </row>
    <row r="40" spans="1:12" x14ac:dyDescent="0.2">
      <c r="A40" s="75">
        <f t="shared" si="1"/>
        <v>32</v>
      </c>
      <c r="B40" s="103" t="str">
        <f>+Hoja2!$B$198</f>
        <v>MOCH</v>
      </c>
      <c r="C40" s="103" t="str">
        <f>+Hoja2!$C$198</f>
        <v>MOCHA</v>
      </c>
      <c r="D40" s="17">
        <f>+Hoja2!$D$198</f>
        <v>779100</v>
      </c>
      <c r="E40" s="17">
        <f>+Hoja2!$E$198</f>
        <v>779349</v>
      </c>
      <c r="F40" s="103" t="str">
        <f>+Hoja2!$F$198</f>
        <v>CPR-30</v>
      </c>
      <c r="G40" s="17">
        <f>+Hoja2!$G$198</f>
        <v>250</v>
      </c>
      <c r="H40" s="17" t="str">
        <f>+Hoja2!$H$198</f>
        <v>B</v>
      </c>
      <c r="I40" s="103" t="str">
        <f>+Hoja2!$I$198</f>
        <v>TDA</v>
      </c>
      <c r="J40" s="17" t="str">
        <f>+Hoja2!$J$198</f>
        <v>NO</v>
      </c>
      <c r="K40" s="17">
        <f>+Hoja2!$K$198</f>
        <v>3</v>
      </c>
      <c r="L40" s="103" t="str">
        <f>+Hoja2!$L$198</f>
        <v>TUNG</v>
      </c>
    </row>
    <row r="41" spans="1:12" x14ac:dyDescent="0.2">
      <c r="A41" s="75">
        <f t="shared" ref="A41:A50" si="2">SUM(A40+1)</f>
        <v>33</v>
      </c>
      <c r="B41" s="103" t="str">
        <f>+Hoja2!$B$199</f>
        <v>PLTG</v>
      </c>
      <c r="C41" s="103" t="str">
        <f>+Hoja2!$C$199</f>
        <v>PALLATANGA    (1)</v>
      </c>
      <c r="D41" s="17">
        <f>+Hoja2!$D$199</f>
        <v>919100</v>
      </c>
      <c r="E41" s="17">
        <f>+Hoja2!$E$199</f>
        <v>919399</v>
      </c>
      <c r="F41" s="103" t="str">
        <f>+Hoja2!$F$199</f>
        <v>CPR-30</v>
      </c>
      <c r="G41" s="17">
        <f>+Hoja2!$G$199</f>
        <v>300</v>
      </c>
      <c r="H41" s="17" t="str">
        <f>+Hoja2!$H$199</f>
        <v>B</v>
      </c>
      <c r="I41" s="103" t="str">
        <f>+Hoja2!$I$199</f>
        <v>TDQ2</v>
      </c>
      <c r="J41" s="17" t="str">
        <f>+Hoja2!$J$199</f>
        <v>NO</v>
      </c>
      <c r="K41" s="17">
        <f>+Hoja2!$K$199</f>
        <v>3</v>
      </c>
      <c r="L41" s="103" t="str">
        <f>+Hoja2!$L$199</f>
        <v>CHIM</v>
      </c>
    </row>
    <row r="42" spans="1:12" x14ac:dyDescent="0.2">
      <c r="A42" s="75">
        <f t="shared" si="2"/>
        <v>34</v>
      </c>
      <c r="B42" s="103" t="str">
        <f>+Hoja2!$B$200</f>
        <v>PALR</v>
      </c>
      <c r="C42" s="103" t="str">
        <f>+Hoja2!$C$200</f>
        <v>PALORA</v>
      </c>
      <c r="D42" s="17">
        <f>+Hoja2!$D$200</f>
        <v>312100</v>
      </c>
      <c r="E42" s="17">
        <f>+Hoja2!$E$200</f>
        <v>312249</v>
      </c>
      <c r="F42" s="103" t="str">
        <f>+Hoja2!$F$200</f>
        <v>CPR-30</v>
      </c>
      <c r="G42" s="17">
        <f>+Hoja2!$G$200</f>
        <v>150</v>
      </c>
      <c r="H42" s="17" t="str">
        <f>+Hoja2!$H$200</f>
        <v>B</v>
      </c>
      <c r="I42" s="103" t="str">
        <f>+Hoja2!$I$200</f>
        <v>TDA</v>
      </c>
      <c r="J42" s="17" t="str">
        <f>+Hoja2!$J$200</f>
        <v>NO</v>
      </c>
      <c r="K42" s="17">
        <f>+Hoja2!$K$200</f>
        <v>3</v>
      </c>
      <c r="L42" s="103" t="str">
        <f>+Hoja2!$L$200</f>
        <v>MOR</v>
      </c>
    </row>
    <row r="43" spans="1:12" x14ac:dyDescent="0.2">
      <c r="A43" s="75">
        <f t="shared" si="2"/>
        <v>35</v>
      </c>
      <c r="B43" s="103" t="str">
        <f>+Hoja2!$B$201</f>
        <v xml:space="preserve">PATE </v>
      </c>
      <c r="C43" s="103" t="str">
        <f>+Hoja2!$C$201</f>
        <v>PATATE</v>
      </c>
      <c r="D43" s="17">
        <f>+Hoja2!$D$201</f>
        <v>870100</v>
      </c>
      <c r="E43" s="17">
        <f>+Hoja2!$E$201</f>
        <v>870349</v>
      </c>
      <c r="F43" s="103" t="str">
        <f>+Hoja2!$F$201</f>
        <v>CPR-30</v>
      </c>
      <c r="G43" s="17">
        <f>+Hoja2!$G$201</f>
        <v>250</v>
      </c>
      <c r="H43" s="17" t="str">
        <f>+Hoja2!$H$201</f>
        <v>B</v>
      </c>
      <c r="I43" s="103" t="str">
        <f>+Hoja2!$I$201</f>
        <v>TDA</v>
      </c>
      <c r="J43" s="17" t="str">
        <f>+Hoja2!$J$201</f>
        <v>NO</v>
      </c>
      <c r="K43" s="17">
        <f>+Hoja2!$K$201</f>
        <v>3</v>
      </c>
      <c r="L43" s="103" t="str">
        <f>+Hoja2!$L$201</f>
        <v>TUNG</v>
      </c>
    </row>
    <row r="44" spans="1:12" x14ac:dyDescent="0.2">
      <c r="A44" s="75">
        <f t="shared" si="2"/>
        <v>36</v>
      </c>
      <c r="B44" s="103" t="str">
        <f>+Hoja2!$B$202</f>
        <v>PELO</v>
      </c>
      <c r="C44" s="103" t="str">
        <f>+Hoja2!$C$202</f>
        <v>PELILEO</v>
      </c>
      <c r="D44" s="17">
        <f>+Hoja2!$D$202</f>
        <v>871000</v>
      </c>
      <c r="E44" s="17">
        <f>+Hoja2!$E$202</f>
        <v>871999</v>
      </c>
      <c r="F44" s="103" t="str">
        <f>+Hoja2!$F$202</f>
        <v>CPR-100</v>
      </c>
      <c r="G44" s="17">
        <f>+Hoja2!$G$202</f>
        <v>1000</v>
      </c>
      <c r="H44" s="17" t="str">
        <f>+Hoja2!$H$202</f>
        <v>B</v>
      </c>
      <c r="I44" s="103" t="str">
        <f>+Hoja2!$I$202</f>
        <v>TDA</v>
      </c>
      <c r="J44" s="17" t="str">
        <f>+Hoja2!$J$202</f>
        <v>SI</v>
      </c>
      <c r="K44" s="17">
        <f>+Hoja2!$K$202</f>
        <v>3</v>
      </c>
      <c r="L44" s="103" t="str">
        <f>+Hoja2!$L$202</f>
        <v>TUNG</v>
      </c>
    </row>
    <row r="45" spans="1:12" x14ac:dyDescent="0.2">
      <c r="A45" s="75">
        <f t="shared" si="2"/>
        <v>37</v>
      </c>
      <c r="B45" s="103" t="str">
        <f>+Hoja2!$B$203</f>
        <v>PENI</v>
      </c>
      <c r="C45" s="103" t="str">
        <f>+Hoja2!$C$203</f>
        <v>PENIPE</v>
      </c>
      <c r="D45" s="17">
        <f>+Hoja2!$D$203</f>
        <v>907100</v>
      </c>
      <c r="E45" s="17">
        <f>+Hoja2!$E$203</f>
        <v>907199</v>
      </c>
      <c r="F45" s="103" t="str">
        <f>+Hoja2!$F$203</f>
        <v>CPR-30</v>
      </c>
      <c r="G45" s="17">
        <f>+Hoja2!$G$203</f>
        <v>100</v>
      </c>
      <c r="H45" s="17" t="str">
        <f>+Hoja2!$H$203</f>
        <v>B</v>
      </c>
      <c r="I45" s="103" t="str">
        <f>+Hoja2!$I$203</f>
        <v>TDA</v>
      </c>
      <c r="J45" s="17" t="str">
        <f>+Hoja2!$J$203</f>
        <v>NO</v>
      </c>
      <c r="K45" s="17">
        <f>+Hoja2!$K$203</f>
        <v>3</v>
      </c>
      <c r="L45" s="103" t="str">
        <f>+Hoja2!$L$203</f>
        <v>CHIM</v>
      </c>
    </row>
    <row r="46" spans="1:12" x14ac:dyDescent="0.2">
      <c r="A46" s="75">
        <f t="shared" si="2"/>
        <v>38</v>
      </c>
      <c r="B46" s="103" t="str">
        <f>+Hoja2!$B$204</f>
        <v>PLLR</v>
      </c>
      <c r="C46" s="103" t="str">
        <f>+Hoja2!$C$204</f>
        <v>PÍLLARO</v>
      </c>
      <c r="D46" s="17">
        <f>+Hoja2!$D$204</f>
        <v>873000</v>
      </c>
      <c r="E46" s="17">
        <f>+Hoja2!$E$204</f>
        <v>873999</v>
      </c>
      <c r="F46" s="103" t="str">
        <f>+Hoja2!$F$204</f>
        <v>CPR-100</v>
      </c>
      <c r="G46" s="17">
        <f>+Hoja2!$G$204</f>
        <v>1000</v>
      </c>
      <c r="H46" s="17" t="str">
        <f>+Hoja2!$H$204</f>
        <v>B</v>
      </c>
      <c r="I46" s="103" t="str">
        <f>+Hoja2!$I$204</f>
        <v>TDA</v>
      </c>
      <c r="J46" s="17" t="str">
        <f>+Hoja2!$J$204</f>
        <v>SI</v>
      </c>
      <c r="K46" s="17">
        <f>+Hoja2!$K$204</f>
        <v>3</v>
      </c>
      <c r="L46" s="103" t="str">
        <f>+Hoja2!$L$204</f>
        <v>TUNG</v>
      </c>
    </row>
    <row r="47" spans="1:12" x14ac:dyDescent="0.2">
      <c r="A47" s="75">
        <f t="shared" si="2"/>
        <v>39</v>
      </c>
      <c r="B47" s="103" t="str">
        <f>+Hoja2!$B$205</f>
        <v>PUJL</v>
      </c>
      <c r="C47" s="103" t="str">
        <f>+Hoja2!$C$205</f>
        <v>PUJILÍ</v>
      </c>
      <c r="D47" s="17">
        <f>+Hoja2!$D$205</f>
        <v>723000</v>
      </c>
      <c r="E47" s="17">
        <f>+Hoja2!$E$205</f>
        <v>723999</v>
      </c>
      <c r="F47" s="103" t="str">
        <f>+Hoja2!$F$205</f>
        <v>CPR-100</v>
      </c>
      <c r="G47" s="17">
        <f>+Hoja2!$G$205</f>
        <v>1000</v>
      </c>
      <c r="H47" s="17" t="str">
        <f>+Hoja2!$H$205</f>
        <v>B</v>
      </c>
      <c r="I47" s="103" t="str">
        <f>+Hoja2!$I$205</f>
        <v>TDA</v>
      </c>
      <c r="J47" s="17" t="str">
        <f>+Hoja2!$J$205</f>
        <v>SI</v>
      </c>
      <c r="K47" s="17">
        <f>+Hoja2!$K$205</f>
        <v>3</v>
      </c>
      <c r="L47" s="103" t="str">
        <f>+Hoja2!$L$205</f>
        <v>COTX</v>
      </c>
    </row>
    <row r="48" spans="1:12" x14ac:dyDescent="0.2">
      <c r="A48" s="75">
        <f t="shared" si="2"/>
        <v>40</v>
      </c>
      <c r="B48" s="103" t="str">
        <f>+Hoja2!$B$206</f>
        <v>PUYO</v>
      </c>
      <c r="C48" s="103" t="str">
        <f>+Hoja2!$C$206</f>
        <v>PUYO</v>
      </c>
      <c r="D48" s="17">
        <f>+Hoja2!$D$206</f>
        <v>883000</v>
      </c>
      <c r="E48" s="17">
        <f>+Hoja2!$E$206</f>
        <v>885799</v>
      </c>
      <c r="F48" s="103" t="str">
        <f>+Hoja2!$F$206</f>
        <v>CPR-100</v>
      </c>
      <c r="G48" s="17">
        <f>+Hoja2!$G$206</f>
        <v>2800</v>
      </c>
      <c r="H48" s="17" t="str">
        <f>+Hoja2!$H$206</f>
        <v>B</v>
      </c>
      <c r="I48" s="103" t="str">
        <f>+Hoja2!$I$206</f>
        <v>TDA</v>
      </c>
      <c r="J48" s="17" t="str">
        <f>+Hoja2!$J$206</f>
        <v>SI</v>
      </c>
      <c r="K48" s="17">
        <f>+Hoja2!$K$206</f>
        <v>3</v>
      </c>
      <c r="L48" s="103" t="str">
        <f>+Hoja2!$L$206</f>
        <v>PAST</v>
      </c>
    </row>
    <row r="49" spans="1:12" x14ac:dyDescent="0.2">
      <c r="A49" s="75">
        <f t="shared" si="2"/>
        <v>41</v>
      </c>
      <c r="B49" s="103" t="str">
        <f>+Hoja2!$B$207</f>
        <v>QERO</v>
      </c>
      <c r="C49" s="103" t="str">
        <f>+Hoja2!$C$207</f>
        <v>QUERO</v>
      </c>
      <c r="D49" s="17">
        <f>+Hoja2!$D$207</f>
        <v>746100</v>
      </c>
      <c r="E49" s="17">
        <f>+Hoja2!$E$207</f>
        <v>746349</v>
      </c>
      <c r="F49" s="103" t="str">
        <f>+Hoja2!$F$207</f>
        <v>CPR-30</v>
      </c>
      <c r="G49" s="17">
        <f>+Hoja2!$G$207</f>
        <v>250</v>
      </c>
      <c r="H49" s="17" t="str">
        <f>+Hoja2!$H$207</f>
        <v>B</v>
      </c>
      <c r="I49" s="103" t="str">
        <f>+Hoja2!$I$207</f>
        <v>TDA</v>
      </c>
      <c r="J49" s="17" t="str">
        <f>+Hoja2!$J$207</f>
        <v>NO</v>
      </c>
      <c r="K49" s="17">
        <f>+Hoja2!$K$207</f>
        <v>3</v>
      </c>
      <c r="L49" s="103" t="str">
        <f>+Hoja2!$L$207</f>
        <v>TUNG</v>
      </c>
    </row>
    <row r="50" spans="1:12" x14ac:dyDescent="0.2">
      <c r="A50" s="75">
        <f t="shared" si="2"/>
        <v>42</v>
      </c>
      <c r="B50" s="103" t="str">
        <f>+Hoja2!$B$208</f>
        <v>SALD</v>
      </c>
      <c r="C50" s="103" t="str">
        <f>+Hoja2!$C$208</f>
        <v>SALCEDO</v>
      </c>
      <c r="D50" s="17">
        <f>+Hoja2!$D$208</f>
        <v>726000</v>
      </c>
      <c r="E50" s="17">
        <f>+Hoja2!$E$208</f>
        <v>727499</v>
      </c>
      <c r="F50" s="103" t="str">
        <f>+Hoja2!$F$208</f>
        <v>CPR-100</v>
      </c>
      <c r="G50" s="17">
        <f>+Hoja2!$G$208</f>
        <v>1500</v>
      </c>
      <c r="H50" s="17" t="str">
        <f>+Hoja2!$H$208</f>
        <v>B</v>
      </c>
      <c r="I50" s="103" t="str">
        <f>+Hoja2!$I$208</f>
        <v>TDA</v>
      </c>
      <c r="J50" s="17" t="str">
        <f>+Hoja2!$J$208</f>
        <v>SI</v>
      </c>
      <c r="K50" s="17">
        <f>+Hoja2!$K$208</f>
        <v>3</v>
      </c>
      <c r="L50" s="103" t="str">
        <f>+Hoja2!$L$208</f>
        <v>COTX</v>
      </c>
    </row>
    <row r="51" spans="1:12" x14ac:dyDescent="0.2">
      <c r="I51" s="115"/>
    </row>
    <row r="52" spans="1:12" x14ac:dyDescent="0.2">
      <c r="I52" s="115"/>
    </row>
  </sheetData>
  <mergeCells count="1">
    <mergeCell ref="C8:J8"/>
  </mergeCells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6</oddFooter>
  </headerFooter>
</worksheet>
</file>

<file path=xl/worksheets/sheet1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2"/>
  <dimension ref="A1:L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4" width="6.7109375" customWidth="1"/>
    <col min="5" max="6" width="7.7109375" customWidth="1"/>
    <col min="7" max="7" width="10.85546875" bestFit="1" customWidth="1"/>
    <col min="8" max="8" width="6.140625" customWidth="1"/>
    <col min="9" max="9" width="7.7109375" customWidth="1"/>
    <col min="10" max="10" width="4.7109375" customWidth="1"/>
    <col min="11" max="11" width="2.7109375" customWidth="1"/>
    <col min="12" max="12" width="6.7109375" bestFit="1" customWidth="1"/>
  </cols>
  <sheetData>
    <row r="1" spans="1:12" x14ac:dyDescent="0.2">
      <c r="A1" s="739" t="s">
        <v>4</v>
      </c>
      <c r="B1" s="740"/>
      <c r="C1" s="740"/>
      <c r="D1" s="741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742" t="s">
        <v>766</v>
      </c>
      <c r="B2" s="743"/>
      <c r="C2" s="743"/>
      <c r="D2" s="744"/>
      <c r="E2" s="742" t="s">
        <v>8</v>
      </c>
      <c r="F2" s="743"/>
      <c r="G2" s="743"/>
      <c r="H2" s="744"/>
      <c r="I2" s="121" t="s">
        <v>325</v>
      </c>
      <c r="J2" s="203" t="s">
        <v>326</v>
      </c>
      <c r="K2" s="203"/>
      <c r="L2" s="204"/>
    </row>
    <row r="3" spans="1:12" x14ac:dyDescent="0.2">
      <c r="A3" s="742" t="s">
        <v>11</v>
      </c>
      <c r="B3" s="743"/>
      <c r="C3" s="743"/>
      <c r="D3" s="744"/>
      <c r="E3" s="742" t="s">
        <v>329</v>
      </c>
      <c r="F3" s="743"/>
      <c r="G3" s="743"/>
      <c r="H3" s="744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37" t="s">
        <v>800</v>
      </c>
      <c r="D8" s="737"/>
      <c r="E8" s="737"/>
      <c r="F8" s="737"/>
      <c r="G8" s="737"/>
      <c r="H8" s="737"/>
      <c r="I8" s="737"/>
      <c r="J8" s="737"/>
      <c r="K8" s="13"/>
      <c r="L8" s="128"/>
    </row>
    <row r="9" spans="1:12" x14ac:dyDescent="0.2">
      <c r="A9" s="74">
        <v>43</v>
      </c>
      <c r="B9" s="102" t="str">
        <f>+Hoja2!$B$209</f>
        <v>SAND</v>
      </c>
      <c r="C9" s="102" t="str">
        <f>+Hoja2!$C$209</f>
        <v>SAN ANDRÉS</v>
      </c>
      <c r="D9" s="19">
        <f>+Hoja2!$D$209</f>
        <v>904100</v>
      </c>
      <c r="E9" s="19">
        <f>+Hoja2!$E$209</f>
        <v>904399</v>
      </c>
      <c r="F9" s="102" t="str">
        <f>+Hoja2!$F$209</f>
        <v>CPR-30</v>
      </c>
      <c r="G9" s="360">
        <f>+Hoja2!$G$209</f>
        <v>300</v>
      </c>
      <c r="H9" s="19" t="str">
        <f>+Hoja2!$H$209</f>
        <v>B</v>
      </c>
      <c r="I9" s="102" t="str">
        <f>+Hoja2!$I$209</f>
        <v>TDA</v>
      </c>
      <c r="J9" s="19" t="str">
        <f>+Hoja2!$J$209</f>
        <v>NO</v>
      </c>
      <c r="K9" s="19">
        <f>+Hoja2!$K$209</f>
        <v>3</v>
      </c>
      <c r="L9" s="130" t="str">
        <f>+Hoja2!$L$209</f>
        <v>CHIM</v>
      </c>
    </row>
    <row r="10" spans="1:12" x14ac:dyDescent="0.2">
      <c r="A10" s="75">
        <f t="shared" ref="A10:A16" si="0">SUM(A9+1)</f>
        <v>44</v>
      </c>
      <c r="B10" s="103" t="str">
        <f>+Hoja2!$B$210</f>
        <v>SJUN</v>
      </c>
      <c r="C10" s="103" t="str">
        <f>+Hoja2!$C$210</f>
        <v>SAN JUAN</v>
      </c>
      <c r="D10" s="17">
        <f>+Hoja2!$D$210</f>
        <v>933100</v>
      </c>
      <c r="E10" s="17">
        <f>+Hoja2!$E$210</f>
        <v>933249</v>
      </c>
      <c r="F10" s="103" t="str">
        <f>+Hoja2!$F$210</f>
        <v>CPR-30</v>
      </c>
      <c r="G10" s="358">
        <f>+Hoja2!$G$210</f>
        <v>150</v>
      </c>
      <c r="H10" s="17" t="str">
        <f>+Hoja2!$H$210</f>
        <v>B</v>
      </c>
      <c r="I10" s="103" t="str">
        <f>+Hoja2!$I$210</f>
        <v>TDA</v>
      </c>
      <c r="J10" s="17" t="str">
        <f>+Hoja2!$J$210</f>
        <v>NO</v>
      </c>
      <c r="K10" s="17">
        <f>+Hoja2!$K$210</f>
        <v>3</v>
      </c>
      <c r="L10" s="131" t="str">
        <f>+Hoja2!$L$210</f>
        <v>CHIM</v>
      </c>
    </row>
    <row r="11" spans="1:12" x14ac:dyDescent="0.2">
      <c r="A11" s="75">
        <f t="shared" si="0"/>
        <v>45</v>
      </c>
      <c r="B11" s="103" t="str">
        <f>+Hoja2!$B$211</f>
        <v>SAQL</v>
      </c>
      <c r="C11" s="103" t="str">
        <f>+Hoja2!$C$211</f>
        <v>SAQUISILÍ</v>
      </c>
      <c r="D11" s="17">
        <f>+Hoja2!$D$211</f>
        <v>721000</v>
      </c>
      <c r="E11" s="17">
        <f>+Hoja2!$E$211</f>
        <v>721799</v>
      </c>
      <c r="F11" s="103" t="str">
        <f>+Hoja2!$F$211</f>
        <v>CPR-100</v>
      </c>
      <c r="G11" s="358">
        <f>+Hoja2!$G$211</f>
        <v>800</v>
      </c>
      <c r="H11" s="17" t="str">
        <f>+Hoja2!$H$211</f>
        <v>B</v>
      </c>
      <c r="I11" s="103" t="str">
        <f>+Hoja2!$I$211</f>
        <v>TDA</v>
      </c>
      <c r="J11" s="17" t="str">
        <f>+Hoja2!$J$211</f>
        <v>SI</v>
      </c>
      <c r="K11" s="17">
        <f>+Hoja2!$K$211</f>
        <v>3</v>
      </c>
      <c r="L11" s="131" t="str">
        <f>+Hoja2!$L$211</f>
        <v>COTX</v>
      </c>
    </row>
    <row r="12" spans="1:12" x14ac:dyDescent="0.2">
      <c r="A12" s="75">
        <f t="shared" si="0"/>
        <v>46</v>
      </c>
      <c r="B12" s="103" t="str">
        <f>+Hoja2!$B$212</f>
        <v>SHEL</v>
      </c>
      <c r="C12" s="103" t="str">
        <f>+Hoja2!$C$212</f>
        <v>SHELL</v>
      </c>
      <c r="D12" s="17">
        <f>+Hoja2!$D$212</f>
        <v>795100</v>
      </c>
      <c r="E12" s="17">
        <f>+Hoja2!$E$212</f>
        <v>795249</v>
      </c>
      <c r="F12" s="103" t="str">
        <f>+Hoja2!$F$212</f>
        <v>CPR-100</v>
      </c>
      <c r="G12" s="358">
        <f>+Hoja2!$G$212</f>
        <v>150</v>
      </c>
      <c r="H12" s="17" t="str">
        <f>+Hoja2!$H$212</f>
        <v>B</v>
      </c>
      <c r="I12" s="103" t="str">
        <f>+Hoja2!$I$212</f>
        <v>TDA</v>
      </c>
      <c r="J12" s="17" t="str">
        <f>+Hoja2!$J$212</f>
        <v>SI</v>
      </c>
      <c r="K12" s="17">
        <f>+Hoja2!$K$212</f>
        <v>3</v>
      </c>
      <c r="L12" s="131" t="str">
        <f>+Hoja2!$L$212</f>
        <v>PAST</v>
      </c>
    </row>
    <row r="13" spans="1:12" x14ac:dyDescent="0.2">
      <c r="A13" s="75">
        <f t="shared" si="0"/>
        <v>47</v>
      </c>
      <c r="B13" s="103" t="str">
        <f>+Hoja2!$B$213</f>
        <v>SGCH</v>
      </c>
      <c r="C13" s="103" t="str">
        <f>+Hoja2!$C$213</f>
        <v>SIGCHOS</v>
      </c>
      <c r="D13" s="17">
        <f>+Hoja2!$D$213</f>
        <v>714100</v>
      </c>
      <c r="E13" s="17">
        <f>+Hoja2!$E$213</f>
        <v>714249</v>
      </c>
      <c r="F13" s="103" t="str">
        <f>+Hoja2!$F$213</f>
        <v>CPR-30</v>
      </c>
      <c r="G13" s="358">
        <f>+Hoja2!$G$213</f>
        <v>150</v>
      </c>
      <c r="H13" s="17" t="str">
        <f>+Hoja2!$H$213</f>
        <v>B</v>
      </c>
      <c r="I13" s="103" t="str">
        <f>+Hoja2!$I$213</f>
        <v>TDA</v>
      </c>
      <c r="J13" s="17" t="str">
        <f>+Hoja2!$J$213</f>
        <v>NO</v>
      </c>
      <c r="K13" s="17">
        <f>+Hoja2!$K$213</f>
        <v>3</v>
      </c>
      <c r="L13" s="131" t="str">
        <f>+Hoja2!$L$213</f>
        <v>COTX</v>
      </c>
    </row>
    <row r="14" spans="1:12" x14ac:dyDescent="0.2">
      <c r="A14" s="230">
        <f t="shared" si="0"/>
        <v>48</v>
      </c>
      <c r="B14" s="103" t="str">
        <f>+Hoja2!$B$214</f>
        <v>TNIC</v>
      </c>
      <c r="C14" s="103" t="str">
        <f>+Hoja2!$C$214</f>
        <v>TANICUCHÍ</v>
      </c>
      <c r="D14" s="17">
        <f>+Hoja2!$D$214</f>
        <v>701100</v>
      </c>
      <c r="E14" s="17">
        <f>+Hoja2!$E$214</f>
        <v>701299</v>
      </c>
      <c r="F14" s="103" t="str">
        <f>+Hoja2!$F$214</f>
        <v>CPR-30</v>
      </c>
      <c r="G14" s="358">
        <f>+Hoja2!$G$214</f>
        <v>200</v>
      </c>
      <c r="H14" s="17" t="str">
        <f>+Hoja2!$H$214</f>
        <v>B</v>
      </c>
      <c r="I14" s="103" t="str">
        <f>+Hoja2!$I$214</f>
        <v>TDA</v>
      </c>
      <c r="J14" s="17" t="str">
        <f>+Hoja2!$J$214</f>
        <v>NO</v>
      </c>
      <c r="K14" s="17">
        <f>+Hoja2!$K$214</f>
        <v>3</v>
      </c>
      <c r="L14" s="131" t="str">
        <f>+Hoja2!$L$214</f>
        <v>COTX</v>
      </c>
    </row>
    <row r="15" spans="1:12" x14ac:dyDescent="0.2">
      <c r="A15" s="230">
        <f t="shared" si="0"/>
        <v>49</v>
      </c>
      <c r="B15" s="103" t="str">
        <f>+Hoja2!$B$215</f>
        <v>TISA</v>
      </c>
      <c r="C15" s="103" t="str">
        <f>+Hoja2!$C$215</f>
        <v>TISALEO</v>
      </c>
      <c r="D15" s="17">
        <f>+Hoja2!$D$215</f>
        <v>751100</v>
      </c>
      <c r="E15" s="17">
        <f>+Hoja2!$E$215</f>
        <v>751349</v>
      </c>
      <c r="F15" s="103" t="str">
        <f>+Hoja2!$F$215</f>
        <v>CPR-30</v>
      </c>
      <c r="G15" s="358">
        <f>+Hoja2!$G$215</f>
        <v>250</v>
      </c>
      <c r="H15" s="17" t="str">
        <f>+Hoja2!$H$215</f>
        <v>B</v>
      </c>
      <c r="I15" s="103" t="str">
        <f>+Hoja2!$I$215</f>
        <v>TDA</v>
      </c>
      <c r="J15" s="17" t="str">
        <f>+Hoja2!$J$215</f>
        <v>NO</v>
      </c>
      <c r="K15" s="17">
        <f>+Hoja2!$K$215</f>
        <v>3</v>
      </c>
      <c r="L15" s="131" t="str">
        <f>+Hoja2!$L$215</f>
        <v>TUNG</v>
      </c>
    </row>
    <row r="16" spans="1:12" x14ac:dyDescent="0.2">
      <c r="A16" s="230">
        <f t="shared" si="0"/>
        <v>50</v>
      </c>
      <c r="B16" s="103" t="str">
        <f>+Hoja2!$B$216</f>
        <v>TOAC</v>
      </c>
      <c r="C16" s="103" t="str">
        <f>+Hoja2!$C$216</f>
        <v>TOACAZO</v>
      </c>
      <c r="D16" s="17">
        <f>+Hoja2!$D$216</f>
        <v>716100</v>
      </c>
      <c r="E16" s="17">
        <f>+Hoja2!$E$216</f>
        <v>716249</v>
      </c>
      <c r="F16" s="103" t="str">
        <f>+Hoja2!$F$216</f>
        <v>CPR-30</v>
      </c>
      <c r="G16" s="358">
        <f>+Hoja2!$G$216</f>
        <v>150</v>
      </c>
      <c r="H16" s="17" t="str">
        <f>+Hoja2!$H$216</f>
        <v>B</v>
      </c>
      <c r="I16" s="103" t="str">
        <f>+Hoja2!$I$216</f>
        <v>TDA</v>
      </c>
      <c r="J16" s="17" t="str">
        <f>+Hoja2!$J$216</f>
        <v>NO</v>
      </c>
      <c r="K16" s="17">
        <f>+Hoja2!$K$216</f>
        <v>3</v>
      </c>
      <c r="L16" s="131" t="str">
        <f>+Hoja2!$L$216</f>
        <v>COTX</v>
      </c>
    </row>
    <row r="17" spans="1:12" x14ac:dyDescent="0.2">
      <c r="A17" s="75">
        <f t="shared" ref="A17:A25" si="1">SUM(A16+1)</f>
        <v>51</v>
      </c>
      <c r="B17" s="103" t="str">
        <f>+Hoja2!$B$217</f>
        <v>ECRM</v>
      </c>
      <c r="C17" s="103" t="str">
        <f>+Hoja2!$C$217</f>
        <v>EL CARMEN</v>
      </c>
      <c r="D17" s="17">
        <f>+Hoja2!$D$217</f>
        <v>660000</v>
      </c>
      <c r="E17" s="17">
        <f>+Hoja2!$E$217</f>
        <v>661099</v>
      </c>
      <c r="F17" s="103" t="str">
        <f>+Hoja2!$F$217</f>
        <v>CPR-100</v>
      </c>
      <c r="G17" s="358">
        <f>+Hoja2!$G$217</f>
        <v>1100</v>
      </c>
      <c r="H17" s="17" t="str">
        <f>+Hoja2!$H$217</f>
        <v>B</v>
      </c>
      <c r="I17" s="103" t="str">
        <f>+Hoja2!$I$217</f>
        <v>TDQ1</v>
      </c>
      <c r="J17" s="17" t="str">
        <f>+Hoja2!$J$217</f>
        <v>SI</v>
      </c>
      <c r="K17" s="17">
        <f>+Hoja2!$K$217</f>
        <v>5</v>
      </c>
      <c r="L17" s="131" t="str">
        <f>+Hoja2!$L$217</f>
        <v>MANA</v>
      </c>
    </row>
    <row r="18" spans="1:12" x14ac:dyDescent="0.2">
      <c r="A18" s="75">
        <f t="shared" si="1"/>
        <v>52</v>
      </c>
      <c r="B18" s="103" t="str">
        <f>+Hoja2!$B$218</f>
        <v>MUIS</v>
      </c>
      <c r="C18" s="103" t="str">
        <f>+Hoja2!$C$218</f>
        <v>MUISNE</v>
      </c>
      <c r="D18" s="17">
        <f>+Hoja2!$D$218</f>
        <v>480100</v>
      </c>
      <c r="E18" s="17">
        <f>+Hoja2!$E$218</f>
        <v>480299</v>
      </c>
      <c r="F18" s="103" t="str">
        <f>+Hoja2!$F$218</f>
        <v>CPR-30</v>
      </c>
      <c r="G18" s="358">
        <f>+Hoja2!$G$218</f>
        <v>200</v>
      </c>
      <c r="H18" s="17" t="str">
        <f>+Hoja2!$H$218</f>
        <v>B</v>
      </c>
      <c r="I18" s="103" t="str">
        <f>+Hoja2!$I$218</f>
        <v>TDM</v>
      </c>
      <c r="J18" s="17" t="str">
        <f>+Hoja2!$J$218</f>
        <v>NO</v>
      </c>
      <c r="K18" s="17">
        <f>+Hoja2!$K$218</f>
        <v>5</v>
      </c>
      <c r="L18" s="131" t="str">
        <f>+Hoja2!$L$218</f>
        <v>ESME</v>
      </c>
    </row>
    <row r="19" spans="1:12" x14ac:dyDescent="0.2">
      <c r="A19" s="75">
        <f t="shared" si="1"/>
        <v>53</v>
      </c>
      <c r="B19" s="103" t="str">
        <f>+Hoja2!$B$219</f>
        <v>ARCH</v>
      </c>
      <c r="C19" s="103" t="str">
        <f>+Hoja2!$C$219</f>
        <v>ARCHIDONA    (1)</v>
      </c>
      <c r="D19" s="17">
        <f>+Hoja2!$D$219</f>
        <v>889100</v>
      </c>
      <c r="E19" s="17">
        <f>+Hoja2!$E$219</f>
        <v>889299</v>
      </c>
      <c r="F19" s="103" t="str">
        <f>+Hoja2!$F$219</f>
        <v>CPR-30</v>
      </c>
      <c r="G19" s="358">
        <f>+Hoja2!$G$219</f>
        <v>200</v>
      </c>
      <c r="H19" s="17" t="str">
        <f>+Hoja2!$H$219</f>
        <v>B</v>
      </c>
      <c r="I19" s="103" t="str">
        <f>+Hoja2!$I$219</f>
        <v>TDQ2</v>
      </c>
      <c r="J19" s="17" t="str">
        <f>+Hoja2!$J$219</f>
        <v>NO</v>
      </c>
      <c r="K19" s="17">
        <f>+Hoja2!$K$219</f>
        <v>6</v>
      </c>
      <c r="L19" s="131" t="str">
        <f>+Hoja2!$L$219</f>
        <v>NAPO</v>
      </c>
    </row>
    <row r="20" spans="1:12" x14ac:dyDescent="0.2">
      <c r="A20" s="75">
        <f t="shared" si="1"/>
        <v>54</v>
      </c>
      <c r="B20" s="103" t="str">
        <f>+Hoja2!$B$220</f>
        <v>ATAC</v>
      </c>
      <c r="C20" s="103" t="str">
        <f>+Hoja2!$C$220</f>
        <v>ATACAMES</v>
      </c>
      <c r="D20" s="17">
        <f>+Hoja2!$D$220</f>
        <v>731000</v>
      </c>
      <c r="E20" s="17">
        <f>+Hoja2!$E$220</f>
        <v>731599</v>
      </c>
      <c r="F20" s="103" t="str">
        <f>+Hoja2!$F$220</f>
        <v>CPR-100</v>
      </c>
      <c r="G20" s="358">
        <f>+Hoja2!$G$220</f>
        <v>600</v>
      </c>
      <c r="H20" s="17" t="str">
        <f>+Hoja2!$H$220</f>
        <v>B</v>
      </c>
      <c r="I20" s="103" t="str">
        <f>+Hoja2!$I$220</f>
        <v>TDQ1</v>
      </c>
      <c r="J20" s="17" t="str">
        <f>+Hoja2!$J$220</f>
        <v>SI</v>
      </c>
      <c r="K20" s="17">
        <f>+Hoja2!$K$220</f>
        <v>6</v>
      </c>
      <c r="L20" s="131" t="str">
        <f>+Hoja2!$L$220</f>
        <v>ESME</v>
      </c>
    </row>
    <row r="21" spans="1:12" x14ac:dyDescent="0.2">
      <c r="A21" s="75">
        <f t="shared" si="1"/>
        <v>55</v>
      </c>
      <c r="B21" s="103" t="str">
        <f>+Hoja2!$B$221</f>
        <v>ATUC</v>
      </c>
      <c r="C21" s="103" t="str">
        <f>+Hoja2!$C$221</f>
        <v>ATUNTAQUI</v>
      </c>
      <c r="D21" s="17">
        <f>+Hoja2!$D$221</f>
        <v>910000</v>
      </c>
      <c r="E21" s="17">
        <f>+Hoja2!$E$221</f>
        <v>911699</v>
      </c>
      <c r="F21" s="103" t="str">
        <f>+Hoja2!$F$221</f>
        <v>CPR-100</v>
      </c>
      <c r="G21" s="358">
        <f>+Hoja2!$G$221</f>
        <v>1700</v>
      </c>
      <c r="H21" s="17" t="str">
        <f>+Hoja2!$H$221</f>
        <v>B</v>
      </c>
      <c r="I21" s="103" t="str">
        <f>+Hoja2!$I$221</f>
        <v>TDI</v>
      </c>
      <c r="J21" s="17" t="str">
        <f>+Hoja2!$J$221</f>
        <v>SI</v>
      </c>
      <c r="K21" s="17">
        <f>+Hoja2!$K$221</f>
        <v>6</v>
      </c>
      <c r="L21" s="131" t="str">
        <f>+Hoja2!$L$221</f>
        <v>IMBA</v>
      </c>
    </row>
    <row r="22" spans="1:12" x14ac:dyDescent="0.2">
      <c r="A22" s="75">
        <f t="shared" si="1"/>
        <v>56</v>
      </c>
      <c r="B22" s="103" t="str">
        <f>+Hoja2!$B$222</f>
        <v>BLVR</v>
      </c>
      <c r="C22" s="103" t="str">
        <f>+Hoja2!$C$222</f>
        <v>BOLÍVAR</v>
      </c>
      <c r="D22" s="17">
        <f>+Hoja2!$D$222</f>
        <v>287100</v>
      </c>
      <c r="E22" s="17">
        <f>+Hoja2!$E$222</f>
        <v>287399</v>
      </c>
      <c r="F22" s="103" t="str">
        <f>+Hoja2!$F$222</f>
        <v>CPR-30</v>
      </c>
      <c r="G22" s="358">
        <f>+Hoja2!$G$222</f>
        <v>300</v>
      </c>
      <c r="H22" s="17" t="str">
        <f>+Hoja2!$H$222</f>
        <v>B</v>
      </c>
      <c r="I22" s="103" t="str">
        <f>+Hoja2!$I$222</f>
        <v>TDI</v>
      </c>
      <c r="J22" s="17" t="str">
        <f>+Hoja2!$J$222</f>
        <v>NO</v>
      </c>
      <c r="K22" s="17">
        <f>+Hoja2!$K$222</f>
        <v>6</v>
      </c>
      <c r="L22" s="131" t="str">
        <f>+Hoja2!$L$222</f>
        <v>CARH</v>
      </c>
    </row>
    <row r="23" spans="1:12" x14ac:dyDescent="0.2">
      <c r="A23" s="75">
        <f t="shared" si="1"/>
        <v>57</v>
      </c>
      <c r="B23" s="103" t="str">
        <f>+Hoja2!$B$223</f>
        <v>CTCH</v>
      </c>
      <c r="C23" s="103" t="str">
        <f>+Hoja2!$C$223</f>
        <v>COTACACHI</v>
      </c>
      <c r="D23" s="17">
        <f>+Hoja2!$D$223</f>
        <v>915000</v>
      </c>
      <c r="E23" s="17">
        <f>+Hoja2!$E$223</f>
        <v>915999</v>
      </c>
      <c r="F23" s="103" t="str">
        <f>+Hoja2!$F$223</f>
        <v>CPR-100</v>
      </c>
      <c r="G23" s="358">
        <f>+Hoja2!$G$223</f>
        <v>1000</v>
      </c>
      <c r="H23" s="17" t="str">
        <f>+Hoja2!$H$223</f>
        <v>B</v>
      </c>
      <c r="I23" s="103" t="str">
        <f>+Hoja2!$I$223</f>
        <v>TDI</v>
      </c>
      <c r="J23" s="17" t="str">
        <f>+Hoja2!$J$223</f>
        <v>SI</v>
      </c>
      <c r="K23" s="17">
        <f>+Hoja2!$K$223</f>
        <v>6</v>
      </c>
      <c r="L23" s="131" t="str">
        <f>+Hoja2!$L$223</f>
        <v>IMBA</v>
      </c>
    </row>
    <row r="24" spans="1:12" x14ac:dyDescent="0.2">
      <c r="A24" s="75">
        <f t="shared" si="1"/>
        <v>58</v>
      </c>
      <c r="B24" s="103" t="str">
        <f>+Hoja2!$B$224</f>
        <v>EANG</v>
      </c>
      <c r="C24" s="103" t="str">
        <f>+Hoja2!$C$224</f>
        <v>EL ANGEL</v>
      </c>
      <c r="D24" s="17">
        <f>+Hoja2!$D$224</f>
        <v>977100</v>
      </c>
      <c r="E24" s="17">
        <f>+Hoja2!$E$224</f>
        <v>977699</v>
      </c>
      <c r="F24" s="103" t="str">
        <f>+Hoja2!$F$224</f>
        <v>CPR-30</v>
      </c>
      <c r="G24" s="358">
        <f>+Hoja2!$G$224</f>
        <v>600</v>
      </c>
      <c r="H24" s="17" t="str">
        <f>+Hoja2!$H$224</f>
        <v>B</v>
      </c>
      <c r="I24" s="103" t="str">
        <f>+Hoja2!$I$224</f>
        <v>TDI</v>
      </c>
      <c r="J24" s="17" t="str">
        <f>+Hoja2!$J$224</f>
        <v>NO</v>
      </c>
      <c r="K24" s="17">
        <f>+Hoja2!$K$224</f>
        <v>6</v>
      </c>
      <c r="L24" s="131" t="str">
        <f>+Hoja2!$L$224</f>
        <v>CARH</v>
      </c>
    </row>
    <row r="25" spans="1:12" x14ac:dyDescent="0.2">
      <c r="A25" s="75">
        <f t="shared" si="1"/>
        <v>59</v>
      </c>
      <c r="B25" s="103" t="str">
        <f>+Hoja2!$B$225</f>
        <v>COCA</v>
      </c>
      <c r="C25" s="103" t="str">
        <f>+Hoja2!$C$225</f>
        <v>EL COCA    (1)</v>
      </c>
      <c r="D25" s="17">
        <f>+Hoja2!$D$225</f>
        <v>880000</v>
      </c>
      <c r="E25" s="17">
        <f>+Hoja2!$E$225</f>
        <v>881599</v>
      </c>
      <c r="F25" s="103" t="str">
        <f>+Hoja2!$F$225</f>
        <v>CPR-100</v>
      </c>
      <c r="G25" s="358">
        <f>+Hoja2!$G$225</f>
        <v>1600</v>
      </c>
      <c r="H25" s="17" t="str">
        <f>+Hoja2!$H$225</f>
        <v>B</v>
      </c>
      <c r="I25" s="103" t="str">
        <f>+Hoja2!$I$225</f>
        <v>TDQ2</v>
      </c>
      <c r="J25" s="17" t="str">
        <f>+Hoja2!$J$225</f>
        <v>SI</v>
      </c>
      <c r="K25" s="17">
        <f>+Hoja2!$K$225</f>
        <v>6</v>
      </c>
      <c r="L25" s="131" t="str">
        <f>+Hoja2!$L$225</f>
        <v>NAPO</v>
      </c>
    </row>
    <row r="26" spans="1:12" x14ac:dyDescent="0.2">
      <c r="A26" s="75">
        <f t="shared" ref="A26:A39" si="2">SUM(A25+1)</f>
        <v>60</v>
      </c>
      <c r="B26" s="103" t="str">
        <f>+Hoja2!$B$226</f>
        <v>LPAZ</v>
      </c>
      <c r="C26" s="103" t="str">
        <f>+Hoja2!$C$226</f>
        <v>LA PAZ</v>
      </c>
      <c r="D26" s="17">
        <f>+Hoja2!$D$226</f>
        <v>979100</v>
      </c>
      <c r="E26" s="17">
        <f>+Hoja2!$E$226</f>
        <v>979249</v>
      </c>
      <c r="F26" s="103" t="str">
        <f>+Hoja2!$F$226</f>
        <v>CPR-30</v>
      </c>
      <c r="G26" s="358">
        <f>+Hoja2!$G$226</f>
        <v>150</v>
      </c>
      <c r="H26" s="17" t="str">
        <f>+Hoja2!$H$226</f>
        <v>B</v>
      </c>
      <c r="I26" s="103" t="str">
        <f>+Hoja2!$I$226</f>
        <v>TDI</v>
      </c>
      <c r="J26" s="17" t="str">
        <f>+Hoja2!$J$226</f>
        <v>NO</v>
      </c>
      <c r="K26" s="17">
        <f>+Hoja2!$K$226</f>
        <v>6</v>
      </c>
      <c r="L26" s="131" t="str">
        <f>+Hoja2!$L$226</f>
        <v>CARH</v>
      </c>
    </row>
    <row r="27" spans="1:12" x14ac:dyDescent="0.2">
      <c r="A27" s="75">
        <f t="shared" si="2"/>
        <v>61</v>
      </c>
      <c r="B27" s="103" t="str">
        <f>+Hoja2!$B$227</f>
        <v>LUNI</v>
      </c>
      <c r="C27" s="103" t="str">
        <f>+Hoja2!$C$227</f>
        <v>LA UNIÓN</v>
      </c>
      <c r="D27" s="17">
        <f>+Hoja2!$D$227</f>
        <v>749100</v>
      </c>
      <c r="E27" s="17">
        <f>+Hoja2!$E$227</f>
        <v>749199</v>
      </c>
      <c r="F27" s="103" t="str">
        <f>+Hoja2!$F$227</f>
        <v>CPR-30</v>
      </c>
      <c r="G27" s="358">
        <f>+Hoja2!$G$227</f>
        <v>100</v>
      </c>
      <c r="H27" s="17" t="str">
        <f>+Hoja2!$H$227</f>
        <v>B</v>
      </c>
      <c r="I27" s="103" t="str">
        <f>+Hoja2!$I$227</f>
        <v>TDI</v>
      </c>
      <c r="J27" s="17" t="str">
        <f>+Hoja2!$J$227</f>
        <v>NO</v>
      </c>
      <c r="K27" s="17">
        <f>+Hoja2!$K$227</f>
        <v>6</v>
      </c>
      <c r="L27" s="131" t="str">
        <f>+Hoja2!$L$227</f>
        <v>ESME</v>
      </c>
    </row>
    <row r="28" spans="1:12" x14ac:dyDescent="0.2">
      <c r="A28" s="75">
        <f t="shared" si="2"/>
        <v>62</v>
      </c>
      <c r="B28" s="103" t="str">
        <f>+Hoja2!$B$228</f>
        <v>LAGR</v>
      </c>
      <c r="C28" s="103" t="str">
        <f>+Hoja2!$C$228</f>
        <v>LAGO AGRIO   (1)</v>
      </c>
      <c r="D28" s="17">
        <f>+Hoja2!$D$228</f>
        <v>830000</v>
      </c>
      <c r="E28" s="17">
        <f>+Hoja2!$E$228</f>
        <v>832399</v>
      </c>
      <c r="F28" s="103" t="str">
        <f>+Hoja2!$F$228</f>
        <v>CPR-100</v>
      </c>
      <c r="G28" s="358">
        <f>+Hoja2!$G$228</f>
        <v>2400</v>
      </c>
      <c r="H28" s="17" t="str">
        <f>+Hoja2!$H$228</f>
        <v>B</v>
      </c>
      <c r="I28" s="103" t="str">
        <f>+Hoja2!$I$228</f>
        <v>TDQ2</v>
      </c>
      <c r="J28" s="17" t="str">
        <f>+Hoja2!$J$228</f>
        <v>SI</v>
      </c>
      <c r="K28" s="17">
        <f>+Hoja2!$K$228</f>
        <v>6</v>
      </c>
      <c r="L28" s="131" t="str">
        <f>+Hoja2!$L$228</f>
        <v>SUCM</v>
      </c>
    </row>
    <row r="29" spans="1:12" x14ac:dyDescent="0.2">
      <c r="A29" s="75">
        <f t="shared" si="2"/>
        <v>63</v>
      </c>
      <c r="B29" s="103" t="str">
        <f>+Hoja2!$B$229</f>
        <v>MIRA</v>
      </c>
      <c r="C29" s="103" t="str">
        <f>+Hoja2!$C$229</f>
        <v>MIRA</v>
      </c>
      <c r="D29" s="17">
        <f>+Hoja2!$D$229</f>
        <v>280100</v>
      </c>
      <c r="E29" s="17">
        <f>+Hoja2!$E$229</f>
        <v>280399</v>
      </c>
      <c r="F29" s="103" t="str">
        <f>+Hoja2!$F$229</f>
        <v>CPR-30</v>
      </c>
      <c r="G29" s="358">
        <f>+Hoja2!$G$229</f>
        <v>300</v>
      </c>
      <c r="H29" s="17" t="str">
        <f>+Hoja2!$H$229</f>
        <v>B</v>
      </c>
      <c r="I29" s="103" t="str">
        <f>+Hoja2!$I$229</f>
        <v>TDI</v>
      </c>
      <c r="J29" s="17" t="str">
        <f>+Hoja2!$J$229</f>
        <v>NO</v>
      </c>
      <c r="K29" s="17">
        <f>+Hoja2!$K$229</f>
        <v>6</v>
      </c>
      <c r="L29" s="131" t="str">
        <f>+Hoja2!$L$229</f>
        <v>CARH</v>
      </c>
    </row>
    <row r="30" spans="1:12" x14ac:dyDescent="0.2">
      <c r="A30" s="75">
        <f t="shared" si="2"/>
        <v>64</v>
      </c>
      <c r="B30" s="103" t="str">
        <f>+Hoja2!$B$230</f>
        <v>PMPR</v>
      </c>
      <c r="C30" s="103" t="str">
        <f>+Hoja2!$C$230</f>
        <v>PIMAMPIRO</v>
      </c>
      <c r="D30" s="17">
        <f>+Hoja2!$D$230</f>
        <v>937000</v>
      </c>
      <c r="E30" s="17">
        <f>+Hoja2!$E$230</f>
        <v>937299</v>
      </c>
      <c r="F30" s="103" t="str">
        <f>+Hoja2!$F$230</f>
        <v>CPR-100</v>
      </c>
      <c r="G30" s="358">
        <f>+Hoja2!$G$230</f>
        <v>300</v>
      </c>
      <c r="H30" s="17" t="str">
        <f>+Hoja2!$H$230</f>
        <v>B</v>
      </c>
      <c r="I30" s="103" t="str">
        <f>+Hoja2!$I$230</f>
        <v>TDI</v>
      </c>
      <c r="J30" s="17" t="str">
        <f>+Hoja2!$J$230</f>
        <v>SI</v>
      </c>
      <c r="K30" s="17">
        <f>+Hoja2!$K$230</f>
        <v>6</v>
      </c>
      <c r="L30" s="131" t="str">
        <f>+Hoja2!$L$230</f>
        <v>IMBA</v>
      </c>
    </row>
    <row r="31" spans="1:12" x14ac:dyDescent="0.2">
      <c r="A31" s="75">
        <f t="shared" si="2"/>
        <v>65</v>
      </c>
      <c r="B31" s="103" t="str">
        <f>+Hoja2!$B$231</f>
        <v>QUIN</v>
      </c>
      <c r="C31" s="103" t="str">
        <f>+Hoja2!$C$231</f>
        <v>QUININDÉ</v>
      </c>
      <c r="D31" s="17">
        <f>+Hoja2!$D$231</f>
        <v>736000</v>
      </c>
      <c r="E31" s="17">
        <f>+Hoja2!$E$231</f>
        <v>737999</v>
      </c>
      <c r="F31" s="103" t="str">
        <f>+Hoja2!$F$231</f>
        <v>CPR-100</v>
      </c>
      <c r="G31" s="358">
        <f>+Hoja2!$G$231</f>
        <v>2000</v>
      </c>
      <c r="H31" s="17" t="str">
        <f>+Hoja2!$H$231</f>
        <v>B</v>
      </c>
      <c r="I31" s="103" t="str">
        <f>+Hoja2!$I$231</f>
        <v>TDQ1</v>
      </c>
      <c r="J31" s="17" t="str">
        <f>+Hoja2!$J$231</f>
        <v>SI</v>
      </c>
      <c r="K31" s="17">
        <f>+Hoja2!$K$231</f>
        <v>6</v>
      </c>
      <c r="L31" s="131" t="str">
        <f>+Hoja2!$L$231</f>
        <v>ESME</v>
      </c>
    </row>
    <row r="32" spans="1:12" x14ac:dyDescent="0.2">
      <c r="A32" s="75">
        <f t="shared" si="2"/>
        <v>66</v>
      </c>
      <c r="B32" s="103" t="str">
        <f>+Hoja2!$B$232</f>
        <v>SGBR</v>
      </c>
      <c r="C32" s="103" t="str">
        <f>+Hoja2!$C$232</f>
        <v>SAN GABRIEL</v>
      </c>
      <c r="D32" s="17">
        <f>+Hoja2!$D$232</f>
        <v>290000</v>
      </c>
      <c r="E32" s="17">
        <f>+Hoja2!$E$232</f>
        <v>291999</v>
      </c>
      <c r="F32" s="103" t="str">
        <f>+Hoja2!$F$232</f>
        <v>CPR-100</v>
      </c>
      <c r="G32" s="358">
        <f>+Hoja2!$G$232</f>
        <v>2000</v>
      </c>
      <c r="H32" s="17" t="str">
        <f>+Hoja2!$H$232</f>
        <v>B</v>
      </c>
      <c r="I32" s="103" t="str">
        <f>+Hoja2!$I$232</f>
        <v>TDI</v>
      </c>
      <c r="J32" s="17" t="str">
        <f>+Hoja2!$J$232</f>
        <v>SI</v>
      </c>
      <c r="K32" s="17">
        <f>+Hoja2!$K$232</f>
        <v>6</v>
      </c>
      <c r="L32" s="131" t="str">
        <f>+Hoja2!$L$232</f>
        <v>CARH</v>
      </c>
    </row>
    <row r="33" spans="1:12" x14ac:dyDescent="0.2">
      <c r="A33" s="75">
        <f t="shared" si="2"/>
        <v>67</v>
      </c>
      <c r="B33" s="103" t="str">
        <f>+Hoja2!$B$233</f>
        <v>SLRZ</v>
      </c>
      <c r="C33" s="103" t="str">
        <f>+Hoja2!$C$233</f>
        <v>SAN LORENZO</v>
      </c>
      <c r="D33" s="17">
        <f>+Hoja2!$D$233</f>
        <v>780100</v>
      </c>
      <c r="E33" s="17">
        <f>+Hoja2!$E$233</f>
        <v>780349</v>
      </c>
      <c r="F33" s="103" t="str">
        <f>+Hoja2!$F$233</f>
        <v>CPR-30</v>
      </c>
      <c r="G33" s="358">
        <f>+Hoja2!$G$233</f>
        <v>250</v>
      </c>
      <c r="H33" s="17" t="str">
        <f>+Hoja2!$H$233</f>
        <v>B</v>
      </c>
      <c r="I33" s="103" t="str">
        <f>+Hoja2!$I$233</f>
        <v>TDI</v>
      </c>
      <c r="J33" s="17" t="str">
        <f>+Hoja2!$J$233</f>
        <v>NO</v>
      </c>
      <c r="K33" s="17">
        <f>+Hoja2!$K$233</f>
        <v>6</v>
      </c>
      <c r="L33" s="131" t="str">
        <f>+Hoja2!$L$233</f>
        <v>ESME</v>
      </c>
    </row>
    <row r="34" spans="1:12" x14ac:dyDescent="0.2">
      <c r="A34" s="75">
        <f t="shared" si="2"/>
        <v>68</v>
      </c>
      <c r="B34" s="103" t="str">
        <f>+Hoja2!$B$234</f>
        <v>SPLG</v>
      </c>
      <c r="C34" s="103" t="str">
        <f>+Hoja2!$C$234</f>
        <v>SAN PABLO DEL LAGO</v>
      </c>
      <c r="D34" s="17">
        <f>+Hoja2!$D$234</f>
        <v>918000</v>
      </c>
      <c r="E34" s="17">
        <f>+Hoja2!$E$234</f>
        <v>918319</v>
      </c>
      <c r="F34" s="103" t="str">
        <f>+Hoja2!$F$234</f>
        <v>CPR-100</v>
      </c>
      <c r="G34" s="358">
        <f>+Hoja2!$G$234</f>
        <v>320</v>
      </c>
      <c r="H34" s="17" t="str">
        <f>+Hoja2!$H$234</f>
        <v>B</v>
      </c>
      <c r="I34" s="103" t="str">
        <f>+Hoja2!$I$234</f>
        <v>TDI</v>
      </c>
      <c r="J34" s="17" t="str">
        <f>+Hoja2!$J$234</f>
        <v>SI</v>
      </c>
      <c r="K34" s="17">
        <f>+Hoja2!$K$234</f>
        <v>6</v>
      </c>
      <c r="L34" s="131" t="str">
        <f>+Hoja2!$L$234</f>
        <v>IMBA</v>
      </c>
    </row>
    <row r="35" spans="1:12" x14ac:dyDescent="0.2">
      <c r="A35" s="75">
        <f t="shared" si="2"/>
        <v>69</v>
      </c>
      <c r="B35" s="103" t="str">
        <f>+Hoja2!$B$235</f>
        <v>SHUS</v>
      </c>
      <c r="C35" s="103" t="str">
        <f>+Hoja2!$C$235</f>
        <v>SHUSHUFINDI</v>
      </c>
      <c r="D35" s="17">
        <f>+Hoja2!$D$235</f>
        <v>839100</v>
      </c>
      <c r="E35" s="17">
        <f>+Hoja2!$E$235</f>
        <v>839699</v>
      </c>
      <c r="F35" s="103" t="str">
        <f>+Hoja2!$F$235</f>
        <v>CPR-30</v>
      </c>
      <c r="G35" s="358">
        <f>+Hoja2!$G$235</f>
        <v>600</v>
      </c>
      <c r="H35" s="17" t="str">
        <f>+Hoja2!$H$235</f>
        <v>B</v>
      </c>
      <c r="I35" s="103" t="str">
        <f>+Hoja2!$I$235</f>
        <v>TDQ1</v>
      </c>
      <c r="J35" s="17" t="str">
        <f>+Hoja2!$J$235</f>
        <v>NO</v>
      </c>
      <c r="K35" s="17">
        <f>+Hoja2!$K$235</f>
        <v>6</v>
      </c>
      <c r="L35" s="131" t="str">
        <f>+Hoja2!$L$235</f>
        <v>NAPO</v>
      </c>
    </row>
    <row r="36" spans="1:12" x14ac:dyDescent="0.2">
      <c r="A36" s="75">
        <f t="shared" si="2"/>
        <v>70</v>
      </c>
      <c r="B36" s="103" t="str">
        <f>+Hoja2!$B$236</f>
        <v>TENA</v>
      </c>
      <c r="C36" s="103" t="str">
        <f>+Hoja2!$C$236</f>
        <v>TENA    (1)</v>
      </c>
      <c r="D36" s="17">
        <f>+Hoja2!$D$236</f>
        <v>886000</v>
      </c>
      <c r="E36" s="17">
        <f>+Hoja2!$E$236</f>
        <v>887999</v>
      </c>
      <c r="F36" s="103" t="str">
        <f>+Hoja2!$F$236</f>
        <v>CPR-100</v>
      </c>
      <c r="G36" s="358">
        <f>+Hoja2!$G$236</f>
        <v>2000</v>
      </c>
      <c r="H36" s="17" t="str">
        <f>+Hoja2!$H$236</f>
        <v>B</v>
      </c>
      <c r="I36" s="103" t="str">
        <f>+Hoja2!$I$236</f>
        <v>TDQ2</v>
      </c>
      <c r="J36" s="17" t="str">
        <f>+Hoja2!$J$236</f>
        <v>SI</v>
      </c>
      <c r="K36" s="17">
        <f>+Hoja2!$K$236</f>
        <v>6</v>
      </c>
      <c r="L36" s="131" t="str">
        <f>+Hoja2!$L$236</f>
        <v>NAPO</v>
      </c>
    </row>
    <row r="37" spans="1:12" x14ac:dyDescent="0.2">
      <c r="A37" s="75">
        <f t="shared" si="2"/>
        <v>71</v>
      </c>
      <c r="B37" s="103" t="str">
        <f>+Hoja2!$B$237</f>
        <v>TMBR</v>
      </c>
      <c r="C37" s="103" t="str">
        <f>+Hoja2!$C$237</f>
        <v>TUMBABIRO</v>
      </c>
      <c r="D37" s="17">
        <f>+Hoja2!$D$237</f>
        <v>934100</v>
      </c>
      <c r="E37" s="17">
        <f>+Hoja2!$E$237</f>
        <v>934199</v>
      </c>
      <c r="F37" s="103" t="str">
        <f>+Hoja2!$F$237</f>
        <v>CPR-30</v>
      </c>
      <c r="G37" s="358">
        <f>+Hoja2!$G$237</f>
        <v>100</v>
      </c>
      <c r="H37" s="17" t="str">
        <f>+Hoja2!$H$237</f>
        <v>B</v>
      </c>
      <c r="I37" s="103" t="str">
        <f>+Hoja2!$I$237</f>
        <v>TDI</v>
      </c>
      <c r="J37" s="17" t="str">
        <f>+Hoja2!$J$237</f>
        <v>NO</v>
      </c>
      <c r="K37" s="17">
        <f>+Hoja2!$K$237</f>
        <v>6</v>
      </c>
      <c r="L37" s="131" t="str">
        <f>+Hoja2!$L$237</f>
        <v>IMBA</v>
      </c>
    </row>
    <row r="38" spans="1:12" x14ac:dyDescent="0.2">
      <c r="A38" s="75">
        <f t="shared" si="2"/>
        <v>72</v>
      </c>
      <c r="B38" s="103" t="str">
        <f>+Hoja2!$B$238</f>
        <v>URCQ</v>
      </c>
      <c r="C38" s="103" t="str">
        <f>+Hoja2!$C$238</f>
        <v>URCUQUÍ</v>
      </c>
      <c r="D38" s="17">
        <f>+Hoja2!$D$238</f>
        <v>939100</v>
      </c>
      <c r="E38" s="17">
        <f>+Hoja2!$E$238</f>
        <v>939249</v>
      </c>
      <c r="F38" s="103" t="str">
        <f>+Hoja2!$F$238</f>
        <v>CPR-30</v>
      </c>
      <c r="G38" s="358">
        <f>+Hoja2!$G$238</f>
        <v>150</v>
      </c>
      <c r="H38" s="17" t="str">
        <f>+Hoja2!$H$238</f>
        <v>B</v>
      </c>
      <c r="I38" s="103" t="str">
        <f>+Hoja2!$I$238</f>
        <v>TDI</v>
      </c>
      <c r="J38" s="17" t="str">
        <f>+Hoja2!$J$238</f>
        <v>NO</v>
      </c>
      <c r="K38" s="17">
        <f>+Hoja2!$K$238</f>
        <v>6</v>
      </c>
      <c r="L38" s="131" t="str">
        <f>+Hoja2!$L$238</f>
        <v>IMBA</v>
      </c>
    </row>
    <row r="39" spans="1:12" x14ac:dyDescent="0.2">
      <c r="A39" s="75">
        <f t="shared" si="2"/>
        <v>73</v>
      </c>
      <c r="B39" s="103" t="str">
        <f>+Hoja2!$B$239</f>
        <v>VALD</v>
      </c>
      <c r="C39" s="103" t="str">
        <f>+Hoja2!$C$239</f>
        <v>VALDEZ</v>
      </c>
      <c r="D39" s="17">
        <f>+Hoja2!$D$239</f>
        <v>789100</v>
      </c>
      <c r="E39" s="17">
        <f>+Hoja2!$E$239</f>
        <v>789199</v>
      </c>
      <c r="F39" s="103" t="str">
        <f>+Hoja2!$F$239</f>
        <v>CPR-30</v>
      </c>
      <c r="G39" s="358">
        <f>+Hoja2!$G$239</f>
        <v>100</v>
      </c>
      <c r="H39" s="17" t="str">
        <f>+Hoja2!$H$239</f>
        <v>B</v>
      </c>
      <c r="I39" s="103" t="str">
        <f>+Hoja2!$I$239</f>
        <v>TDI</v>
      </c>
      <c r="J39" s="17" t="str">
        <f>+Hoja2!$J$239</f>
        <v>NO</v>
      </c>
      <c r="K39" s="17">
        <f>+Hoja2!$K$239</f>
        <v>6</v>
      </c>
      <c r="L39" s="131" t="str">
        <f>+Hoja2!$L$239</f>
        <v>ESME</v>
      </c>
    </row>
    <row r="40" spans="1:12" ht="13.5" thickBot="1" x14ac:dyDescent="0.25">
      <c r="A40" s="77"/>
      <c r="B40" s="24"/>
      <c r="C40" s="104"/>
      <c r="D40" s="45"/>
      <c r="E40" s="45"/>
      <c r="F40" s="104"/>
      <c r="G40" s="24" t="s">
        <v>16</v>
      </c>
      <c r="H40" s="24"/>
      <c r="I40" s="104"/>
      <c r="J40" s="24"/>
      <c r="K40" s="24"/>
      <c r="L40" s="132"/>
    </row>
    <row r="41" spans="1:12" x14ac:dyDescent="0.2">
      <c r="A41" s="79"/>
      <c r="C41" s="115"/>
      <c r="F41" s="115"/>
      <c r="I41" s="115"/>
      <c r="L41" s="115"/>
    </row>
    <row r="42" spans="1:12" x14ac:dyDescent="0.2">
      <c r="A42" s="79"/>
      <c r="C42" s="113" t="s">
        <v>114</v>
      </c>
      <c r="D42" s="52"/>
      <c r="E42" s="52"/>
      <c r="F42" s="112"/>
      <c r="G42" s="350">
        <v>43920</v>
      </c>
      <c r="I42" s="115"/>
      <c r="L42" s="115"/>
    </row>
    <row r="43" spans="1:12" x14ac:dyDescent="0.2">
      <c r="A43" s="79"/>
      <c r="C43" s="115"/>
      <c r="F43" s="115"/>
      <c r="I43" s="115"/>
      <c r="L43" s="115"/>
    </row>
    <row r="44" spans="1:12" x14ac:dyDescent="0.2">
      <c r="A44" s="79"/>
      <c r="C44" s="113" t="s">
        <v>583</v>
      </c>
      <c r="D44" s="53"/>
      <c r="E44" s="53"/>
      <c r="F44" s="109"/>
      <c r="G44" s="350">
        <v>580798</v>
      </c>
      <c r="I44" s="115"/>
      <c r="L44" s="115"/>
    </row>
    <row r="45" spans="1:12" x14ac:dyDescent="0.2">
      <c r="A45" s="79"/>
      <c r="C45" s="115"/>
      <c r="F45" s="115"/>
      <c r="I45" s="115"/>
      <c r="L45" s="115"/>
    </row>
    <row r="46" spans="1:12" x14ac:dyDescent="0.2">
      <c r="B46" s="51" t="s">
        <v>698</v>
      </c>
    </row>
    <row r="48" spans="1:12" x14ac:dyDescent="0.2">
      <c r="B48" s="211" t="s">
        <v>601</v>
      </c>
      <c r="C48" s="111" t="s">
        <v>602</v>
      </c>
    </row>
  </sheetData>
  <mergeCells count="6">
    <mergeCell ref="C8:J8"/>
    <mergeCell ref="A1:D1"/>
    <mergeCell ref="A2:D2"/>
    <mergeCell ref="A3:D3"/>
    <mergeCell ref="E2:H2"/>
    <mergeCell ref="E3:H3"/>
  </mergeCells>
  <phoneticPr fontId="6" type="noConversion"/>
  <printOptions horizontalCentered="1"/>
  <pageMargins left="0.75" right="0.28000000000000003" top="1.03" bottom="1" header="0.511811024" footer="0.511811024"/>
  <pageSetup paperSize="9" orientation="portrait" r:id="rId1"/>
  <headerFooter alignWithMargins="0">
    <oddFooter>&amp;CPágina 7</oddFooter>
  </headerFooter>
</worksheet>
</file>

<file path=xl/worksheets/sheet1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13"/>
  <dimension ref="A1:L34"/>
  <sheetViews>
    <sheetView workbookViewId="0">
      <selection activeCell="A30" sqref="A30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85546875" bestFit="1" customWidth="1"/>
    <col min="8" max="8" width="5.85546875" bestFit="1" customWidth="1"/>
    <col min="9" max="9" width="8.5703125" bestFit="1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79"/>
      <c r="C8" s="116" t="s">
        <v>299</v>
      </c>
      <c r="D8" s="57"/>
      <c r="E8" s="13"/>
      <c r="F8" s="115"/>
      <c r="I8" s="115"/>
      <c r="L8" s="115"/>
    </row>
    <row r="9" spans="1:12" x14ac:dyDescent="0.2">
      <c r="A9" s="74">
        <v>1</v>
      </c>
      <c r="B9" s="19"/>
      <c r="C9" s="102" t="s">
        <v>300</v>
      </c>
      <c r="D9" s="59">
        <v>982000</v>
      </c>
      <c r="E9" s="59">
        <v>982999</v>
      </c>
      <c r="F9" s="102" t="s">
        <v>301</v>
      </c>
      <c r="G9" s="19">
        <f>SUM((E9-D9)+1)</f>
        <v>1000</v>
      </c>
      <c r="H9" s="19" t="s">
        <v>129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v>2</v>
      </c>
      <c r="B10" s="30"/>
      <c r="C10" s="103" t="s">
        <v>585</v>
      </c>
      <c r="D10" s="17">
        <v>983000</v>
      </c>
      <c r="E10" s="30">
        <v>983999</v>
      </c>
      <c r="F10" s="103"/>
      <c r="G10" s="17"/>
      <c r="H10" s="17" t="s">
        <v>129</v>
      </c>
      <c r="I10" s="103" t="s">
        <v>365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v>3</v>
      </c>
      <c r="B11" s="30"/>
      <c r="C11" s="215" t="s">
        <v>127</v>
      </c>
      <c r="D11" s="30">
        <v>200000</v>
      </c>
      <c r="E11" s="30">
        <v>200239</v>
      </c>
      <c r="F11" s="215" t="s">
        <v>584</v>
      </c>
      <c r="G11" s="17">
        <f>SUM((E11-D11)+1)</f>
        <v>240</v>
      </c>
      <c r="H11" s="30" t="s">
        <v>129</v>
      </c>
      <c r="I11" s="215" t="s">
        <v>79</v>
      </c>
      <c r="J11" s="30" t="s">
        <v>337</v>
      </c>
      <c r="K11" s="30">
        <v>2</v>
      </c>
      <c r="L11" s="133" t="s">
        <v>359</v>
      </c>
    </row>
    <row r="12" spans="1:12" x14ac:dyDescent="0.2">
      <c r="A12" s="75">
        <v>4</v>
      </c>
      <c r="B12" s="30"/>
      <c r="C12" s="215" t="s">
        <v>587</v>
      </c>
      <c r="D12" s="30">
        <v>985000</v>
      </c>
      <c r="E12" s="30">
        <v>985000</v>
      </c>
      <c r="F12" s="215"/>
      <c r="G12" s="30"/>
      <c r="H12" s="30"/>
      <c r="I12" s="215" t="s">
        <v>79</v>
      </c>
      <c r="J12" s="30"/>
      <c r="K12" s="30">
        <v>2</v>
      </c>
      <c r="L12" s="133" t="s">
        <v>359</v>
      </c>
    </row>
    <row r="13" spans="1:12" x14ac:dyDescent="0.2">
      <c r="A13" s="185">
        <v>5</v>
      </c>
      <c r="B13" s="281"/>
      <c r="C13" s="282" t="s">
        <v>586</v>
      </c>
      <c r="D13" s="281">
        <v>984000</v>
      </c>
      <c r="E13" s="281">
        <v>984999</v>
      </c>
      <c r="F13" s="282"/>
      <c r="G13" s="281"/>
      <c r="H13" s="281"/>
      <c r="I13" s="282" t="s">
        <v>79</v>
      </c>
      <c r="J13" s="281"/>
      <c r="K13" s="281">
        <v>2</v>
      </c>
      <c r="L13" s="283" t="s">
        <v>359</v>
      </c>
    </row>
    <row r="14" spans="1:12" x14ac:dyDescent="0.2">
      <c r="A14" s="185">
        <v>6</v>
      </c>
      <c r="B14" s="281"/>
      <c r="C14" s="282" t="s">
        <v>711</v>
      </c>
      <c r="D14" s="281">
        <v>988000</v>
      </c>
      <c r="E14" s="281">
        <v>988999</v>
      </c>
      <c r="F14" s="282"/>
      <c r="G14" s="281"/>
      <c r="H14" s="281"/>
      <c r="I14" s="282" t="s">
        <v>79</v>
      </c>
      <c r="J14" s="281"/>
      <c r="K14" s="281">
        <v>2</v>
      </c>
      <c r="L14" s="283" t="s">
        <v>359</v>
      </c>
    </row>
    <row r="15" spans="1:12" ht="13.5" thickBot="1" x14ac:dyDescent="0.25">
      <c r="A15" s="216">
        <v>7</v>
      </c>
      <c r="B15" s="164"/>
      <c r="C15" s="217" t="s">
        <v>303</v>
      </c>
      <c r="D15" s="164">
        <v>989000</v>
      </c>
      <c r="E15" s="164">
        <v>989099</v>
      </c>
      <c r="F15" s="217"/>
      <c r="G15" s="164"/>
      <c r="H15" s="164"/>
      <c r="I15" s="217" t="s">
        <v>377</v>
      </c>
      <c r="J15" s="164"/>
      <c r="K15" s="164">
        <v>2</v>
      </c>
      <c r="L15" s="218" t="s">
        <v>359</v>
      </c>
    </row>
    <row r="16" spans="1:12" x14ac:dyDescent="0.2">
      <c r="A16" s="79"/>
      <c r="B16" s="15"/>
      <c r="C16" s="111"/>
      <c r="D16" s="15"/>
      <c r="E16" s="15"/>
      <c r="F16" s="111"/>
      <c r="G16" s="15"/>
      <c r="H16" s="15"/>
      <c r="I16" s="111"/>
      <c r="J16" s="15"/>
      <c r="K16" s="15"/>
      <c r="L16" s="111"/>
    </row>
    <row r="17" spans="1:12" ht="13.5" thickBot="1" x14ac:dyDescent="0.25">
      <c r="A17" s="79"/>
      <c r="C17" s="116" t="s">
        <v>302</v>
      </c>
      <c r="D17" s="13"/>
      <c r="E17" s="13"/>
      <c r="F17" s="115"/>
      <c r="G17" s="13"/>
      <c r="I17" s="115"/>
      <c r="L17" s="115"/>
    </row>
    <row r="18" spans="1:12" x14ac:dyDescent="0.2">
      <c r="A18" s="74">
        <v>1</v>
      </c>
      <c r="B18" s="19"/>
      <c r="C18" s="102" t="s">
        <v>303</v>
      </c>
      <c r="D18" s="43">
        <v>400000</v>
      </c>
      <c r="E18" s="43">
        <v>599999</v>
      </c>
      <c r="F18" s="102"/>
      <c r="G18" s="331">
        <f>SUM((E18-D18)+1)</f>
        <v>200000</v>
      </c>
      <c r="H18" s="19"/>
      <c r="I18" s="102" t="s">
        <v>79</v>
      </c>
      <c r="J18" s="19" t="s">
        <v>80</v>
      </c>
      <c r="K18" s="19">
        <v>9</v>
      </c>
      <c r="L18" s="130" t="s">
        <v>16</v>
      </c>
    </row>
    <row r="19" spans="1:12" ht="13.5" thickBot="1" x14ac:dyDescent="0.25">
      <c r="A19" s="77">
        <v>2</v>
      </c>
      <c r="B19" s="24"/>
      <c r="C19" s="104" t="s">
        <v>304</v>
      </c>
      <c r="D19" s="45">
        <v>700000</v>
      </c>
      <c r="E19" s="45">
        <v>999999</v>
      </c>
      <c r="F19" s="104"/>
      <c r="G19" s="24">
        <f>SUM((E19-D19)+1)</f>
        <v>300000</v>
      </c>
      <c r="H19" s="24"/>
      <c r="I19" s="104" t="s">
        <v>79</v>
      </c>
      <c r="J19" s="24" t="s">
        <v>80</v>
      </c>
      <c r="K19" s="24">
        <v>9</v>
      </c>
      <c r="L19" s="132" t="s">
        <v>16</v>
      </c>
    </row>
    <row r="20" spans="1:12" x14ac:dyDescent="0.2">
      <c r="A20" s="15"/>
      <c r="B20" s="15"/>
      <c r="C20" s="111"/>
      <c r="D20" s="15"/>
      <c r="E20" s="15"/>
      <c r="F20" s="15"/>
      <c r="G20" s="15"/>
      <c r="H20" s="15"/>
      <c r="I20" s="111"/>
      <c r="J20" s="15"/>
      <c r="K20" s="15"/>
      <c r="L20" s="111"/>
    </row>
    <row r="21" spans="1:12" x14ac:dyDescent="0.2">
      <c r="C21" s="115"/>
    </row>
    <row r="22" spans="1:12" x14ac:dyDescent="0.2">
      <c r="A22" s="109" t="s">
        <v>712</v>
      </c>
      <c r="B22" s="15"/>
      <c r="C22" s="111"/>
      <c r="D22" s="15"/>
      <c r="E22" s="15"/>
      <c r="F22" s="15"/>
      <c r="G22" s="15"/>
      <c r="H22" s="15"/>
      <c r="I22" s="15"/>
      <c r="J22" s="15"/>
      <c r="K22" s="15"/>
      <c r="L22" s="15"/>
    </row>
    <row r="23" spans="1:12" x14ac:dyDescent="0.2">
      <c r="A23" s="15"/>
      <c r="B23" s="15"/>
      <c r="C23" s="111"/>
      <c r="D23" s="15"/>
      <c r="E23" s="15"/>
      <c r="F23" s="15"/>
      <c r="G23" s="15"/>
      <c r="H23" s="15"/>
      <c r="I23" s="15"/>
      <c r="J23" s="15"/>
      <c r="K23" s="15"/>
      <c r="L23" s="15"/>
    </row>
    <row r="24" spans="1:12" x14ac:dyDescent="0.2">
      <c r="A24" s="15"/>
      <c r="B24" s="15" t="s">
        <v>588</v>
      </c>
      <c r="C24" s="111" t="s">
        <v>306</v>
      </c>
      <c r="D24" s="15"/>
      <c r="E24" s="15"/>
      <c r="F24" s="15"/>
      <c r="G24" s="15"/>
      <c r="H24" s="15"/>
      <c r="I24" s="15"/>
      <c r="J24" s="15"/>
      <c r="K24" s="15"/>
      <c r="L24" s="15"/>
    </row>
    <row r="25" spans="1:12" x14ac:dyDescent="0.2">
      <c r="A25" s="15"/>
      <c r="B25" s="15" t="s">
        <v>589</v>
      </c>
      <c r="C25" s="111" t="s">
        <v>307</v>
      </c>
      <c r="D25" s="15"/>
      <c r="E25" s="15"/>
      <c r="F25" s="15"/>
      <c r="G25" s="15"/>
      <c r="H25" s="15"/>
      <c r="I25" s="15"/>
      <c r="J25" s="15"/>
      <c r="K25" s="15"/>
      <c r="L25" s="15"/>
    </row>
    <row r="26" spans="1:12" x14ac:dyDescent="0.2">
      <c r="A26" s="15"/>
      <c r="B26" s="15" t="s">
        <v>590</v>
      </c>
      <c r="C26" s="111" t="s">
        <v>308</v>
      </c>
      <c r="D26" s="15"/>
      <c r="E26" s="15"/>
      <c r="F26" s="15"/>
      <c r="G26" s="15"/>
      <c r="H26" s="15"/>
      <c r="I26" s="15"/>
      <c r="J26" s="15"/>
      <c r="K26" s="15"/>
      <c r="L26" s="15"/>
    </row>
    <row r="27" spans="1:12" x14ac:dyDescent="0.2">
      <c r="A27" s="15"/>
      <c r="B27" s="15" t="s">
        <v>591</v>
      </c>
      <c r="C27" s="111" t="s">
        <v>309</v>
      </c>
      <c r="D27" s="15"/>
      <c r="E27" s="15"/>
      <c r="F27" s="15"/>
      <c r="G27" s="15"/>
      <c r="H27" s="15"/>
      <c r="I27" s="15"/>
      <c r="J27" s="15"/>
      <c r="K27" s="15"/>
      <c r="L27" s="15"/>
    </row>
    <row r="28" spans="1:12" x14ac:dyDescent="0.2">
      <c r="A28" s="15"/>
      <c r="B28" s="15" t="s">
        <v>592</v>
      </c>
      <c r="C28" s="111" t="s">
        <v>310</v>
      </c>
      <c r="D28" s="15"/>
      <c r="E28" s="15"/>
      <c r="F28" s="15"/>
      <c r="G28" s="15"/>
      <c r="H28" s="15"/>
      <c r="I28" s="15"/>
      <c r="J28" s="15"/>
      <c r="K28" s="15"/>
      <c r="L28" s="15"/>
    </row>
    <row r="29" spans="1:12" x14ac:dyDescent="0.2">
      <c r="A29" s="15"/>
      <c r="B29" s="15" t="s">
        <v>593</v>
      </c>
      <c r="C29" s="111" t="s">
        <v>311</v>
      </c>
      <c r="D29" s="15"/>
      <c r="E29" s="15"/>
      <c r="F29" s="15"/>
      <c r="G29" s="15"/>
      <c r="H29" s="15"/>
      <c r="I29" s="15"/>
      <c r="J29" s="15"/>
      <c r="K29" s="15"/>
      <c r="L29" s="15"/>
    </row>
    <row r="30" spans="1:12" x14ac:dyDescent="0.2">
      <c r="A30" s="15"/>
      <c r="B30" s="15" t="s">
        <v>594</v>
      </c>
      <c r="C30" s="111" t="s">
        <v>312</v>
      </c>
      <c r="D30" s="15"/>
      <c r="E30" s="15"/>
      <c r="F30" s="15"/>
      <c r="G30" s="15"/>
      <c r="H30" s="15"/>
      <c r="I30" s="15"/>
      <c r="J30" s="15"/>
      <c r="K30" s="15"/>
      <c r="L30" s="15"/>
    </row>
    <row r="31" spans="1:12" x14ac:dyDescent="0.2">
      <c r="A31" s="15"/>
      <c r="B31" s="15" t="s">
        <v>595</v>
      </c>
      <c r="C31" s="111" t="s">
        <v>313</v>
      </c>
      <c r="D31" s="15"/>
      <c r="E31" s="15"/>
      <c r="F31" s="15"/>
      <c r="G31" s="15"/>
      <c r="H31" s="15"/>
      <c r="I31" s="15"/>
      <c r="J31" s="15"/>
      <c r="K31" s="15"/>
      <c r="L31" s="15"/>
    </row>
    <row r="32" spans="1:12" x14ac:dyDescent="0.2">
      <c r="A32" s="15"/>
      <c r="B32" s="15" t="s">
        <v>596</v>
      </c>
      <c r="C32" s="111" t="s">
        <v>314</v>
      </c>
      <c r="D32" s="15"/>
      <c r="E32" s="15"/>
      <c r="F32" s="15"/>
      <c r="G32" s="15"/>
      <c r="H32" s="15"/>
      <c r="I32" s="15"/>
      <c r="J32" s="15"/>
      <c r="K32" s="15"/>
      <c r="L32" s="15"/>
    </row>
    <row r="33" spans="1:12" x14ac:dyDescent="0.2">
      <c r="A33" s="15"/>
      <c r="B33" s="15" t="s">
        <v>597</v>
      </c>
      <c r="C33" s="111" t="s">
        <v>315</v>
      </c>
      <c r="D33" s="15"/>
      <c r="E33" s="15"/>
      <c r="F33" s="15"/>
      <c r="G33" s="15"/>
      <c r="H33" s="15"/>
      <c r="I33" s="15"/>
      <c r="J33" s="15"/>
      <c r="K33" s="15"/>
      <c r="L33" s="15"/>
    </row>
    <row r="34" spans="1:12" x14ac:dyDescent="0.2">
      <c r="A34" s="15"/>
      <c r="B34" s="15" t="s">
        <v>598</v>
      </c>
      <c r="C34" s="111" t="s">
        <v>316</v>
      </c>
      <c r="D34" s="15"/>
      <c r="E34" s="15"/>
      <c r="F34" s="15"/>
      <c r="G34" s="15"/>
      <c r="H34" s="15"/>
      <c r="I34" s="15"/>
      <c r="J34" s="15"/>
      <c r="K34" s="15"/>
      <c r="L34" s="15"/>
    </row>
  </sheetData>
  <phoneticPr fontId="6" type="noConversion"/>
  <printOptions horizontalCentered="1"/>
  <pageMargins left="0.75" right="0.3" top="0.99" bottom="1" header="0.511811024" footer="0.511811024"/>
  <pageSetup paperSize="9" orientation="portrait" r:id="rId1"/>
  <headerFooter alignWithMargins="0">
    <oddFooter>&amp;CPágina 8</oddFooter>
  </headerFooter>
</worksheet>
</file>

<file path=xl/worksheets/sheet1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FK197"/>
  <sheetViews>
    <sheetView tabSelected="1" zoomScaleNormal="100" workbookViewId="0">
      <selection activeCell="D14" sqref="D14"/>
    </sheetView>
  </sheetViews>
  <sheetFormatPr baseColWidth="10" defaultRowHeight="12.75" x14ac:dyDescent="0.2"/>
  <cols>
    <col min="1" max="1" width="1.28515625" style="426" customWidth="1"/>
    <col min="2" max="2" width="10.5703125" style="415" customWidth="1"/>
    <col min="3" max="3" width="54" style="415" customWidth="1"/>
    <col min="4" max="4" width="10.7109375" style="488" customWidth="1"/>
    <col min="5" max="6" width="10.7109375" style="415" customWidth="1"/>
    <col min="7" max="7" width="11.140625" style="415" customWidth="1"/>
    <col min="8" max="11" width="10.7109375" style="415" customWidth="1"/>
    <col min="12" max="12" width="3.140625" style="415" customWidth="1"/>
    <col min="13" max="167" width="11.42578125" style="414"/>
    <col min="168" max="16384" width="11.42578125" style="415"/>
  </cols>
  <sheetData>
    <row r="1" spans="1:12" x14ac:dyDescent="0.2">
      <c r="A1" s="428"/>
      <c r="B1" s="504"/>
      <c r="C1" s="504"/>
      <c r="D1" s="504"/>
      <c r="E1" s="504"/>
      <c r="F1" s="505"/>
      <c r="G1" s="505"/>
      <c r="H1" s="505"/>
      <c r="I1" s="505"/>
      <c r="J1" s="505"/>
      <c r="K1" s="541"/>
      <c r="L1" s="429"/>
    </row>
    <row r="2" spans="1:12" x14ac:dyDescent="0.2">
      <c r="B2" s="504"/>
      <c r="C2" s="504"/>
      <c r="D2" s="504"/>
      <c r="E2" s="504"/>
      <c r="F2" s="505"/>
      <c r="G2" s="505"/>
      <c r="H2" s="505"/>
      <c r="I2" s="505"/>
      <c r="J2" s="505"/>
      <c r="K2" s="505"/>
      <c r="L2" s="417"/>
    </row>
    <row r="3" spans="1:12" ht="18" x14ac:dyDescent="0.25">
      <c r="B3" s="506" t="s">
        <v>2025</v>
      </c>
      <c r="C3" s="506"/>
      <c r="D3" s="506"/>
      <c r="E3" s="506"/>
      <c r="F3" s="505"/>
      <c r="G3" s="505"/>
      <c r="H3" s="505"/>
      <c r="I3" s="505"/>
      <c r="J3" s="505"/>
      <c r="K3" s="505"/>
      <c r="L3" s="417"/>
    </row>
    <row r="4" spans="1:12" ht="14.25" x14ac:dyDescent="0.2">
      <c r="B4" s="507" t="s">
        <v>2026</v>
      </c>
      <c r="C4" s="508"/>
      <c r="D4" s="504"/>
      <c r="E4" s="504"/>
      <c r="F4" s="505"/>
      <c r="G4" s="505"/>
      <c r="H4" s="505"/>
      <c r="I4" s="505"/>
      <c r="J4" s="505"/>
      <c r="K4" s="505"/>
      <c r="L4" s="417"/>
    </row>
    <row r="5" spans="1:12" ht="14.25" x14ac:dyDescent="0.2">
      <c r="B5" s="504"/>
      <c r="C5" s="745"/>
      <c r="D5" s="745"/>
      <c r="E5" s="745"/>
      <c r="F5" s="505"/>
      <c r="G5" s="505"/>
      <c r="H5" s="505"/>
      <c r="I5" s="505"/>
      <c r="J5" s="505"/>
      <c r="K5" s="505"/>
      <c r="L5" s="417"/>
    </row>
    <row r="6" spans="1:12" x14ac:dyDescent="0.2">
      <c r="B6" s="508"/>
      <c r="C6" s="504"/>
      <c r="D6" s="504"/>
      <c r="E6" s="504"/>
      <c r="F6" s="509"/>
      <c r="G6" s="509"/>
      <c r="H6" s="509"/>
      <c r="I6" s="509"/>
      <c r="J6" s="509"/>
      <c r="K6" s="509"/>
      <c r="L6" s="417"/>
    </row>
    <row r="7" spans="1:12" x14ac:dyDescent="0.2">
      <c r="B7" s="504"/>
      <c r="C7" s="504"/>
      <c r="D7" s="504"/>
      <c r="E7" s="504"/>
      <c r="F7" s="509"/>
      <c r="G7" s="509"/>
      <c r="H7" s="509"/>
      <c r="I7" s="509"/>
      <c r="J7" s="509"/>
      <c r="K7" s="509"/>
      <c r="L7" s="417"/>
    </row>
    <row r="8" spans="1:12" x14ac:dyDescent="0.2">
      <c r="B8" s="510" t="s">
        <v>2884</v>
      </c>
      <c r="C8" s="510"/>
      <c r="D8" s="504"/>
      <c r="E8" s="504"/>
      <c r="F8" s="509"/>
      <c r="G8" s="509"/>
      <c r="H8" s="509"/>
      <c r="I8" s="509"/>
      <c r="J8" s="509"/>
      <c r="K8" s="509"/>
      <c r="L8" s="417"/>
    </row>
    <row r="9" spans="1:12" x14ac:dyDescent="0.2">
      <c r="B9" s="504"/>
      <c r="C9" s="504"/>
      <c r="D9" s="504"/>
      <c r="E9" s="504"/>
      <c r="F9" s="509"/>
      <c r="G9" s="509"/>
      <c r="H9" s="509"/>
      <c r="I9" s="509"/>
      <c r="J9" s="509"/>
      <c r="K9" s="509"/>
      <c r="L9" s="417"/>
    </row>
    <row r="10" spans="1:12" x14ac:dyDescent="0.2">
      <c r="B10" s="504"/>
      <c r="C10" s="504"/>
      <c r="D10" s="504"/>
      <c r="E10" s="504"/>
      <c r="F10" s="509"/>
      <c r="G10" s="509"/>
      <c r="H10" s="509"/>
      <c r="I10" s="509"/>
      <c r="J10" s="509"/>
      <c r="K10" s="509"/>
      <c r="L10" s="417"/>
    </row>
    <row r="11" spans="1:12" ht="13.5" thickBot="1" x14ac:dyDescent="0.25">
      <c r="B11" s="511"/>
      <c r="C11" s="512"/>
      <c r="D11" s="513"/>
      <c r="E11" s="511"/>
      <c r="F11" s="514"/>
      <c r="G11" s="514"/>
      <c r="H11" s="514"/>
      <c r="I11" s="514"/>
      <c r="J11" s="514"/>
      <c r="K11" s="514"/>
      <c r="L11" s="417"/>
    </row>
    <row r="12" spans="1:12" ht="13.5" thickBot="1" x14ac:dyDescent="0.25">
      <c r="B12" s="750" t="s">
        <v>1161</v>
      </c>
      <c r="C12" s="751"/>
      <c r="D12" s="747" t="s">
        <v>2153</v>
      </c>
      <c r="E12" s="748"/>
      <c r="F12" s="748"/>
      <c r="G12" s="748"/>
      <c r="H12" s="748"/>
      <c r="I12" s="748"/>
      <c r="J12" s="748"/>
      <c r="K12" s="749"/>
      <c r="L12" s="417"/>
    </row>
    <row r="13" spans="1:12" ht="15.75" thickBot="1" x14ac:dyDescent="0.25">
      <c r="B13" s="752"/>
      <c r="C13" s="753"/>
      <c r="D13" s="515">
        <v>2</v>
      </c>
      <c r="E13" s="516">
        <v>3</v>
      </c>
      <c r="F13" s="517">
        <v>4</v>
      </c>
      <c r="G13" s="517">
        <v>5</v>
      </c>
      <c r="H13" s="517">
        <v>6</v>
      </c>
      <c r="I13" s="517">
        <v>7</v>
      </c>
      <c r="J13" s="517">
        <v>8</v>
      </c>
      <c r="K13" s="517">
        <v>9</v>
      </c>
      <c r="L13" s="417"/>
    </row>
    <row r="14" spans="1:12" ht="15" x14ac:dyDescent="0.2">
      <c r="B14" s="755" t="s">
        <v>1160</v>
      </c>
      <c r="C14" s="489" t="s">
        <v>1576</v>
      </c>
      <c r="D14" s="421">
        <v>0.15770000000000001</v>
      </c>
      <c r="E14" s="421">
        <v>5.8700000000000002E-2</v>
      </c>
      <c r="F14" s="423">
        <v>0.14249999999999999</v>
      </c>
      <c r="G14" s="423">
        <v>4.5100000000000001E-2</v>
      </c>
      <c r="H14" s="421">
        <v>4.8000000000000001E-2</v>
      </c>
      <c r="I14" s="423">
        <v>6.6000000000000003E-2</v>
      </c>
      <c r="J14" s="430" t="s">
        <v>1162</v>
      </c>
      <c r="K14" s="430" t="s">
        <v>1162</v>
      </c>
      <c r="L14" s="417"/>
    </row>
    <row r="15" spans="1:12" x14ac:dyDescent="0.2">
      <c r="B15" s="756"/>
      <c r="C15" s="489" t="s">
        <v>1577</v>
      </c>
      <c r="D15" s="423">
        <v>3.6000000000000002E-4</v>
      </c>
      <c r="E15" s="423">
        <v>3.7499999999999997E-5</v>
      </c>
      <c r="F15" s="423">
        <v>5.2499999999999997E-4</v>
      </c>
      <c r="G15" s="423">
        <v>1.25E-4</v>
      </c>
      <c r="H15" s="423">
        <v>1.2500000000000001E-5</v>
      </c>
      <c r="I15" s="423">
        <v>3.4540000000000001E-2</v>
      </c>
      <c r="J15" s="422" t="s">
        <v>1162</v>
      </c>
      <c r="K15" s="422" t="s">
        <v>1162</v>
      </c>
      <c r="L15" s="417"/>
    </row>
    <row r="16" spans="1:12" x14ac:dyDescent="0.2">
      <c r="B16" s="756"/>
      <c r="C16" s="543" t="s">
        <v>1384</v>
      </c>
      <c r="D16" s="483"/>
      <c r="E16" s="422"/>
      <c r="F16" s="423">
        <v>2.49E-3</v>
      </c>
      <c r="G16" s="423">
        <v>2.5000000000000001E-4</v>
      </c>
      <c r="H16" s="422"/>
      <c r="I16" s="422"/>
      <c r="J16" s="422" t="s">
        <v>1162</v>
      </c>
      <c r="K16" s="422" t="s">
        <v>1162</v>
      </c>
      <c r="L16" s="417"/>
    </row>
    <row r="17" spans="1:12" x14ac:dyDescent="0.2">
      <c r="B17" s="756"/>
      <c r="C17" s="489" t="s">
        <v>2880</v>
      </c>
      <c r="D17" s="423">
        <v>1.2500000000000001E-2</v>
      </c>
      <c r="E17" s="559">
        <v>2.5000000000000001E-4</v>
      </c>
      <c r="F17" s="423">
        <v>1.6250000000000001E-2</v>
      </c>
      <c r="G17" s="423">
        <v>6.2500000000000001E-4</v>
      </c>
      <c r="H17" s="423">
        <v>7.5000000000000002E-4</v>
      </c>
      <c r="I17" s="423">
        <v>8.7500000000000002E-4</v>
      </c>
      <c r="J17" s="422" t="s">
        <v>1162</v>
      </c>
      <c r="K17" s="422" t="s">
        <v>1162</v>
      </c>
      <c r="L17" s="417"/>
    </row>
    <row r="18" spans="1:12" x14ac:dyDescent="0.2">
      <c r="B18" s="756"/>
      <c r="C18" s="543" t="s">
        <v>1385</v>
      </c>
      <c r="D18" s="423">
        <v>7.0000000000000001E-3</v>
      </c>
      <c r="E18" s="423">
        <v>1E-3</v>
      </c>
      <c r="F18" s="423">
        <v>7.4999999999999997E-3</v>
      </c>
      <c r="G18" s="423">
        <v>1.5E-3</v>
      </c>
      <c r="H18" s="423">
        <v>7.5000000000000002E-4</v>
      </c>
      <c r="I18" s="423">
        <v>2E-3</v>
      </c>
      <c r="J18" s="422" t="s">
        <v>1162</v>
      </c>
      <c r="K18" s="422" t="s">
        <v>1162</v>
      </c>
      <c r="L18" s="417"/>
    </row>
    <row r="19" spans="1:12" ht="13.5" thickBot="1" x14ac:dyDescent="0.25">
      <c r="B19" s="756"/>
      <c r="C19" s="489" t="s">
        <v>1939</v>
      </c>
      <c r="D19" s="423">
        <v>2.5000000000000001E-3</v>
      </c>
      <c r="E19" s="423"/>
      <c r="F19" s="423"/>
      <c r="G19" s="423"/>
      <c r="H19" s="423"/>
      <c r="I19" s="423"/>
      <c r="J19" s="422" t="s">
        <v>1162</v>
      </c>
      <c r="K19" s="422" t="s">
        <v>1162</v>
      </c>
      <c r="L19" s="417"/>
    </row>
    <row r="20" spans="1:12" ht="13.5" thickBot="1" x14ac:dyDescent="0.25">
      <c r="B20" s="756"/>
      <c r="C20" s="543"/>
      <c r="D20" s="423"/>
      <c r="E20" s="422"/>
      <c r="F20" s="422"/>
      <c r="G20" s="422"/>
      <c r="H20" s="422"/>
      <c r="I20" s="422"/>
      <c r="J20" s="422" t="s">
        <v>1162</v>
      </c>
      <c r="K20" s="422" t="s">
        <v>1162</v>
      </c>
      <c r="L20" s="417"/>
    </row>
    <row r="21" spans="1:12" x14ac:dyDescent="0.2">
      <c r="B21" s="757"/>
      <c r="C21" s="557" t="s">
        <v>298</v>
      </c>
      <c r="D21" s="558">
        <f>SUM(D14:D20)</f>
        <v>0.18006000000000003</v>
      </c>
      <c r="E21" s="558">
        <f>SUM(E14:E20)</f>
        <v>5.9987500000000006E-2</v>
      </c>
      <c r="F21" s="558">
        <f t="shared" ref="F21:K21" si="0">SUM(F14:F20)</f>
        <v>0.169265</v>
      </c>
      <c r="G21" s="558">
        <f t="shared" si="0"/>
        <v>4.7600000000000003E-2</v>
      </c>
      <c r="H21" s="558">
        <f t="shared" si="0"/>
        <v>4.9512500000000001E-2</v>
      </c>
      <c r="I21" s="558">
        <f t="shared" si="0"/>
        <v>0.10341500000000001</v>
      </c>
      <c r="J21" s="558">
        <f t="shared" si="0"/>
        <v>0</v>
      </c>
      <c r="K21" s="558">
        <f t="shared" si="0"/>
        <v>0</v>
      </c>
      <c r="L21" s="417"/>
    </row>
    <row r="22" spans="1:12" ht="13.5" thickBot="1" x14ac:dyDescent="0.25">
      <c r="B22" s="544"/>
      <c r="C22" s="544" t="s">
        <v>1916</v>
      </c>
      <c r="D22" s="420">
        <f>D23-D21</f>
        <v>0.81994</v>
      </c>
      <c r="E22" s="420">
        <f t="shared" ref="E22:K22" si="1">E23-E21</f>
        <v>0.94001250000000003</v>
      </c>
      <c r="F22" s="420">
        <f t="shared" si="1"/>
        <v>0.830735</v>
      </c>
      <c r="G22" s="420">
        <f t="shared" si="1"/>
        <v>0.95240000000000002</v>
      </c>
      <c r="H22" s="420">
        <f t="shared" si="1"/>
        <v>0.95048750000000004</v>
      </c>
      <c r="I22" s="420">
        <f t="shared" si="1"/>
        <v>0.89658499999999997</v>
      </c>
      <c r="J22" s="420">
        <f t="shared" si="1"/>
        <v>1</v>
      </c>
      <c r="K22" s="420">
        <f t="shared" si="1"/>
        <v>1</v>
      </c>
      <c r="L22" s="417"/>
    </row>
    <row r="23" spans="1:12" ht="13.5" thickBot="1" x14ac:dyDescent="0.25">
      <c r="B23" s="545" t="s">
        <v>298</v>
      </c>
      <c r="C23" s="545"/>
      <c r="D23" s="424">
        <v>1</v>
      </c>
      <c r="E23" s="424">
        <v>1</v>
      </c>
      <c r="F23" s="424">
        <v>1</v>
      </c>
      <c r="G23" s="424">
        <v>1</v>
      </c>
      <c r="H23" s="424">
        <v>1</v>
      </c>
      <c r="I23" s="424">
        <v>1</v>
      </c>
      <c r="J23" s="424">
        <v>1</v>
      </c>
      <c r="K23" s="424">
        <v>1</v>
      </c>
      <c r="L23" s="417"/>
    </row>
    <row r="24" spans="1:12" x14ac:dyDescent="0.2">
      <c r="B24" s="416"/>
      <c r="C24" s="416"/>
      <c r="D24" s="484" t="s">
        <v>16</v>
      </c>
      <c r="E24" s="425"/>
      <c r="F24" s="425"/>
      <c r="G24" s="425"/>
      <c r="H24" s="425"/>
      <c r="I24" s="425"/>
      <c r="J24" s="425"/>
      <c r="K24" s="425"/>
      <c r="L24" s="417"/>
    </row>
    <row r="25" spans="1:12" x14ac:dyDescent="0.2">
      <c r="B25" s="416"/>
      <c r="C25" s="416"/>
      <c r="D25" s="485" t="s">
        <v>16</v>
      </c>
      <c r="E25" s="476"/>
      <c r="F25" s="476"/>
      <c r="G25" s="476"/>
      <c r="H25" s="476"/>
      <c r="I25" s="476"/>
      <c r="J25" s="476"/>
      <c r="K25" s="476"/>
      <c r="L25" s="417"/>
    </row>
    <row r="26" spans="1:12" ht="13.5" thickBot="1" x14ac:dyDescent="0.25">
      <c r="B26" s="754"/>
      <c r="C26" s="754"/>
      <c r="D26" s="486"/>
      <c r="E26" s="418"/>
      <c r="F26" s="418"/>
      <c r="G26" s="418"/>
      <c r="H26" s="431"/>
      <c r="I26" s="418"/>
      <c r="J26" s="418"/>
      <c r="K26" s="418"/>
      <c r="L26" s="419"/>
    </row>
    <row r="27" spans="1:12" x14ac:dyDescent="0.2">
      <c r="A27" s="427"/>
      <c r="B27" s="414"/>
      <c r="C27" s="414"/>
      <c r="D27" s="487"/>
      <c r="E27" s="414"/>
      <c r="F27" s="475"/>
      <c r="G27" s="414"/>
      <c r="H27" s="414"/>
      <c r="I27" s="414"/>
      <c r="J27" s="414"/>
      <c r="K27" s="414"/>
      <c r="L27" s="414"/>
    </row>
    <row r="28" spans="1:12" x14ac:dyDescent="0.2">
      <c r="A28" s="427"/>
      <c r="B28" s="414"/>
      <c r="C28" s="414"/>
      <c r="D28" s="487" t="s">
        <v>1432</v>
      </c>
      <c r="E28" s="414"/>
      <c r="F28" s="414"/>
      <c r="G28" s="414"/>
      <c r="H28" s="414"/>
      <c r="I28" s="414"/>
      <c r="J28" s="414"/>
      <c r="K28" s="414"/>
      <c r="L28" s="414"/>
    </row>
    <row r="29" spans="1:12" x14ac:dyDescent="0.2">
      <c r="A29" s="427"/>
      <c r="B29" s="414"/>
      <c r="C29" s="414"/>
      <c r="D29" s="487"/>
      <c r="E29" s="414"/>
      <c r="F29" s="414"/>
      <c r="G29" s="414"/>
      <c r="H29" s="414"/>
      <c r="I29" s="414"/>
      <c r="J29" s="414"/>
      <c r="K29" s="414"/>
      <c r="L29" s="414"/>
    </row>
    <row r="30" spans="1:12" x14ac:dyDescent="0.2">
      <c r="A30" s="427"/>
      <c r="B30" s="414"/>
      <c r="C30" s="414"/>
      <c r="D30" s="487"/>
      <c r="E30" s="414"/>
      <c r="F30" s="477"/>
      <c r="G30" s="414"/>
      <c r="H30" s="414"/>
      <c r="I30" s="414"/>
      <c r="J30" s="414"/>
      <c r="K30" s="414"/>
      <c r="L30" s="414"/>
    </row>
    <row r="31" spans="1:12" x14ac:dyDescent="0.2">
      <c r="A31" s="427"/>
      <c r="B31" s="414"/>
      <c r="C31" s="414"/>
      <c r="D31" s="487"/>
      <c r="E31" s="498"/>
      <c r="F31" s="498"/>
      <c r="G31" s="477"/>
      <c r="H31" s="477"/>
      <c r="I31" s="477"/>
      <c r="J31" s="477"/>
      <c r="K31" s="414"/>
      <c r="L31" s="414"/>
    </row>
    <row r="32" spans="1:12" x14ac:dyDescent="0.2">
      <c r="A32" s="427"/>
      <c r="B32" s="414"/>
      <c r="C32" s="414"/>
      <c r="D32" s="487"/>
      <c r="E32" s="498"/>
      <c r="F32" s="414"/>
      <c r="G32" s="497"/>
      <c r="H32" s="414"/>
      <c r="I32" s="414"/>
      <c r="J32" s="414"/>
      <c r="K32" s="414"/>
      <c r="L32" s="414"/>
    </row>
    <row r="33" spans="1:12" x14ac:dyDescent="0.2">
      <c r="A33" s="427"/>
      <c r="B33" s="414"/>
      <c r="C33" s="414"/>
      <c r="D33" s="487"/>
      <c r="E33" s="498"/>
      <c r="F33" s="414"/>
      <c r="G33" s="414"/>
      <c r="H33" s="477"/>
      <c r="I33" s="414"/>
      <c r="J33" s="414"/>
      <c r="K33" s="414"/>
      <c r="L33" s="414"/>
    </row>
    <row r="34" spans="1:12" x14ac:dyDescent="0.2">
      <c r="A34" s="427"/>
      <c r="B34" s="414"/>
      <c r="C34" s="414"/>
      <c r="D34" s="487"/>
      <c r="E34" s="498"/>
      <c r="F34" s="414"/>
      <c r="G34" s="497"/>
      <c r="H34" s="414"/>
      <c r="I34" s="414"/>
      <c r="J34" s="414"/>
      <c r="K34" s="414"/>
      <c r="L34" s="414"/>
    </row>
    <row r="35" spans="1:12" x14ac:dyDescent="0.2">
      <c r="A35" s="427"/>
      <c r="B35" s="746"/>
      <c r="C35" s="746"/>
      <c r="D35" s="487"/>
      <c r="E35" s="498"/>
      <c r="F35" s="414"/>
      <c r="G35" s="497"/>
      <c r="H35" s="414"/>
      <c r="I35" s="414"/>
      <c r="J35" s="414"/>
      <c r="K35" s="414"/>
      <c r="L35" s="414"/>
    </row>
    <row r="36" spans="1:12" x14ac:dyDescent="0.2">
      <c r="A36" s="427"/>
      <c r="B36" s="414"/>
      <c r="C36" s="414"/>
      <c r="D36" s="487"/>
      <c r="E36" s="498"/>
      <c r="F36" s="414"/>
      <c r="G36" s="497"/>
      <c r="H36" s="414"/>
      <c r="I36" s="414"/>
      <c r="J36" s="414"/>
      <c r="K36" s="414"/>
      <c r="L36" s="414"/>
    </row>
    <row r="37" spans="1:12" x14ac:dyDescent="0.2">
      <c r="A37" s="427"/>
      <c r="B37" s="414"/>
      <c r="C37" s="414"/>
      <c r="D37" s="487"/>
      <c r="E37" s="498"/>
      <c r="F37" s="414"/>
      <c r="G37" s="497"/>
      <c r="H37" s="414"/>
      <c r="I37" s="414"/>
      <c r="J37" s="414"/>
      <c r="K37" s="414"/>
      <c r="L37" s="414"/>
    </row>
    <row r="38" spans="1:12" x14ac:dyDescent="0.2">
      <c r="A38" s="427"/>
      <c r="B38" s="414"/>
      <c r="C38" s="414"/>
      <c r="D38" s="487"/>
      <c r="E38" s="414"/>
      <c r="F38" s="414"/>
      <c r="G38" s="497"/>
      <c r="H38" s="414"/>
      <c r="I38" s="414"/>
      <c r="J38" s="414"/>
      <c r="K38" s="414"/>
      <c r="L38" s="414"/>
    </row>
    <row r="39" spans="1:12" x14ac:dyDescent="0.2">
      <c r="A39" s="427"/>
      <c r="B39" s="414"/>
      <c r="C39" s="414"/>
      <c r="D39" s="487"/>
      <c r="E39" s="414"/>
      <c r="F39" s="414"/>
      <c r="G39" s="497"/>
      <c r="H39" s="477"/>
      <c r="I39" s="414"/>
      <c r="J39" s="414"/>
      <c r="K39" s="414"/>
      <c r="L39" s="414"/>
    </row>
    <row r="40" spans="1:12" x14ac:dyDescent="0.2">
      <c r="A40" s="427"/>
      <c r="B40" s="414"/>
      <c r="C40" s="414"/>
      <c r="D40" s="487"/>
      <c r="E40" s="414"/>
      <c r="F40" s="414"/>
      <c r="G40" s="414"/>
      <c r="H40" s="414"/>
      <c r="I40" s="414"/>
      <c r="J40" s="414"/>
      <c r="K40" s="414"/>
      <c r="L40" s="414"/>
    </row>
    <row r="41" spans="1:12" x14ac:dyDescent="0.2">
      <c r="A41" s="427"/>
      <c r="B41" s="414"/>
      <c r="C41" s="414"/>
      <c r="D41" s="487"/>
      <c r="E41" s="414"/>
      <c r="F41" s="414"/>
      <c r="G41" s="414"/>
      <c r="H41" s="414"/>
      <c r="I41" s="414"/>
      <c r="J41" s="414"/>
      <c r="K41" s="414"/>
      <c r="L41" s="414"/>
    </row>
    <row r="42" spans="1:12" x14ac:dyDescent="0.2">
      <c r="A42" s="427"/>
      <c r="B42" s="414"/>
      <c r="C42" s="414"/>
      <c r="D42" s="487"/>
      <c r="E42" s="414"/>
      <c r="F42" s="414"/>
      <c r="G42" s="414"/>
      <c r="H42" s="414"/>
      <c r="I42" s="414"/>
      <c r="J42" s="414"/>
      <c r="K42" s="414"/>
      <c r="L42" s="414"/>
    </row>
    <row r="43" spans="1:12" x14ac:dyDescent="0.2">
      <c r="A43" s="427"/>
      <c r="B43" s="414"/>
      <c r="C43" s="414"/>
      <c r="D43" s="487"/>
      <c r="E43" s="414"/>
      <c r="F43" s="414"/>
      <c r="G43" s="414"/>
      <c r="H43" s="414"/>
      <c r="I43" s="414"/>
      <c r="J43" s="414"/>
      <c r="K43" s="414"/>
      <c r="L43" s="414"/>
    </row>
    <row r="44" spans="1:12" x14ac:dyDescent="0.2">
      <c r="A44" s="427"/>
      <c r="B44" s="414"/>
      <c r="C44" s="414"/>
      <c r="D44" s="487"/>
      <c r="E44" s="414"/>
      <c r="F44" s="414"/>
      <c r="G44" s="414"/>
      <c r="H44" s="414"/>
      <c r="I44" s="414"/>
      <c r="J44" s="414"/>
      <c r="K44" s="414"/>
      <c r="L44" s="414"/>
    </row>
    <row r="45" spans="1:12" x14ac:dyDescent="0.2">
      <c r="A45" s="427"/>
      <c r="B45" s="414"/>
      <c r="C45" s="414"/>
      <c r="D45" s="487"/>
      <c r="E45" s="414"/>
      <c r="F45" s="414"/>
      <c r="G45" s="414"/>
      <c r="H45" s="414"/>
      <c r="I45" s="414"/>
      <c r="J45" s="414"/>
      <c r="K45" s="414"/>
      <c r="L45" s="414"/>
    </row>
    <row r="46" spans="1:12" x14ac:dyDescent="0.2">
      <c r="A46" s="427"/>
      <c r="B46" s="414"/>
      <c r="C46" s="414"/>
      <c r="D46" s="487"/>
      <c r="E46" s="414"/>
      <c r="F46" s="414"/>
      <c r="G46" s="414"/>
      <c r="H46" s="414"/>
      <c r="I46" s="414"/>
      <c r="J46" s="414"/>
      <c r="K46" s="414"/>
      <c r="L46" s="414"/>
    </row>
    <row r="47" spans="1:12" x14ac:dyDescent="0.2">
      <c r="A47" s="427"/>
      <c r="B47" s="414"/>
      <c r="C47" s="414"/>
      <c r="D47" s="487"/>
      <c r="E47" s="414"/>
      <c r="F47" s="414"/>
      <c r="G47" s="414"/>
      <c r="H47" s="414"/>
      <c r="I47" s="414"/>
      <c r="J47" s="414"/>
      <c r="K47" s="414"/>
      <c r="L47" s="414"/>
    </row>
    <row r="48" spans="1:12" x14ac:dyDescent="0.2">
      <c r="A48" s="427"/>
      <c r="B48" s="414"/>
      <c r="C48" s="414"/>
      <c r="D48" s="487"/>
      <c r="E48" s="414"/>
      <c r="F48" s="414"/>
      <c r="G48" s="414"/>
      <c r="H48" s="414"/>
      <c r="I48" s="414"/>
      <c r="J48" s="414"/>
      <c r="K48" s="414"/>
      <c r="L48" s="414"/>
    </row>
    <row r="49" spans="1:12" x14ac:dyDescent="0.2">
      <c r="A49" s="427"/>
      <c r="B49" s="414"/>
      <c r="C49" s="414"/>
      <c r="D49" s="487"/>
      <c r="E49" s="414"/>
      <c r="F49" s="414"/>
      <c r="G49" s="414"/>
      <c r="H49" s="414"/>
      <c r="I49" s="414"/>
      <c r="J49" s="414"/>
      <c r="K49" s="414"/>
      <c r="L49" s="414"/>
    </row>
    <row r="50" spans="1:12" x14ac:dyDescent="0.2">
      <c r="A50" s="427"/>
      <c r="B50" s="414"/>
      <c r="C50" s="414"/>
      <c r="D50" s="487"/>
      <c r="E50" s="414"/>
      <c r="F50" s="414"/>
      <c r="G50" s="414"/>
      <c r="H50" s="414"/>
      <c r="I50" s="414"/>
      <c r="J50" s="414"/>
      <c r="K50" s="414"/>
      <c r="L50" s="414"/>
    </row>
    <row r="51" spans="1:12" x14ac:dyDescent="0.2">
      <c r="A51" s="427"/>
      <c r="B51" s="414"/>
      <c r="C51" s="414"/>
      <c r="D51" s="487"/>
      <c r="E51" s="414"/>
      <c r="F51" s="414"/>
      <c r="G51" s="414"/>
      <c r="H51" s="414"/>
      <c r="I51" s="414"/>
      <c r="J51" s="414"/>
      <c r="K51" s="414"/>
      <c r="L51" s="414"/>
    </row>
    <row r="52" spans="1:12" x14ac:dyDescent="0.2">
      <c r="A52" s="427"/>
      <c r="B52" s="414"/>
      <c r="C52" s="414"/>
      <c r="D52" s="487"/>
      <c r="E52" s="414"/>
      <c r="F52" s="414"/>
      <c r="G52" s="414"/>
      <c r="H52" s="414"/>
      <c r="I52" s="414"/>
      <c r="J52" s="414"/>
      <c r="K52" s="414"/>
      <c r="L52" s="414"/>
    </row>
    <row r="53" spans="1:12" x14ac:dyDescent="0.2">
      <c r="A53" s="427"/>
      <c r="B53" s="414"/>
      <c r="C53" s="414"/>
      <c r="D53" s="487"/>
      <c r="E53" s="414"/>
      <c r="F53" s="414"/>
      <c r="G53" s="414"/>
      <c r="H53" s="414"/>
      <c r="I53" s="414"/>
      <c r="J53" s="414"/>
      <c r="K53" s="414"/>
      <c r="L53" s="414"/>
    </row>
    <row r="54" spans="1:12" x14ac:dyDescent="0.2">
      <c r="A54" s="427"/>
      <c r="B54" s="414"/>
      <c r="C54" s="414"/>
      <c r="D54" s="487"/>
      <c r="E54" s="414"/>
      <c r="F54" s="414"/>
      <c r="G54" s="414"/>
      <c r="H54" s="414"/>
      <c r="I54" s="414"/>
      <c r="J54" s="414"/>
      <c r="K54" s="414"/>
      <c r="L54" s="414"/>
    </row>
    <row r="55" spans="1:12" x14ac:dyDescent="0.2">
      <c r="A55" s="427"/>
      <c r="B55" s="414"/>
      <c r="C55" s="414"/>
      <c r="D55" s="487"/>
      <c r="E55" s="414"/>
      <c r="F55" s="414"/>
      <c r="G55" s="414"/>
      <c r="H55" s="414"/>
      <c r="I55" s="414"/>
      <c r="J55" s="414"/>
      <c r="K55" s="414"/>
      <c r="L55" s="414"/>
    </row>
    <row r="56" spans="1:12" x14ac:dyDescent="0.2">
      <c r="A56" s="427"/>
      <c r="B56" s="414"/>
      <c r="C56" s="414"/>
      <c r="D56" s="487"/>
      <c r="E56" s="414"/>
      <c r="F56" s="414"/>
      <c r="G56" s="414"/>
      <c r="H56" s="414"/>
      <c r="I56" s="414"/>
      <c r="J56" s="414"/>
      <c r="K56" s="414"/>
      <c r="L56" s="414"/>
    </row>
    <row r="57" spans="1:12" x14ac:dyDescent="0.2">
      <c r="A57" s="427"/>
      <c r="B57" s="414"/>
      <c r="C57" s="414"/>
      <c r="D57" s="487"/>
      <c r="E57" s="414"/>
      <c r="F57" s="414"/>
      <c r="G57" s="414"/>
      <c r="H57" s="414"/>
      <c r="I57" s="414"/>
      <c r="J57" s="414"/>
      <c r="K57" s="414"/>
      <c r="L57" s="414"/>
    </row>
    <row r="58" spans="1:12" x14ac:dyDescent="0.2">
      <c r="A58" s="427"/>
      <c r="B58" s="414"/>
      <c r="C58" s="414"/>
      <c r="D58" s="487"/>
      <c r="E58" s="414"/>
      <c r="F58" s="414"/>
      <c r="G58" s="414"/>
      <c r="H58" s="414"/>
      <c r="I58" s="414"/>
      <c r="J58" s="414"/>
      <c r="K58" s="414"/>
      <c r="L58" s="414"/>
    </row>
    <row r="59" spans="1:12" x14ac:dyDescent="0.2">
      <c r="A59" s="427"/>
      <c r="B59" s="414"/>
      <c r="C59" s="414"/>
      <c r="D59" s="487"/>
      <c r="E59" s="414"/>
      <c r="F59" s="414"/>
      <c r="G59" s="414"/>
      <c r="H59" s="414"/>
      <c r="I59" s="414"/>
      <c r="J59" s="414"/>
      <c r="K59" s="414"/>
      <c r="L59" s="414"/>
    </row>
    <row r="60" spans="1:12" x14ac:dyDescent="0.2">
      <c r="A60" s="427"/>
      <c r="B60" s="414"/>
      <c r="C60" s="414"/>
      <c r="D60" s="487"/>
      <c r="E60" s="414"/>
      <c r="F60" s="414"/>
      <c r="G60" s="414"/>
      <c r="H60" s="414"/>
      <c r="I60" s="414"/>
      <c r="J60" s="414"/>
      <c r="K60" s="414"/>
      <c r="L60" s="414"/>
    </row>
    <row r="61" spans="1:12" x14ac:dyDescent="0.2">
      <c r="A61" s="427"/>
      <c r="B61" s="414"/>
      <c r="C61" s="414"/>
      <c r="D61" s="487"/>
      <c r="E61" s="414"/>
      <c r="F61" s="414"/>
      <c r="G61" s="414"/>
      <c r="H61" s="414"/>
      <c r="I61" s="414"/>
      <c r="J61" s="414"/>
      <c r="K61" s="414"/>
      <c r="L61" s="414"/>
    </row>
    <row r="62" spans="1:12" x14ac:dyDescent="0.2">
      <c r="A62" s="427"/>
      <c r="B62" s="414"/>
      <c r="C62" s="414"/>
      <c r="D62" s="487"/>
      <c r="E62" s="414"/>
      <c r="F62" s="414"/>
      <c r="G62" s="414"/>
      <c r="H62" s="414"/>
      <c r="I62" s="414"/>
      <c r="J62" s="414"/>
      <c r="K62" s="414"/>
      <c r="L62" s="414"/>
    </row>
    <row r="63" spans="1:12" x14ac:dyDescent="0.2">
      <c r="A63" s="427"/>
      <c r="B63" s="414"/>
      <c r="C63" s="414"/>
      <c r="D63" s="487"/>
      <c r="E63" s="414"/>
      <c r="F63" s="414"/>
      <c r="G63" s="414"/>
      <c r="H63" s="414"/>
      <c r="I63" s="414"/>
      <c r="J63" s="414"/>
      <c r="K63" s="414"/>
      <c r="L63" s="414"/>
    </row>
    <row r="64" spans="1:12" x14ac:dyDescent="0.2">
      <c r="A64" s="427"/>
      <c r="B64" s="414"/>
      <c r="C64" s="414"/>
      <c r="D64" s="487"/>
      <c r="E64" s="414"/>
      <c r="F64" s="414"/>
      <c r="G64" s="414"/>
      <c r="H64" s="414"/>
      <c r="I64" s="414"/>
      <c r="J64" s="414"/>
      <c r="K64" s="414"/>
      <c r="L64" s="414"/>
    </row>
    <row r="65" spans="1:12" x14ac:dyDescent="0.2">
      <c r="A65" s="427"/>
      <c r="B65" s="414"/>
      <c r="C65" s="414"/>
      <c r="D65" s="487"/>
      <c r="E65" s="414"/>
      <c r="F65" s="414"/>
      <c r="G65" s="414"/>
      <c r="H65" s="414"/>
      <c r="I65" s="414"/>
      <c r="J65" s="414"/>
      <c r="K65" s="414"/>
      <c r="L65" s="414"/>
    </row>
    <row r="66" spans="1:12" x14ac:dyDescent="0.2">
      <c r="A66" s="427"/>
      <c r="B66" s="414"/>
      <c r="C66" s="414"/>
      <c r="D66" s="487"/>
      <c r="E66" s="414"/>
      <c r="F66" s="414"/>
      <c r="G66" s="414"/>
      <c r="H66" s="414"/>
      <c r="I66" s="414"/>
      <c r="J66" s="414"/>
      <c r="K66" s="414"/>
      <c r="L66" s="414"/>
    </row>
    <row r="67" spans="1:12" x14ac:dyDescent="0.2">
      <c r="A67" s="427"/>
      <c r="B67" s="414"/>
      <c r="C67" s="414"/>
      <c r="D67" s="487"/>
      <c r="E67" s="414"/>
      <c r="F67" s="414"/>
      <c r="G67" s="414"/>
      <c r="H67" s="414"/>
      <c r="I67" s="414"/>
      <c r="J67" s="414"/>
      <c r="K67" s="414"/>
      <c r="L67" s="414"/>
    </row>
    <row r="68" spans="1:12" x14ac:dyDescent="0.2">
      <c r="A68" s="427"/>
      <c r="B68" s="414"/>
      <c r="C68" s="414"/>
      <c r="D68" s="487"/>
      <c r="E68" s="414"/>
      <c r="F68" s="414"/>
      <c r="G68" s="414"/>
      <c r="H68" s="414"/>
      <c r="I68" s="414"/>
      <c r="J68" s="414"/>
      <c r="K68" s="414"/>
      <c r="L68" s="414"/>
    </row>
    <row r="69" spans="1:12" x14ac:dyDescent="0.2">
      <c r="A69" s="427"/>
      <c r="B69" s="414"/>
      <c r="C69" s="414"/>
      <c r="D69" s="487"/>
      <c r="E69" s="414"/>
      <c r="F69" s="414"/>
      <c r="G69" s="414"/>
      <c r="H69" s="414"/>
      <c r="I69" s="414"/>
      <c r="J69" s="414"/>
      <c r="K69" s="414"/>
      <c r="L69" s="414"/>
    </row>
    <row r="70" spans="1:12" x14ac:dyDescent="0.2">
      <c r="A70" s="427"/>
      <c r="B70" s="414"/>
      <c r="C70" s="414"/>
      <c r="D70" s="487"/>
      <c r="E70" s="414"/>
      <c r="F70" s="414"/>
      <c r="G70" s="414"/>
      <c r="H70" s="414"/>
      <c r="I70" s="414"/>
      <c r="J70" s="414"/>
      <c r="K70" s="414"/>
      <c r="L70" s="414"/>
    </row>
    <row r="71" spans="1:12" x14ac:dyDescent="0.2">
      <c r="A71" s="427"/>
      <c r="B71" s="414"/>
      <c r="C71" s="414"/>
      <c r="D71" s="487"/>
      <c r="E71" s="414"/>
      <c r="F71" s="414"/>
      <c r="G71" s="414"/>
      <c r="H71" s="414"/>
      <c r="I71" s="414"/>
      <c r="J71" s="414"/>
      <c r="K71" s="414"/>
      <c r="L71" s="414"/>
    </row>
    <row r="72" spans="1:12" x14ac:dyDescent="0.2">
      <c r="A72" s="427"/>
      <c r="B72" s="414"/>
      <c r="C72" s="414"/>
      <c r="D72" s="487"/>
      <c r="E72" s="414"/>
      <c r="F72" s="414"/>
      <c r="G72" s="414"/>
      <c r="H72" s="414"/>
      <c r="I72" s="414"/>
      <c r="J72" s="414"/>
      <c r="K72" s="414"/>
      <c r="L72" s="414"/>
    </row>
    <row r="73" spans="1:12" x14ac:dyDescent="0.2">
      <c r="A73" s="427"/>
      <c r="B73" s="414"/>
      <c r="C73" s="414"/>
      <c r="D73" s="487"/>
      <c r="E73" s="414"/>
      <c r="F73" s="414"/>
      <c r="G73" s="414"/>
      <c r="H73" s="414"/>
      <c r="I73" s="414"/>
      <c r="J73" s="414"/>
      <c r="K73" s="414"/>
      <c r="L73" s="414"/>
    </row>
    <row r="74" spans="1:12" x14ac:dyDescent="0.2">
      <c r="A74" s="427"/>
      <c r="B74" s="414"/>
      <c r="C74" s="414"/>
      <c r="D74" s="487"/>
      <c r="E74" s="414"/>
      <c r="F74" s="414"/>
      <c r="G74" s="414"/>
      <c r="H74" s="414"/>
      <c r="I74" s="414"/>
      <c r="J74" s="414"/>
      <c r="K74" s="414"/>
      <c r="L74" s="414"/>
    </row>
    <row r="75" spans="1:12" x14ac:dyDescent="0.2">
      <c r="A75" s="427"/>
      <c r="B75" s="414"/>
      <c r="C75" s="414"/>
      <c r="D75" s="487"/>
      <c r="E75" s="414"/>
      <c r="F75" s="414"/>
      <c r="G75" s="414"/>
      <c r="H75" s="414"/>
      <c r="I75" s="414"/>
      <c r="J75" s="414"/>
      <c r="K75" s="414"/>
      <c r="L75" s="414"/>
    </row>
    <row r="76" spans="1:12" x14ac:dyDescent="0.2">
      <c r="A76" s="427"/>
      <c r="B76" s="414"/>
      <c r="C76" s="414"/>
      <c r="D76" s="487"/>
      <c r="E76" s="414"/>
      <c r="F76" s="414"/>
      <c r="G76" s="414"/>
      <c r="H76" s="414"/>
      <c r="I76" s="414"/>
      <c r="J76" s="414"/>
      <c r="K76" s="414"/>
      <c r="L76" s="414"/>
    </row>
    <row r="77" spans="1:12" x14ac:dyDescent="0.2">
      <c r="A77" s="427"/>
      <c r="B77" s="414"/>
      <c r="C77" s="414"/>
      <c r="D77" s="487"/>
      <c r="E77" s="414"/>
      <c r="F77" s="414"/>
      <c r="G77" s="414"/>
      <c r="H77" s="414"/>
      <c r="I77" s="414"/>
      <c r="J77" s="414"/>
      <c r="K77" s="414"/>
      <c r="L77" s="414"/>
    </row>
    <row r="78" spans="1:12" x14ac:dyDescent="0.2">
      <c r="A78" s="427"/>
      <c r="B78" s="414"/>
      <c r="C78" s="414"/>
      <c r="D78" s="487"/>
      <c r="E78" s="414"/>
      <c r="F78" s="414"/>
      <c r="G78" s="414"/>
      <c r="H78" s="414"/>
      <c r="I78" s="414"/>
      <c r="J78" s="414"/>
      <c r="K78" s="414"/>
      <c r="L78" s="414"/>
    </row>
    <row r="79" spans="1:12" x14ac:dyDescent="0.2">
      <c r="A79" s="427"/>
      <c r="B79" s="414"/>
      <c r="C79" s="414"/>
      <c r="D79" s="487"/>
      <c r="E79" s="414"/>
      <c r="F79" s="414"/>
      <c r="G79" s="414"/>
      <c r="H79" s="414"/>
      <c r="I79" s="414"/>
      <c r="J79" s="414"/>
      <c r="K79" s="414"/>
      <c r="L79" s="414"/>
    </row>
    <row r="80" spans="1:12" x14ac:dyDescent="0.2">
      <c r="A80" s="427"/>
      <c r="B80" s="414"/>
      <c r="C80" s="414"/>
      <c r="D80" s="487"/>
      <c r="E80" s="414"/>
      <c r="F80" s="414"/>
      <c r="G80" s="414"/>
      <c r="H80" s="414"/>
      <c r="I80" s="414"/>
      <c r="J80" s="414"/>
      <c r="K80" s="414"/>
      <c r="L80" s="414"/>
    </row>
    <row r="81" spans="1:4" s="414" customFormat="1" x14ac:dyDescent="0.2">
      <c r="A81" s="427"/>
      <c r="D81" s="487"/>
    </row>
    <row r="82" spans="1:4" s="414" customFormat="1" x14ac:dyDescent="0.2">
      <c r="A82" s="427"/>
      <c r="D82" s="487"/>
    </row>
    <row r="83" spans="1:4" s="414" customFormat="1" x14ac:dyDescent="0.2">
      <c r="A83" s="427"/>
      <c r="D83" s="487"/>
    </row>
    <row r="84" spans="1:4" s="414" customFormat="1" x14ac:dyDescent="0.2">
      <c r="A84" s="427"/>
      <c r="D84" s="487"/>
    </row>
    <row r="85" spans="1:4" s="414" customFormat="1" x14ac:dyDescent="0.2">
      <c r="A85" s="427"/>
      <c r="D85" s="487"/>
    </row>
    <row r="86" spans="1:4" s="414" customFormat="1" x14ac:dyDescent="0.2">
      <c r="A86" s="427"/>
      <c r="D86" s="487"/>
    </row>
    <row r="87" spans="1:4" s="414" customFormat="1" x14ac:dyDescent="0.2">
      <c r="A87" s="427"/>
      <c r="D87" s="487"/>
    </row>
    <row r="88" spans="1:4" s="414" customFormat="1" x14ac:dyDescent="0.2">
      <c r="A88" s="427"/>
      <c r="D88" s="487"/>
    </row>
    <row r="89" spans="1:4" s="414" customFormat="1" x14ac:dyDescent="0.2">
      <c r="A89" s="427"/>
      <c r="D89" s="487"/>
    </row>
    <row r="90" spans="1:4" s="414" customFormat="1" x14ac:dyDescent="0.2">
      <c r="A90" s="427"/>
      <c r="D90" s="487"/>
    </row>
    <row r="91" spans="1:4" s="414" customFormat="1" x14ac:dyDescent="0.2">
      <c r="A91" s="427"/>
      <c r="D91" s="487"/>
    </row>
    <row r="92" spans="1:4" s="414" customFormat="1" x14ac:dyDescent="0.2">
      <c r="A92" s="427"/>
      <c r="D92" s="487"/>
    </row>
    <row r="93" spans="1:4" s="414" customFormat="1" x14ac:dyDescent="0.2">
      <c r="A93" s="427"/>
      <c r="D93" s="487"/>
    </row>
    <row r="94" spans="1:4" s="414" customFormat="1" x14ac:dyDescent="0.2">
      <c r="A94" s="427"/>
      <c r="D94" s="487"/>
    </row>
    <row r="95" spans="1:4" s="414" customFormat="1" x14ac:dyDescent="0.2">
      <c r="A95" s="427"/>
      <c r="D95" s="487"/>
    </row>
    <row r="96" spans="1:4" s="414" customFormat="1" x14ac:dyDescent="0.2">
      <c r="A96" s="427"/>
      <c r="D96" s="487"/>
    </row>
    <row r="97" spans="1:4" s="414" customFormat="1" x14ac:dyDescent="0.2">
      <c r="A97" s="427"/>
      <c r="D97" s="487"/>
    </row>
    <row r="98" spans="1:4" s="414" customFormat="1" x14ac:dyDescent="0.2">
      <c r="A98" s="427"/>
      <c r="D98" s="487"/>
    </row>
    <row r="99" spans="1:4" s="414" customFormat="1" x14ac:dyDescent="0.2">
      <c r="A99" s="427"/>
      <c r="D99" s="487"/>
    </row>
    <row r="100" spans="1:4" s="414" customFormat="1" x14ac:dyDescent="0.2">
      <c r="A100" s="427"/>
      <c r="D100" s="487"/>
    </row>
    <row r="101" spans="1:4" s="414" customFormat="1" x14ac:dyDescent="0.2">
      <c r="A101" s="427"/>
      <c r="D101" s="487"/>
    </row>
    <row r="102" spans="1:4" s="414" customFormat="1" x14ac:dyDescent="0.2">
      <c r="A102" s="427"/>
      <c r="D102" s="487"/>
    </row>
    <row r="103" spans="1:4" s="414" customFormat="1" x14ac:dyDescent="0.2">
      <c r="A103" s="427"/>
      <c r="D103" s="487"/>
    </row>
    <row r="104" spans="1:4" s="414" customFormat="1" x14ac:dyDescent="0.2">
      <c r="A104" s="427"/>
      <c r="D104" s="487"/>
    </row>
    <row r="105" spans="1:4" s="414" customFormat="1" x14ac:dyDescent="0.2">
      <c r="A105" s="427"/>
      <c r="D105" s="487"/>
    </row>
    <row r="106" spans="1:4" s="414" customFormat="1" x14ac:dyDescent="0.2">
      <c r="A106" s="427"/>
      <c r="D106" s="487"/>
    </row>
    <row r="107" spans="1:4" s="414" customFormat="1" x14ac:dyDescent="0.2">
      <c r="A107" s="427"/>
      <c r="D107" s="487"/>
    </row>
    <row r="108" spans="1:4" s="414" customFormat="1" x14ac:dyDescent="0.2">
      <c r="A108" s="427"/>
      <c r="D108" s="487"/>
    </row>
    <row r="109" spans="1:4" s="414" customFormat="1" x14ac:dyDescent="0.2">
      <c r="A109" s="427"/>
      <c r="D109" s="487"/>
    </row>
    <row r="110" spans="1:4" s="414" customFormat="1" x14ac:dyDescent="0.2">
      <c r="A110" s="427"/>
      <c r="D110" s="487"/>
    </row>
    <row r="111" spans="1:4" s="414" customFormat="1" x14ac:dyDescent="0.2">
      <c r="A111" s="427"/>
      <c r="D111" s="487"/>
    </row>
    <row r="112" spans="1:4" s="414" customFormat="1" x14ac:dyDescent="0.2">
      <c r="A112" s="427"/>
      <c r="D112" s="487"/>
    </row>
    <row r="113" spans="1:4" s="414" customFormat="1" x14ac:dyDescent="0.2">
      <c r="A113" s="427"/>
      <c r="D113" s="487"/>
    </row>
    <row r="114" spans="1:4" s="414" customFormat="1" x14ac:dyDescent="0.2">
      <c r="A114" s="427"/>
      <c r="D114" s="487"/>
    </row>
    <row r="115" spans="1:4" s="414" customFormat="1" x14ac:dyDescent="0.2">
      <c r="A115" s="427"/>
      <c r="D115" s="487"/>
    </row>
    <row r="116" spans="1:4" s="414" customFormat="1" x14ac:dyDescent="0.2">
      <c r="A116" s="427"/>
      <c r="D116" s="487"/>
    </row>
    <row r="117" spans="1:4" s="414" customFormat="1" x14ac:dyDescent="0.2">
      <c r="A117" s="427"/>
      <c r="D117" s="487"/>
    </row>
    <row r="118" spans="1:4" s="414" customFormat="1" x14ac:dyDescent="0.2">
      <c r="A118" s="427"/>
      <c r="D118" s="487"/>
    </row>
    <row r="119" spans="1:4" s="414" customFormat="1" x14ac:dyDescent="0.2">
      <c r="A119" s="427"/>
      <c r="D119" s="487"/>
    </row>
    <row r="120" spans="1:4" s="414" customFormat="1" x14ac:dyDescent="0.2">
      <c r="A120" s="427"/>
      <c r="D120" s="487"/>
    </row>
    <row r="121" spans="1:4" s="414" customFormat="1" x14ac:dyDescent="0.2">
      <c r="A121" s="427"/>
      <c r="D121" s="487"/>
    </row>
    <row r="122" spans="1:4" s="414" customFormat="1" x14ac:dyDescent="0.2">
      <c r="A122" s="427"/>
      <c r="D122" s="487"/>
    </row>
    <row r="123" spans="1:4" s="414" customFormat="1" x14ac:dyDescent="0.2">
      <c r="A123" s="427"/>
      <c r="D123" s="487"/>
    </row>
    <row r="124" spans="1:4" s="414" customFormat="1" x14ac:dyDescent="0.2">
      <c r="A124" s="427"/>
      <c r="D124" s="487"/>
    </row>
    <row r="125" spans="1:4" s="414" customFormat="1" x14ac:dyDescent="0.2">
      <c r="A125" s="427"/>
      <c r="D125" s="487"/>
    </row>
    <row r="126" spans="1:4" s="414" customFormat="1" x14ac:dyDescent="0.2">
      <c r="A126" s="427"/>
      <c r="D126" s="487"/>
    </row>
    <row r="127" spans="1:4" s="414" customFormat="1" x14ac:dyDescent="0.2">
      <c r="A127" s="427"/>
      <c r="D127" s="487"/>
    </row>
    <row r="128" spans="1:4" s="414" customFormat="1" x14ac:dyDescent="0.2">
      <c r="A128" s="427"/>
      <c r="D128" s="487"/>
    </row>
    <row r="129" spans="1:4" s="414" customFormat="1" x14ac:dyDescent="0.2">
      <c r="A129" s="427"/>
      <c r="D129" s="487"/>
    </row>
    <row r="130" spans="1:4" s="414" customFormat="1" x14ac:dyDescent="0.2">
      <c r="A130" s="427"/>
      <c r="D130" s="487"/>
    </row>
    <row r="131" spans="1:4" s="414" customFormat="1" x14ac:dyDescent="0.2">
      <c r="A131" s="427"/>
      <c r="D131" s="487"/>
    </row>
    <row r="132" spans="1:4" s="414" customFormat="1" x14ac:dyDescent="0.2">
      <c r="A132" s="427"/>
      <c r="D132" s="487"/>
    </row>
    <row r="133" spans="1:4" s="414" customFormat="1" x14ac:dyDescent="0.2">
      <c r="A133" s="427"/>
      <c r="D133" s="487"/>
    </row>
    <row r="134" spans="1:4" s="414" customFormat="1" x14ac:dyDescent="0.2">
      <c r="A134" s="427"/>
      <c r="D134" s="487"/>
    </row>
    <row r="135" spans="1:4" s="414" customFormat="1" x14ac:dyDescent="0.2">
      <c r="A135" s="427"/>
      <c r="D135" s="487"/>
    </row>
    <row r="136" spans="1:4" s="414" customFormat="1" x14ac:dyDescent="0.2">
      <c r="A136" s="427"/>
      <c r="D136" s="487"/>
    </row>
    <row r="137" spans="1:4" s="414" customFormat="1" x14ac:dyDescent="0.2">
      <c r="A137" s="427"/>
      <c r="D137" s="487"/>
    </row>
    <row r="138" spans="1:4" s="414" customFormat="1" x14ac:dyDescent="0.2">
      <c r="A138" s="427"/>
      <c r="D138" s="487"/>
    </row>
    <row r="139" spans="1:4" s="414" customFormat="1" x14ac:dyDescent="0.2">
      <c r="A139" s="427"/>
      <c r="D139" s="487"/>
    </row>
    <row r="140" spans="1:4" s="414" customFormat="1" x14ac:dyDescent="0.2">
      <c r="A140" s="427"/>
      <c r="D140" s="487"/>
    </row>
    <row r="141" spans="1:4" s="414" customFormat="1" x14ac:dyDescent="0.2">
      <c r="A141" s="427"/>
      <c r="D141" s="487"/>
    </row>
    <row r="142" spans="1:4" s="414" customFormat="1" x14ac:dyDescent="0.2">
      <c r="A142" s="427"/>
      <c r="D142" s="487"/>
    </row>
    <row r="143" spans="1:4" s="414" customFormat="1" x14ac:dyDescent="0.2">
      <c r="A143" s="427"/>
      <c r="D143" s="487"/>
    </row>
    <row r="144" spans="1:4" s="414" customFormat="1" x14ac:dyDescent="0.2">
      <c r="A144" s="427"/>
      <c r="D144" s="487"/>
    </row>
    <row r="145" spans="1:4" s="414" customFormat="1" x14ac:dyDescent="0.2">
      <c r="A145" s="427"/>
      <c r="D145" s="487"/>
    </row>
    <row r="146" spans="1:4" s="414" customFormat="1" x14ac:dyDescent="0.2">
      <c r="A146" s="427"/>
      <c r="D146" s="487"/>
    </row>
    <row r="147" spans="1:4" s="414" customFormat="1" x14ac:dyDescent="0.2">
      <c r="A147" s="427"/>
      <c r="D147" s="487"/>
    </row>
    <row r="148" spans="1:4" s="414" customFormat="1" x14ac:dyDescent="0.2">
      <c r="A148" s="427"/>
      <c r="D148" s="487"/>
    </row>
    <row r="149" spans="1:4" s="414" customFormat="1" x14ac:dyDescent="0.2">
      <c r="A149" s="427"/>
      <c r="D149" s="487"/>
    </row>
    <row r="150" spans="1:4" s="414" customFormat="1" x14ac:dyDescent="0.2">
      <c r="A150" s="427"/>
      <c r="D150" s="487"/>
    </row>
    <row r="151" spans="1:4" s="414" customFormat="1" x14ac:dyDescent="0.2">
      <c r="A151" s="427"/>
      <c r="D151" s="487"/>
    </row>
    <row r="152" spans="1:4" s="414" customFormat="1" x14ac:dyDescent="0.2">
      <c r="A152" s="427"/>
      <c r="D152" s="487"/>
    </row>
    <row r="153" spans="1:4" s="414" customFormat="1" x14ac:dyDescent="0.2">
      <c r="A153" s="427"/>
      <c r="D153" s="487"/>
    </row>
    <row r="154" spans="1:4" s="414" customFormat="1" x14ac:dyDescent="0.2">
      <c r="A154" s="427"/>
      <c r="D154" s="487"/>
    </row>
    <row r="155" spans="1:4" s="414" customFormat="1" x14ac:dyDescent="0.2">
      <c r="A155" s="427"/>
      <c r="D155" s="487"/>
    </row>
    <row r="156" spans="1:4" s="414" customFormat="1" x14ac:dyDescent="0.2">
      <c r="A156" s="427"/>
      <c r="D156" s="487"/>
    </row>
    <row r="157" spans="1:4" s="414" customFormat="1" x14ac:dyDescent="0.2">
      <c r="A157" s="427"/>
      <c r="D157" s="487"/>
    </row>
    <row r="158" spans="1:4" s="414" customFormat="1" x14ac:dyDescent="0.2">
      <c r="A158" s="427"/>
      <c r="D158" s="487"/>
    </row>
    <row r="159" spans="1:4" s="414" customFormat="1" x14ac:dyDescent="0.2">
      <c r="A159" s="427"/>
      <c r="D159" s="487"/>
    </row>
    <row r="160" spans="1:4" s="414" customFormat="1" x14ac:dyDescent="0.2">
      <c r="A160" s="427"/>
      <c r="D160" s="487"/>
    </row>
    <row r="161" spans="1:4" s="414" customFormat="1" x14ac:dyDescent="0.2">
      <c r="A161" s="427"/>
      <c r="D161" s="487"/>
    </row>
    <row r="162" spans="1:4" s="414" customFormat="1" x14ac:dyDescent="0.2">
      <c r="A162" s="427"/>
      <c r="D162" s="487"/>
    </row>
    <row r="163" spans="1:4" s="414" customFormat="1" x14ac:dyDescent="0.2">
      <c r="A163" s="427"/>
      <c r="D163" s="487"/>
    </row>
    <row r="164" spans="1:4" s="414" customFormat="1" x14ac:dyDescent="0.2">
      <c r="A164" s="427"/>
      <c r="D164" s="487"/>
    </row>
    <row r="165" spans="1:4" s="414" customFormat="1" x14ac:dyDescent="0.2">
      <c r="A165" s="427"/>
      <c r="D165" s="487"/>
    </row>
    <row r="166" spans="1:4" s="414" customFormat="1" x14ac:dyDescent="0.2">
      <c r="A166" s="427"/>
      <c r="D166" s="487"/>
    </row>
    <row r="167" spans="1:4" s="414" customFormat="1" x14ac:dyDescent="0.2">
      <c r="A167" s="427"/>
      <c r="D167" s="487"/>
    </row>
    <row r="168" spans="1:4" s="414" customFormat="1" x14ac:dyDescent="0.2">
      <c r="A168" s="427"/>
      <c r="D168" s="487"/>
    </row>
    <row r="169" spans="1:4" s="414" customFormat="1" x14ac:dyDescent="0.2">
      <c r="A169" s="427"/>
      <c r="D169" s="487"/>
    </row>
    <row r="170" spans="1:4" s="414" customFormat="1" x14ac:dyDescent="0.2">
      <c r="A170" s="427"/>
      <c r="D170" s="487"/>
    </row>
    <row r="171" spans="1:4" s="414" customFormat="1" x14ac:dyDescent="0.2">
      <c r="A171" s="427"/>
      <c r="D171" s="487"/>
    </row>
    <row r="172" spans="1:4" s="414" customFormat="1" x14ac:dyDescent="0.2">
      <c r="A172" s="427"/>
      <c r="D172" s="487"/>
    </row>
    <row r="173" spans="1:4" s="414" customFormat="1" x14ac:dyDescent="0.2">
      <c r="A173" s="427"/>
      <c r="D173" s="487"/>
    </row>
    <row r="174" spans="1:4" s="414" customFormat="1" x14ac:dyDescent="0.2">
      <c r="A174" s="427"/>
      <c r="D174" s="487"/>
    </row>
    <row r="175" spans="1:4" s="414" customFormat="1" x14ac:dyDescent="0.2">
      <c r="A175" s="427"/>
      <c r="D175" s="487"/>
    </row>
    <row r="176" spans="1:4" s="414" customFormat="1" x14ac:dyDescent="0.2">
      <c r="A176" s="427"/>
      <c r="D176" s="487"/>
    </row>
    <row r="177" spans="1:4" s="414" customFormat="1" x14ac:dyDescent="0.2">
      <c r="A177" s="427"/>
      <c r="D177" s="487"/>
    </row>
    <row r="178" spans="1:4" s="414" customFormat="1" x14ac:dyDescent="0.2">
      <c r="A178" s="427"/>
      <c r="D178" s="487"/>
    </row>
    <row r="179" spans="1:4" s="414" customFormat="1" x14ac:dyDescent="0.2">
      <c r="A179" s="427"/>
      <c r="D179" s="487"/>
    </row>
    <row r="180" spans="1:4" s="414" customFormat="1" x14ac:dyDescent="0.2">
      <c r="A180" s="427"/>
      <c r="D180" s="487"/>
    </row>
    <row r="181" spans="1:4" s="414" customFormat="1" x14ac:dyDescent="0.2">
      <c r="A181" s="427"/>
      <c r="D181" s="487"/>
    </row>
    <row r="182" spans="1:4" s="414" customFormat="1" x14ac:dyDescent="0.2">
      <c r="A182" s="427"/>
      <c r="D182" s="487"/>
    </row>
    <row r="183" spans="1:4" s="414" customFormat="1" x14ac:dyDescent="0.2">
      <c r="A183" s="427"/>
      <c r="D183" s="487"/>
    </row>
    <row r="184" spans="1:4" s="414" customFormat="1" x14ac:dyDescent="0.2">
      <c r="A184" s="427"/>
      <c r="D184" s="487"/>
    </row>
    <row r="185" spans="1:4" s="414" customFormat="1" x14ac:dyDescent="0.2">
      <c r="A185" s="427"/>
      <c r="D185" s="487"/>
    </row>
    <row r="186" spans="1:4" s="414" customFormat="1" x14ac:dyDescent="0.2">
      <c r="A186" s="427"/>
      <c r="D186" s="487"/>
    </row>
    <row r="187" spans="1:4" s="414" customFormat="1" x14ac:dyDescent="0.2">
      <c r="A187" s="427"/>
      <c r="D187" s="487"/>
    </row>
    <row r="188" spans="1:4" s="414" customFormat="1" x14ac:dyDescent="0.2">
      <c r="A188" s="427"/>
      <c r="D188" s="487"/>
    </row>
    <row r="189" spans="1:4" s="414" customFormat="1" x14ac:dyDescent="0.2">
      <c r="A189" s="427"/>
      <c r="D189" s="487"/>
    </row>
    <row r="190" spans="1:4" s="414" customFormat="1" x14ac:dyDescent="0.2">
      <c r="A190" s="427"/>
      <c r="D190" s="487"/>
    </row>
    <row r="191" spans="1:4" s="414" customFormat="1" x14ac:dyDescent="0.2">
      <c r="A191" s="427"/>
      <c r="D191" s="487"/>
    </row>
    <row r="192" spans="1:4" s="414" customFormat="1" x14ac:dyDescent="0.2">
      <c r="A192" s="427"/>
      <c r="D192" s="487"/>
    </row>
    <row r="193" spans="1:4" s="414" customFormat="1" x14ac:dyDescent="0.2">
      <c r="A193" s="427"/>
      <c r="D193" s="487"/>
    </row>
    <row r="194" spans="1:4" s="414" customFormat="1" x14ac:dyDescent="0.2">
      <c r="A194" s="427"/>
      <c r="D194" s="487"/>
    </row>
    <row r="195" spans="1:4" s="414" customFormat="1" x14ac:dyDescent="0.2">
      <c r="A195" s="427"/>
      <c r="D195" s="487"/>
    </row>
    <row r="196" spans="1:4" s="414" customFormat="1" x14ac:dyDescent="0.2">
      <c r="A196" s="427"/>
      <c r="D196" s="487"/>
    </row>
    <row r="197" spans="1:4" s="414" customFormat="1" x14ac:dyDescent="0.2">
      <c r="A197" s="427"/>
      <c r="D197" s="487"/>
    </row>
  </sheetData>
  <mergeCells count="6">
    <mergeCell ref="C5:E5"/>
    <mergeCell ref="B35:C35"/>
    <mergeCell ref="D12:K12"/>
    <mergeCell ref="B12:C13"/>
    <mergeCell ref="B26:C26"/>
    <mergeCell ref="B14:B21"/>
  </mergeCells>
  <phoneticPr fontId="6" type="noConversion"/>
  <hyperlinks>
    <hyperlink ref="D13" location="'ANEXO 2'!A1" display="'ANEXO 2'!A1"/>
    <hyperlink ref="E13" location="'ANEXO 3'!A1" display="'ANEXO 3'!A1"/>
    <hyperlink ref="F13" location="'ANEXO 4'!A1" display="'ANEXO 4'!A1"/>
    <hyperlink ref="G13" location="'ANEXO 5'!A1" display="'ANEXO 5'!A1"/>
    <hyperlink ref="H13" location="'ANEXO 6'!A1" display="'ANEXO 6'!A1"/>
    <hyperlink ref="I13" location="'ANEXO 7'!A1" display="'ANEXO 7'!A1"/>
    <hyperlink ref="K13" location="'ANEXO 9'!Área_de_impresión" display="'ANEXO 9'!Área_de_impresión"/>
    <hyperlink ref="J13" location="'ANEXO 8'!Área_de_impresión" display="'ANEXO 8'!Área_de_impresión"/>
  </hyperlinks>
  <printOptions horizontalCentered="1" verticalCentered="1"/>
  <pageMargins left="0" right="0" top="0.98425196850393704" bottom="0.98425196850393704" header="0" footer="0.78740157480314965"/>
  <pageSetup paperSize="9" scale="95" orientation="landscape" r:id="rId1"/>
  <headerFooter alignWithMargins="0">
    <oddFooter>&amp;L&amp;"Arial,Negrita Cursiva"Secretaría Nacional de Telecomunicaciones
Informe: 31 de enero de 2013</oddFooter>
  </headerFooter>
  <drawing r:id="rId2"/>
</worksheet>
</file>

<file path=xl/worksheets/sheet1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B1:P94"/>
  <sheetViews>
    <sheetView workbookViewId="0">
      <selection activeCell="C8" sqref="C8"/>
    </sheetView>
  </sheetViews>
  <sheetFormatPr baseColWidth="10" defaultRowHeight="12.75" x14ac:dyDescent="0.2"/>
  <cols>
    <col min="1" max="1" width="5.7109375" style="546" customWidth="1"/>
    <col min="2" max="8" width="11.42578125" style="546"/>
    <col min="9" max="9" width="5.7109375" style="546" customWidth="1"/>
    <col min="10" max="16384" width="11.42578125" style="546"/>
  </cols>
  <sheetData>
    <row r="1" spans="2:16" x14ac:dyDescent="0.2">
      <c r="B1" s="505"/>
      <c r="C1" s="505"/>
      <c r="D1" s="505"/>
      <c r="E1" s="505"/>
      <c r="F1" s="505"/>
      <c r="G1" s="505"/>
      <c r="H1" s="505"/>
      <c r="J1" s="505"/>
      <c r="K1" s="505"/>
      <c r="L1" s="505"/>
      <c r="M1" s="505"/>
      <c r="N1" s="505"/>
      <c r="O1" s="505"/>
      <c r="P1" s="505"/>
    </row>
    <row r="2" spans="2:16" ht="18" x14ac:dyDescent="0.25">
      <c r="B2" s="506" t="s">
        <v>1961</v>
      </c>
      <c r="C2" s="505"/>
      <c r="D2" s="505"/>
      <c r="E2" s="505"/>
      <c r="F2" s="505"/>
      <c r="G2" s="505"/>
      <c r="H2" s="505"/>
      <c r="J2" s="506" t="s">
        <v>1961</v>
      </c>
      <c r="K2" s="505"/>
      <c r="L2" s="505"/>
      <c r="M2" s="505"/>
      <c r="N2" s="505"/>
      <c r="O2" s="505"/>
      <c r="P2" s="505"/>
    </row>
    <row r="3" spans="2:16" ht="14.25" x14ac:dyDescent="0.2">
      <c r="B3" s="507" t="s">
        <v>1962</v>
      </c>
      <c r="C3" s="505"/>
      <c r="D3" s="505"/>
      <c r="E3" s="505"/>
      <c r="F3" s="505"/>
      <c r="G3" s="505"/>
      <c r="H3" s="505"/>
      <c r="J3" s="507" t="s">
        <v>1963</v>
      </c>
      <c r="K3" s="505"/>
      <c r="L3" s="505"/>
      <c r="M3" s="505"/>
      <c r="N3" s="505"/>
      <c r="O3" s="505"/>
      <c r="P3" s="505"/>
    </row>
    <row r="4" spans="2:16" x14ac:dyDescent="0.2">
      <c r="B4" s="504"/>
      <c r="C4" s="505"/>
      <c r="D4" s="505"/>
      <c r="E4" s="505"/>
      <c r="F4" s="505"/>
      <c r="G4" s="505"/>
      <c r="H4" s="505"/>
      <c r="J4" s="504"/>
      <c r="K4" s="505"/>
      <c r="L4" s="505"/>
      <c r="M4" s="505"/>
      <c r="N4" s="505"/>
      <c r="O4" s="505"/>
      <c r="P4" s="505"/>
    </row>
    <row r="5" spans="2:16" x14ac:dyDescent="0.2">
      <c r="B5" s="508"/>
      <c r="C5" s="505"/>
      <c r="D5" s="505"/>
      <c r="E5" s="505"/>
      <c r="F5" s="505"/>
      <c r="G5" s="505"/>
      <c r="H5" s="505"/>
      <c r="J5" s="508"/>
      <c r="K5" s="505"/>
      <c r="L5" s="505"/>
      <c r="M5" s="505"/>
      <c r="N5" s="505"/>
      <c r="O5" s="505"/>
      <c r="P5" s="505"/>
    </row>
    <row r="6" spans="2:16" x14ac:dyDescent="0.2">
      <c r="B6" s="504"/>
      <c r="C6" s="505"/>
      <c r="D6" s="505"/>
      <c r="E6" s="505"/>
      <c r="F6" s="505"/>
      <c r="G6" s="505"/>
      <c r="H6" s="505"/>
      <c r="J6" s="504"/>
      <c r="K6" s="505"/>
      <c r="L6" s="505"/>
      <c r="M6" s="505"/>
      <c r="N6" s="505"/>
      <c r="O6" s="505"/>
      <c r="P6" s="505"/>
    </row>
    <row r="7" spans="2:16" x14ac:dyDescent="0.2">
      <c r="B7" s="510" t="str">
        <f>RESUMEN!B8</f>
        <v xml:space="preserve">     Fecha de publicación:  Abril 2017</v>
      </c>
      <c r="C7" s="505"/>
      <c r="D7" s="505"/>
      <c r="E7" s="505"/>
      <c r="F7" s="505"/>
      <c r="G7" s="505"/>
      <c r="H7" s="505"/>
      <c r="J7" s="510" t="str">
        <f>RESUMEN!B8</f>
        <v xml:space="preserve">     Fecha de publicación:  Abril 2017</v>
      </c>
      <c r="K7" s="505"/>
      <c r="L7" s="505"/>
      <c r="M7" s="505"/>
      <c r="N7" s="505"/>
      <c r="O7" s="505"/>
      <c r="P7" s="505"/>
    </row>
    <row r="8" spans="2:16" x14ac:dyDescent="0.2">
      <c r="B8" s="505"/>
      <c r="C8" s="505"/>
      <c r="D8" s="505"/>
      <c r="E8" s="505"/>
      <c r="F8" s="505"/>
      <c r="G8" s="505"/>
      <c r="H8" s="505"/>
      <c r="J8" s="505"/>
      <c r="K8" s="505"/>
      <c r="L8" s="505"/>
      <c r="M8" s="505"/>
      <c r="N8" s="505"/>
      <c r="O8" s="505"/>
      <c r="P8" s="505"/>
    </row>
    <row r="9" spans="2:16" x14ac:dyDescent="0.2">
      <c r="B9" s="505"/>
      <c r="C9" s="505"/>
      <c r="D9" s="505"/>
      <c r="E9" s="505"/>
      <c r="F9" s="505"/>
      <c r="G9" s="505"/>
      <c r="H9" s="505"/>
      <c r="J9" s="505"/>
      <c r="K9" s="505"/>
      <c r="L9" s="505"/>
      <c r="M9" s="505"/>
      <c r="N9" s="505"/>
      <c r="O9" s="505"/>
      <c r="P9" s="505"/>
    </row>
    <row r="10" spans="2:16" x14ac:dyDescent="0.2">
      <c r="B10" s="547"/>
      <c r="C10" s="547"/>
      <c r="D10" s="547"/>
      <c r="E10" s="547"/>
      <c r="F10" s="547"/>
      <c r="G10" s="547"/>
      <c r="H10" s="547"/>
      <c r="J10" s="547"/>
      <c r="K10" s="547"/>
      <c r="L10" s="547"/>
      <c r="M10" s="547"/>
      <c r="N10" s="547"/>
      <c r="O10" s="547"/>
      <c r="P10" s="547"/>
    </row>
    <row r="29" spans="2:16" x14ac:dyDescent="0.2">
      <c r="B29" s="505"/>
      <c r="C29" s="505"/>
      <c r="D29" s="505"/>
      <c r="E29" s="505"/>
      <c r="F29" s="505"/>
      <c r="G29" s="505"/>
      <c r="H29" s="505"/>
      <c r="J29" s="505"/>
      <c r="K29" s="505"/>
      <c r="L29" s="505"/>
      <c r="M29" s="505"/>
      <c r="N29" s="505"/>
      <c r="O29" s="505"/>
      <c r="P29" s="505"/>
    </row>
    <row r="30" spans="2:16" ht="18" x14ac:dyDescent="0.25">
      <c r="B30" s="506" t="s">
        <v>1961</v>
      </c>
      <c r="C30" s="505"/>
      <c r="D30" s="505"/>
      <c r="E30" s="505"/>
      <c r="F30" s="505"/>
      <c r="G30" s="505"/>
      <c r="H30" s="505"/>
      <c r="J30" s="506" t="s">
        <v>1961</v>
      </c>
      <c r="K30" s="505"/>
      <c r="L30" s="505"/>
      <c r="M30" s="505"/>
      <c r="N30" s="505"/>
      <c r="O30" s="505"/>
      <c r="P30" s="505"/>
    </row>
    <row r="31" spans="2:16" ht="14.25" x14ac:dyDescent="0.2">
      <c r="B31" s="507" t="s">
        <v>1964</v>
      </c>
      <c r="C31" s="505"/>
      <c r="D31" s="505"/>
      <c r="E31" s="505"/>
      <c r="F31" s="505"/>
      <c r="G31" s="505"/>
      <c r="H31" s="505"/>
      <c r="J31" s="507" t="s">
        <v>1965</v>
      </c>
      <c r="K31" s="505"/>
      <c r="L31" s="505"/>
      <c r="M31" s="505"/>
      <c r="N31" s="505"/>
      <c r="O31" s="505"/>
      <c r="P31" s="505"/>
    </row>
    <row r="32" spans="2:16" x14ac:dyDescent="0.2">
      <c r="B32" s="504"/>
      <c r="C32" s="505"/>
      <c r="D32" s="505"/>
      <c r="E32" s="505"/>
      <c r="F32" s="505"/>
      <c r="G32" s="505"/>
      <c r="H32" s="505"/>
      <c r="J32" s="504"/>
      <c r="K32" s="505"/>
      <c r="L32" s="505"/>
      <c r="M32" s="505"/>
      <c r="N32" s="505"/>
      <c r="O32" s="505"/>
      <c r="P32" s="505"/>
    </row>
    <row r="33" spans="2:16" x14ac:dyDescent="0.2">
      <c r="B33" s="508"/>
      <c r="C33" s="505"/>
      <c r="D33" s="505"/>
      <c r="E33" s="505"/>
      <c r="F33" s="505"/>
      <c r="G33" s="505"/>
      <c r="H33" s="505"/>
      <c r="J33" s="508"/>
      <c r="K33" s="505"/>
      <c r="L33" s="505"/>
      <c r="M33" s="505"/>
      <c r="N33" s="505"/>
      <c r="O33" s="505"/>
      <c r="P33" s="505"/>
    </row>
    <row r="34" spans="2:16" x14ac:dyDescent="0.2">
      <c r="B34" s="504"/>
      <c r="C34" s="505"/>
      <c r="D34" s="505"/>
      <c r="E34" s="505"/>
      <c r="F34" s="505"/>
      <c r="G34" s="505"/>
      <c r="H34" s="505"/>
      <c r="J34" s="504"/>
      <c r="K34" s="505"/>
      <c r="L34" s="505"/>
      <c r="M34" s="505"/>
      <c r="N34" s="505"/>
      <c r="O34" s="505"/>
      <c r="P34" s="505"/>
    </row>
    <row r="35" spans="2:16" x14ac:dyDescent="0.2">
      <c r="B35" s="510" t="str">
        <f>RESUMEN!B8</f>
        <v xml:space="preserve">     Fecha de publicación:  Abril 2017</v>
      </c>
      <c r="C35" s="505"/>
      <c r="D35" s="505"/>
      <c r="E35" s="505"/>
      <c r="F35" s="505"/>
      <c r="G35" s="505"/>
      <c r="H35" s="505"/>
      <c r="J35" s="510" t="str">
        <f>RESUMEN!B8</f>
        <v xml:space="preserve">     Fecha de publicación:  Abril 2017</v>
      </c>
      <c r="K35" s="505"/>
      <c r="L35" s="505"/>
      <c r="M35" s="505"/>
      <c r="N35" s="505"/>
      <c r="O35" s="505"/>
      <c r="P35" s="505"/>
    </row>
    <row r="36" spans="2:16" x14ac:dyDescent="0.2">
      <c r="B36" s="505"/>
      <c r="C36" s="505"/>
      <c r="D36" s="505"/>
      <c r="E36" s="505"/>
      <c r="F36" s="505"/>
      <c r="G36" s="505"/>
      <c r="H36" s="505"/>
      <c r="J36" s="505"/>
      <c r="K36" s="505"/>
      <c r="L36" s="505"/>
      <c r="M36" s="505"/>
      <c r="N36" s="505"/>
      <c r="O36" s="505"/>
      <c r="P36" s="505"/>
    </row>
    <row r="37" spans="2:16" x14ac:dyDescent="0.2">
      <c r="B37" s="505"/>
      <c r="C37" s="505"/>
      <c r="D37" s="505"/>
      <c r="E37" s="505"/>
      <c r="F37" s="505"/>
      <c r="G37" s="505"/>
      <c r="H37" s="505"/>
      <c r="J37" s="505"/>
      <c r="K37" s="505"/>
      <c r="L37" s="505"/>
      <c r="M37" s="505"/>
      <c r="N37" s="505"/>
      <c r="O37" s="505"/>
      <c r="P37" s="505"/>
    </row>
    <row r="38" spans="2:16" x14ac:dyDescent="0.2">
      <c r="B38" s="547"/>
      <c r="C38" s="547"/>
      <c r="D38" s="547"/>
      <c r="E38" s="547"/>
      <c r="F38" s="547"/>
      <c r="G38" s="547"/>
      <c r="H38" s="547"/>
      <c r="J38" s="547"/>
      <c r="K38" s="547"/>
      <c r="L38" s="547"/>
      <c r="M38" s="547"/>
      <c r="N38" s="547"/>
      <c r="O38" s="547"/>
      <c r="P38" s="547"/>
    </row>
    <row r="57" spans="2:16" x14ac:dyDescent="0.2">
      <c r="B57" s="505"/>
      <c r="C57" s="505"/>
      <c r="D57" s="505"/>
      <c r="E57" s="505"/>
      <c r="F57" s="505"/>
      <c r="G57" s="505"/>
      <c r="H57" s="505"/>
      <c r="J57" s="505"/>
      <c r="K57" s="505"/>
      <c r="L57" s="505"/>
      <c r="M57" s="505"/>
      <c r="N57" s="505"/>
      <c r="O57" s="505"/>
      <c r="P57" s="505"/>
    </row>
    <row r="58" spans="2:16" ht="18" x14ac:dyDescent="0.25">
      <c r="B58" s="506" t="s">
        <v>1961</v>
      </c>
      <c r="C58" s="505"/>
      <c r="D58" s="505"/>
      <c r="E58" s="505"/>
      <c r="F58" s="505"/>
      <c r="G58" s="505"/>
      <c r="H58" s="505"/>
      <c r="J58" s="506" t="s">
        <v>1961</v>
      </c>
      <c r="K58" s="505"/>
      <c r="L58" s="505"/>
      <c r="M58" s="505"/>
      <c r="N58" s="505"/>
      <c r="O58" s="505"/>
      <c r="P58" s="505"/>
    </row>
    <row r="59" spans="2:16" ht="14.25" x14ac:dyDescent="0.2">
      <c r="B59" s="507" t="s">
        <v>1966</v>
      </c>
      <c r="C59" s="505"/>
      <c r="D59" s="505"/>
      <c r="E59" s="505"/>
      <c r="F59" s="505"/>
      <c r="G59" s="505"/>
      <c r="H59" s="505"/>
      <c r="J59" s="507" t="s">
        <v>1967</v>
      </c>
      <c r="K59" s="505"/>
      <c r="L59" s="505"/>
      <c r="M59" s="505"/>
      <c r="N59" s="505"/>
      <c r="O59" s="505"/>
      <c r="P59" s="505"/>
    </row>
    <row r="60" spans="2:16" x14ac:dyDescent="0.2">
      <c r="B60" s="504"/>
      <c r="C60" s="505"/>
      <c r="D60" s="505"/>
      <c r="E60" s="505"/>
      <c r="F60" s="505"/>
      <c r="G60" s="505"/>
      <c r="H60" s="505"/>
      <c r="J60" s="504"/>
      <c r="K60" s="505"/>
      <c r="L60" s="505"/>
      <c r="M60" s="505"/>
      <c r="N60" s="505"/>
      <c r="O60" s="505"/>
      <c r="P60" s="505"/>
    </row>
    <row r="61" spans="2:16" x14ac:dyDescent="0.2">
      <c r="B61" s="508"/>
      <c r="C61" s="505"/>
      <c r="D61" s="505"/>
      <c r="E61" s="505"/>
      <c r="F61" s="505"/>
      <c r="G61" s="505"/>
      <c r="H61" s="505"/>
      <c r="J61" s="508"/>
      <c r="K61" s="505"/>
      <c r="L61" s="505"/>
      <c r="M61" s="505"/>
      <c r="N61" s="505"/>
      <c r="O61" s="505"/>
      <c r="P61" s="505"/>
    </row>
    <row r="62" spans="2:16" x14ac:dyDescent="0.2">
      <c r="B62" s="504"/>
      <c r="C62" s="505"/>
      <c r="D62" s="505"/>
      <c r="E62" s="505"/>
      <c r="F62" s="505"/>
      <c r="G62" s="505"/>
      <c r="H62" s="505"/>
      <c r="J62" s="504"/>
      <c r="K62" s="505"/>
      <c r="L62" s="505"/>
      <c r="M62" s="505"/>
      <c r="N62" s="505"/>
      <c r="O62" s="505"/>
      <c r="P62" s="505"/>
    </row>
    <row r="63" spans="2:16" x14ac:dyDescent="0.2">
      <c r="B63" s="510" t="str">
        <f>RESUMEN!B8</f>
        <v xml:space="preserve">     Fecha de publicación:  Abril 2017</v>
      </c>
      <c r="C63" s="505"/>
      <c r="D63" s="505"/>
      <c r="E63" s="505"/>
      <c r="F63" s="505"/>
      <c r="G63" s="505"/>
      <c r="H63" s="505"/>
      <c r="J63" s="510" t="str">
        <f>RESUMEN!B8</f>
        <v xml:space="preserve">     Fecha de publicación:  Abril 2017</v>
      </c>
      <c r="K63" s="505"/>
      <c r="L63" s="505"/>
      <c r="M63" s="505"/>
      <c r="N63" s="505"/>
      <c r="O63" s="505"/>
      <c r="P63" s="505"/>
    </row>
    <row r="64" spans="2:16" x14ac:dyDescent="0.2">
      <c r="B64" s="505"/>
      <c r="C64" s="505"/>
      <c r="D64" s="505"/>
      <c r="E64" s="505"/>
      <c r="F64" s="505"/>
      <c r="G64" s="505"/>
      <c r="H64" s="505"/>
      <c r="J64" s="505"/>
      <c r="K64" s="505"/>
      <c r="L64" s="505"/>
      <c r="M64" s="505"/>
      <c r="N64" s="505"/>
      <c r="O64" s="505"/>
      <c r="P64" s="505"/>
    </row>
    <row r="65" spans="2:16" x14ac:dyDescent="0.2">
      <c r="B65" s="505"/>
      <c r="C65" s="505"/>
      <c r="D65" s="505"/>
      <c r="E65" s="505"/>
      <c r="F65" s="505"/>
      <c r="G65" s="505"/>
      <c r="H65" s="505"/>
      <c r="J65" s="505"/>
      <c r="K65" s="505"/>
      <c r="L65" s="505"/>
      <c r="M65" s="505"/>
      <c r="N65" s="505"/>
      <c r="O65" s="505"/>
      <c r="P65" s="505"/>
    </row>
    <row r="66" spans="2:16" x14ac:dyDescent="0.2">
      <c r="B66" s="547"/>
      <c r="C66" s="547"/>
      <c r="D66" s="547"/>
      <c r="E66" s="547"/>
      <c r="F66" s="547"/>
      <c r="G66" s="547"/>
      <c r="H66" s="547"/>
      <c r="J66" s="547"/>
      <c r="K66" s="547"/>
      <c r="L66" s="547"/>
      <c r="M66" s="547"/>
      <c r="N66" s="547"/>
      <c r="O66" s="547"/>
      <c r="P66" s="547"/>
    </row>
    <row r="85" spans="2:16" x14ac:dyDescent="0.2">
      <c r="B85" s="505"/>
      <c r="C85" s="505"/>
      <c r="D85" s="505"/>
      <c r="E85" s="505"/>
      <c r="F85" s="505"/>
      <c r="G85" s="505"/>
      <c r="H85" s="505"/>
      <c r="J85" s="505"/>
      <c r="K85" s="505"/>
      <c r="L85" s="505"/>
      <c r="M85" s="505"/>
      <c r="N85" s="505"/>
      <c r="O85" s="505"/>
      <c r="P85" s="505"/>
    </row>
    <row r="86" spans="2:16" ht="18" x14ac:dyDescent="0.25">
      <c r="B86" s="506" t="s">
        <v>1961</v>
      </c>
      <c r="C86" s="505"/>
      <c r="D86" s="505"/>
      <c r="E86" s="505"/>
      <c r="F86" s="505"/>
      <c r="G86" s="505"/>
      <c r="H86" s="505"/>
      <c r="J86" s="506" t="s">
        <v>1961</v>
      </c>
      <c r="K86" s="505"/>
      <c r="L86" s="505"/>
      <c r="M86" s="505"/>
      <c r="N86" s="505"/>
      <c r="O86" s="505"/>
      <c r="P86" s="505"/>
    </row>
    <row r="87" spans="2:16" ht="14.25" x14ac:dyDescent="0.2">
      <c r="B87" s="507" t="s">
        <v>1968</v>
      </c>
      <c r="C87" s="505"/>
      <c r="D87" s="505"/>
      <c r="E87" s="505"/>
      <c r="F87" s="505"/>
      <c r="G87" s="505"/>
      <c r="H87" s="505"/>
      <c r="J87" s="507" t="s">
        <v>1969</v>
      </c>
      <c r="K87" s="505"/>
      <c r="L87" s="505"/>
      <c r="M87" s="505"/>
      <c r="N87" s="505"/>
      <c r="O87" s="505"/>
      <c r="P87" s="505"/>
    </row>
    <row r="88" spans="2:16" x14ac:dyDescent="0.2">
      <c r="B88" s="504"/>
      <c r="C88" s="505"/>
      <c r="D88" s="505"/>
      <c r="E88" s="505"/>
      <c r="F88" s="505"/>
      <c r="G88" s="505"/>
      <c r="H88" s="505"/>
      <c r="J88" s="504"/>
      <c r="K88" s="505"/>
      <c r="L88" s="505"/>
      <c r="M88" s="505"/>
      <c r="N88" s="505"/>
      <c r="O88" s="505"/>
      <c r="P88" s="505"/>
    </row>
    <row r="89" spans="2:16" x14ac:dyDescent="0.2">
      <c r="B89" s="508"/>
      <c r="C89" s="505"/>
      <c r="D89" s="505"/>
      <c r="E89" s="505"/>
      <c r="F89" s="505"/>
      <c r="G89" s="505"/>
      <c r="H89" s="505"/>
      <c r="J89" s="508"/>
      <c r="K89" s="505"/>
      <c r="L89" s="505"/>
      <c r="M89" s="505"/>
      <c r="N89" s="505"/>
      <c r="O89" s="505"/>
      <c r="P89" s="505"/>
    </row>
    <row r="90" spans="2:16" x14ac:dyDescent="0.2">
      <c r="B90" s="504"/>
      <c r="C90" s="505"/>
      <c r="D90" s="505"/>
      <c r="E90" s="505"/>
      <c r="F90" s="505"/>
      <c r="G90" s="505"/>
      <c r="H90" s="505"/>
      <c r="J90" s="504"/>
      <c r="K90" s="505"/>
      <c r="L90" s="505"/>
      <c r="M90" s="505"/>
      <c r="N90" s="505"/>
      <c r="O90" s="505"/>
      <c r="P90" s="505"/>
    </row>
    <row r="91" spans="2:16" x14ac:dyDescent="0.2">
      <c r="B91" s="510" t="str">
        <f>RESUMEN!B8</f>
        <v xml:space="preserve">     Fecha de publicación:  Abril 2017</v>
      </c>
      <c r="C91" s="505"/>
      <c r="D91" s="505"/>
      <c r="E91" s="505"/>
      <c r="F91" s="505"/>
      <c r="G91" s="505"/>
      <c r="H91" s="505"/>
      <c r="J91" s="510" t="str">
        <f>RESUMEN!B8</f>
        <v xml:space="preserve">     Fecha de publicación:  Abril 2017</v>
      </c>
      <c r="K91" s="505"/>
      <c r="L91" s="505"/>
      <c r="M91" s="505"/>
      <c r="N91" s="505"/>
      <c r="O91" s="505"/>
      <c r="P91" s="505"/>
    </row>
    <row r="92" spans="2:16" x14ac:dyDescent="0.2">
      <c r="B92" s="505"/>
      <c r="C92" s="505"/>
      <c r="D92" s="505"/>
      <c r="E92" s="505"/>
      <c r="F92" s="505"/>
      <c r="G92" s="505"/>
      <c r="H92" s="505"/>
      <c r="J92" s="505"/>
      <c r="K92" s="505"/>
      <c r="L92" s="505"/>
      <c r="M92" s="505"/>
      <c r="N92" s="505"/>
      <c r="O92" s="505"/>
      <c r="P92" s="505"/>
    </row>
    <row r="93" spans="2:16" x14ac:dyDescent="0.2">
      <c r="B93" s="505"/>
      <c r="C93" s="505"/>
      <c r="D93" s="505"/>
      <c r="E93" s="505"/>
      <c r="F93" s="505"/>
      <c r="G93" s="505"/>
      <c r="H93" s="505"/>
      <c r="J93" s="505"/>
      <c r="K93" s="505"/>
      <c r="L93" s="505"/>
      <c r="M93" s="505"/>
      <c r="N93" s="505"/>
      <c r="O93" s="505"/>
      <c r="P93" s="505"/>
    </row>
    <row r="94" spans="2:16" x14ac:dyDescent="0.2">
      <c r="B94" s="547"/>
      <c r="C94" s="547"/>
      <c r="D94" s="547"/>
      <c r="E94" s="547"/>
      <c r="F94" s="547"/>
      <c r="G94" s="547"/>
      <c r="H94" s="547"/>
      <c r="J94" s="547"/>
      <c r="K94" s="547"/>
      <c r="L94" s="547"/>
      <c r="M94" s="547"/>
      <c r="N94" s="547"/>
      <c r="O94" s="547"/>
      <c r="P94" s="547"/>
    </row>
  </sheetData>
  <pageMargins left="0.7" right="0.7" top="0.75" bottom="0.75" header="0.3" footer="0.3"/>
  <drawing r:id="rId1"/>
</worksheet>
</file>

<file path=xl/worksheets/sheet16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4"/>
  <dimension ref="B1:J704"/>
  <sheetViews>
    <sheetView topLeftCell="A439" zoomScale="85" zoomScaleNormal="85" workbookViewId="0">
      <selection activeCell="A466" sqref="A466:XFD466"/>
    </sheetView>
  </sheetViews>
  <sheetFormatPr baseColWidth="10" defaultRowHeight="12.75" x14ac:dyDescent="0.2"/>
  <cols>
    <col min="1" max="1" width="11.42578125" style="566"/>
    <col min="2" max="2" width="5.5703125" style="566" customWidth="1"/>
    <col min="3" max="3" width="39.5703125" style="566" customWidth="1"/>
    <col min="4" max="5" width="13.7109375" style="635" customWidth="1"/>
    <col min="6" max="6" width="13.7109375" style="566" customWidth="1"/>
    <col min="7" max="7" width="10.7109375" style="566" customWidth="1"/>
    <col min="8" max="8" width="10.7109375" style="637" customWidth="1"/>
    <col min="9" max="9" width="7.5703125" style="637" customWidth="1"/>
    <col min="10" max="16384" width="11.42578125" style="566"/>
  </cols>
  <sheetData>
    <row r="1" spans="2:9" x14ac:dyDescent="0.2">
      <c r="B1" s="658"/>
      <c r="C1" s="658"/>
      <c r="D1" s="659"/>
      <c r="E1" s="659"/>
      <c r="F1" s="658"/>
      <c r="G1" s="660"/>
      <c r="H1" s="660"/>
      <c r="I1" s="661"/>
    </row>
    <row r="2" spans="2:9" ht="18" x14ac:dyDescent="0.25">
      <c r="B2" s="506" t="s">
        <v>2144</v>
      </c>
      <c r="C2" s="658"/>
      <c r="D2" s="659"/>
      <c r="E2" s="659"/>
      <c r="F2" s="658"/>
      <c r="G2" s="660"/>
      <c r="H2" s="660"/>
      <c r="I2" s="660"/>
    </row>
    <row r="3" spans="2:9" ht="14.25" x14ac:dyDescent="0.2">
      <c r="B3" s="507" t="s">
        <v>2145</v>
      </c>
      <c r="C3" s="658"/>
      <c r="D3" s="659"/>
      <c r="E3" s="659"/>
      <c r="F3" s="658"/>
      <c r="G3" s="660"/>
      <c r="H3" s="660"/>
      <c r="I3" s="660"/>
    </row>
    <row r="4" spans="2:9" x14ac:dyDescent="0.2">
      <c r="B4" s="662"/>
      <c r="C4" s="658"/>
      <c r="D4" s="659"/>
      <c r="E4" s="659"/>
      <c r="F4" s="658"/>
      <c r="G4" s="660"/>
      <c r="H4" s="660"/>
      <c r="I4" s="660"/>
    </row>
    <row r="5" spans="2:9" x14ac:dyDescent="0.2">
      <c r="B5" s="508"/>
      <c r="C5" s="658"/>
      <c r="D5" s="659"/>
      <c r="E5" s="659"/>
      <c r="F5" s="658"/>
      <c r="G5" s="660"/>
      <c r="H5" s="660"/>
      <c r="I5" s="660"/>
    </row>
    <row r="6" spans="2:9" x14ac:dyDescent="0.2">
      <c r="B6" s="662"/>
      <c r="C6" s="658"/>
      <c r="D6" s="659"/>
      <c r="E6" s="659"/>
      <c r="F6" s="658"/>
      <c r="G6" s="660"/>
      <c r="H6" s="660"/>
      <c r="I6" s="660"/>
    </row>
    <row r="7" spans="2:9" x14ac:dyDescent="0.2">
      <c r="B7" s="643" t="str">
        <f>RESUMEN!B8</f>
        <v xml:space="preserve">     Fecha de publicación:  Abril 2017</v>
      </c>
      <c r="C7" s="658"/>
      <c r="D7" s="659"/>
      <c r="E7" s="659"/>
      <c r="F7" s="658"/>
      <c r="G7" s="660"/>
      <c r="H7" s="660"/>
      <c r="I7" s="660"/>
    </row>
    <row r="8" spans="2:9" x14ac:dyDescent="0.2">
      <c r="B8" s="658"/>
      <c r="C8" s="658"/>
      <c r="D8" s="659"/>
      <c r="E8" s="659"/>
      <c r="F8" s="658"/>
      <c r="G8" s="660"/>
      <c r="H8" s="660"/>
      <c r="I8" s="660"/>
    </row>
    <row r="9" spans="2:9" x14ac:dyDescent="0.2">
      <c r="B9" s="658"/>
      <c r="C9" s="658"/>
      <c r="D9" s="659"/>
      <c r="E9" s="659"/>
      <c r="F9" s="658"/>
      <c r="G9" s="660"/>
      <c r="H9" s="660"/>
      <c r="I9" s="660"/>
    </row>
    <row r="10" spans="2:9" x14ac:dyDescent="0.2">
      <c r="B10" s="658"/>
      <c r="C10" s="658"/>
      <c r="D10" s="659"/>
      <c r="E10" s="659"/>
      <c r="F10" s="658"/>
      <c r="G10" s="660"/>
      <c r="H10" s="660"/>
      <c r="I10" s="660"/>
    </row>
    <row r="11" spans="2:9" ht="13.5" thickBot="1" x14ac:dyDescent="0.25">
      <c r="B11" s="625"/>
      <c r="C11" s="625"/>
      <c r="D11" s="626"/>
      <c r="E11" s="626"/>
      <c r="F11" s="625"/>
      <c r="G11" s="627"/>
      <c r="H11" s="627"/>
      <c r="I11" s="627"/>
    </row>
    <row r="12" spans="2:9" ht="13.5" customHeight="1" thickBot="1" x14ac:dyDescent="0.25">
      <c r="B12" s="762" t="s">
        <v>1020</v>
      </c>
      <c r="C12" s="747" t="s">
        <v>1025</v>
      </c>
      <c r="D12" s="760"/>
      <c r="E12" s="760"/>
      <c r="F12" s="761"/>
      <c r="G12" s="525" t="s">
        <v>784</v>
      </c>
      <c r="H12" s="764" t="s">
        <v>1064</v>
      </c>
      <c r="I12" s="762" t="s">
        <v>1022</v>
      </c>
    </row>
    <row r="13" spans="2:9" ht="13.5" thickBot="1" x14ac:dyDescent="0.25">
      <c r="B13" s="763"/>
      <c r="C13" s="528" t="s">
        <v>781</v>
      </c>
      <c r="D13" s="766" t="s">
        <v>780</v>
      </c>
      <c r="E13" s="767"/>
      <c r="F13" s="663" t="s">
        <v>779</v>
      </c>
      <c r="G13" s="529"/>
      <c r="H13" s="765"/>
      <c r="I13" s="763"/>
    </row>
    <row r="14" spans="2:9" x14ac:dyDescent="0.2">
      <c r="B14" s="570">
        <v>1</v>
      </c>
      <c r="C14" s="571" t="s">
        <v>2769</v>
      </c>
      <c r="D14" s="579">
        <v>2004000</v>
      </c>
      <c r="E14" s="580">
        <v>2004399</v>
      </c>
      <c r="F14" s="572">
        <f t="shared" ref="F14:F77" si="0">SUM(E14-D14)+1</f>
        <v>400</v>
      </c>
      <c r="G14" s="573" t="s">
        <v>81</v>
      </c>
      <c r="H14" s="574"/>
      <c r="I14" s="575" t="s">
        <v>1329</v>
      </c>
    </row>
    <row r="15" spans="2:9" x14ac:dyDescent="0.2">
      <c r="B15" s="570">
        <f t="shared" ref="B15:B79" si="1">B14+1</f>
        <v>2</v>
      </c>
      <c r="C15" s="571" t="s">
        <v>2697</v>
      </c>
      <c r="D15" s="579">
        <v>2006000</v>
      </c>
      <c r="E15" s="580">
        <v>2006399</v>
      </c>
      <c r="F15" s="572">
        <f t="shared" si="0"/>
        <v>400</v>
      </c>
      <c r="G15" s="573" t="s">
        <v>81</v>
      </c>
      <c r="H15" s="574"/>
      <c r="I15" s="575" t="s">
        <v>1329</v>
      </c>
    </row>
    <row r="16" spans="2:9" x14ac:dyDescent="0.2">
      <c r="B16" s="570">
        <f t="shared" si="1"/>
        <v>3</v>
      </c>
      <c r="C16" s="571" t="s">
        <v>2777</v>
      </c>
      <c r="D16" s="579">
        <v>2006500</v>
      </c>
      <c r="E16" s="580">
        <v>2006899</v>
      </c>
      <c r="F16" s="572">
        <f t="shared" si="0"/>
        <v>400</v>
      </c>
      <c r="G16" s="573" t="s">
        <v>81</v>
      </c>
      <c r="H16" s="574"/>
      <c r="I16" s="575" t="s">
        <v>1329</v>
      </c>
    </row>
    <row r="17" spans="2:10" x14ac:dyDescent="0.2">
      <c r="B17" s="570">
        <f t="shared" si="1"/>
        <v>4</v>
      </c>
      <c r="C17" s="571" t="s">
        <v>2698</v>
      </c>
      <c r="D17" s="579">
        <v>2008000</v>
      </c>
      <c r="E17" s="580">
        <v>2008399</v>
      </c>
      <c r="F17" s="572">
        <f t="shared" si="0"/>
        <v>400</v>
      </c>
      <c r="G17" s="573" t="s">
        <v>81</v>
      </c>
      <c r="H17" s="574"/>
      <c r="I17" s="575" t="s">
        <v>1329</v>
      </c>
    </row>
    <row r="18" spans="2:10" x14ac:dyDescent="0.2">
      <c r="B18" s="570">
        <f t="shared" si="1"/>
        <v>5</v>
      </c>
      <c r="C18" s="571" t="s">
        <v>144</v>
      </c>
      <c r="D18" s="581">
        <v>2010000</v>
      </c>
      <c r="E18" s="582">
        <v>2010299</v>
      </c>
      <c r="F18" s="572">
        <f t="shared" si="0"/>
        <v>300</v>
      </c>
      <c r="G18" s="573" t="s">
        <v>81</v>
      </c>
      <c r="H18" s="574"/>
      <c r="I18" s="575" t="s">
        <v>1329</v>
      </c>
    </row>
    <row r="19" spans="2:10" x14ac:dyDescent="0.2">
      <c r="B19" s="570">
        <f t="shared" si="1"/>
        <v>6</v>
      </c>
      <c r="C19" s="571" t="s">
        <v>1970</v>
      </c>
      <c r="D19" s="579">
        <v>2012000</v>
      </c>
      <c r="E19" s="580">
        <v>2013499</v>
      </c>
      <c r="F19" s="572">
        <f t="shared" si="0"/>
        <v>1500</v>
      </c>
      <c r="G19" s="573" t="s">
        <v>81</v>
      </c>
      <c r="H19" s="577"/>
      <c r="I19" s="578" t="s">
        <v>1329</v>
      </c>
    </row>
    <row r="20" spans="2:10" x14ac:dyDescent="0.2">
      <c r="B20" s="570">
        <f t="shared" si="1"/>
        <v>7</v>
      </c>
      <c r="C20" s="571" t="s">
        <v>2457</v>
      </c>
      <c r="D20" s="579">
        <v>2015000</v>
      </c>
      <c r="E20" s="580">
        <v>2015199</v>
      </c>
      <c r="F20" s="572">
        <f t="shared" si="0"/>
        <v>200</v>
      </c>
      <c r="G20" s="573" t="s">
        <v>81</v>
      </c>
      <c r="H20" s="577"/>
      <c r="I20" s="578" t="s">
        <v>1329</v>
      </c>
    </row>
    <row r="21" spans="2:10" x14ac:dyDescent="0.2">
      <c r="B21" s="570">
        <f t="shared" si="1"/>
        <v>8</v>
      </c>
      <c r="C21" s="571" t="s">
        <v>2349</v>
      </c>
      <c r="D21" s="579">
        <v>2016000</v>
      </c>
      <c r="E21" s="580">
        <v>2016299</v>
      </c>
      <c r="F21" s="572">
        <f t="shared" si="0"/>
        <v>300</v>
      </c>
      <c r="G21" s="573" t="s">
        <v>81</v>
      </c>
      <c r="H21" s="577"/>
      <c r="I21" s="578" t="s">
        <v>1329</v>
      </c>
    </row>
    <row r="22" spans="2:10" x14ac:dyDescent="0.2">
      <c r="B22" s="570">
        <f t="shared" si="1"/>
        <v>9</v>
      </c>
      <c r="C22" s="571" t="s">
        <v>2341</v>
      </c>
      <c r="D22" s="579">
        <v>2017000</v>
      </c>
      <c r="E22" s="580">
        <v>2017199</v>
      </c>
      <c r="F22" s="572">
        <f t="shared" si="0"/>
        <v>200</v>
      </c>
      <c r="G22" s="573" t="s">
        <v>81</v>
      </c>
      <c r="H22" s="577"/>
      <c r="I22" s="578" t="s">
        <v>1329</v>
      </c>
    </row>
    <row r="23" spans="2:10" x14ac:dyDescent="0.2">
      <c r="B23" s="570">
        <f t="shared" si="1"/>
        <v>10</v>
      </c>
      <c r="C23" s="571" t="s">
        <v>2182</v>
      </c>
      <c r="D23" s="579">
        <v>2018000</v>
      </c>
      <c r="E23" s="580">
        <v>2018299</v>
      </c>
      <c r="F23" s="572">
        <v>300</v>
      </c>
      <c r="G23" s="573" t="s">
        <v>81</v>
      </c>
      <c r="H23" s="577"/>
      <c r="I23" s="578" t="s">
        <v>1329</v>
      </c>
    </row>
    <row r="24" spans="2:10" x14ac:dyDescent="0.2">
      <c r="B24" s="570">
        <f t="shared" si="1"/>
        <v>11</v>
      </c>
      <c r="C24" s="571" t="s">
        <v>1971</v>
      </c>
      <c r="D24" s="579">
        <v>2019000</v>
      </c>
      <c r="E24" s="580">
        <v>2019199</v>
      </c>
      <c r="F24" s="572">
        <f t="shared" si="0"/>
        <v>200</v>
      </c>
      <c r="G24" s="573" t="s">
        <v>81</v>
      </c>
      <c r="H24" s="577"/>
      <c r="I24" s="578" t="s">
        <v>1329</v>
      </c>
    </row>
    <row r="25" spans="2:10" s="567" customFormat="1" x14ac:dyDescent="0.2">
      <c r="B25" s="570">
        <f t="shared" si="1"/>
        <v>12</v>
      </c>
      <c r="C25" s="571" t="s">
        <v>944</v>
      </c>
      <c r="D25" s="579">
        <v>2020000</v>
      </c>
      <c r="E25" s="580">
        <v>2029999</v>
      </c>
      <c r="F25" s="572">
        <f t="shared" si="0"/>
        <v>10000</v>
      </c>
      <c r="G25" s="573" t="s">
        <v>81</v>
      </c>
      <c r="H25" s="578"/>
      <c r="I25" s="578" t="s">
        <v>1329</v>
      </c>
      <c r="J25" s="566"/>
    </row>
    <row r="26" spans="2:10" x14ac:dyDescent="0.2">
      <c r="B26" s="570">
        <f t="shared" si="1"/>
        <v>13</v>
      </c>
      <c r="C26" s="571" t="s">
        <v>982</v>
      </c>
      <c r="D26" s="579">
        <v>2030000</v>
      </c>
      <c r="E26" s="580">
        <v>2034899</v>
      </c>
      <c r="F26" s="572">
        <f t="shared" si="0"/>
        <v>4900</v>
      </c>
      <c r="G26" s="573" t="s">
        <v>81</v>
      </c>
      <c r="H26" s="578"/>
      <c r="I26" s="578" t="s">
        <v>1329</v>
      </c>
    </row>
    <row r="27" spans="2:10" x14ac:dyDescent="0.2">
      <c r="B27" s="570">
        <f t="shared" si="1"/>
        <v>14</v>
      </c>
      <c r="C27" s="571" t="s">
        <v>983</v>
      </c>
      <c r="D27" s="579">
        <v>2035000</v>
      </c>
      <c r="E27" s="580">
        <v>2037699</v>
      </c>
      <c r="F27" s="572">
        <f t="shared" si="0"/>
        <v>2700</v>
      </c>
      <c r="G27" s="573" t="s">
        <v>81</v>
      </c>
      <c r="H27" s="577"/>
      <c r="I27" s="578" t="s">
        <v>1329</v>
      </c>
    </row>
    <row r="28" spans="2:10" x14ac:dyDescent="0.2">
      <c r="B28" s="570">
        <f t="shared" si="1"/>
        <v>15</v>
      </c>
      <c r="C28" s="571" t="s">
        <v>2325</v>
      </c>
      <c r="D28" s="579">
        <v>2038000</v>
      </c>
      <c r="E28" s="580">
        <v>2038099</v>
      </c>
      <c r="F28" s="572">
        <f t="shared" si="0"/>
        <v>100</v>
      </c>
      <c r="G28" s="573" t="s">
        <v>81</v>
      </c>
      <c r="H28" s="577"/>
      <c r="I28" s="578" t="s">
        <v>1329</v>
      </c>
    </row>
    <row r="29" spans="2:10" x14ac:dyDescent="0.2">
      <c r="B29" s="570">
        <f t="shared" si="1"/>
        <v>16</v>
      </c>
      <c r="C29" s="571" t="s">
        <v>1972</v>
      </c>
      <c r="D29" s="579">
        <v>2039000</v>
      </c>
      <c r="E29" s="580">
        <v>2039099</v>
      </c>
      <c r="F29" s="572">
        <f t="shared" si="0"/>
        <v>100</v>
      </c>
      <c r="G29" s="573" t="s">
        <v>81</v>
      </c>
      <c r="H29" s="577"/>
      <c r="I29" s="578" t="s">
        <v>1329</v>
      </c>
    </row>
    <row r="30" spans="2:10" x14ac:dyDescent="0.2">
      <c r="B30" s="570">
        <f t="shared" si="1"/>
        <v>17</v>
      </c>
      <c r="C30" s="571" t="s">
        <v>149</v>
      </c>
      <c r="D30" s="579">
        <v>2040000</v>
      </c>
      <c r="E30" s="580">
        <v>2042499</v>
      </c>
      <c r="F30" s="572">
        <f t="shared" si="0"/>
        <v>2500</v>
      </c>
      <c r="G30" s="573" t="s">
        <v>81</v>
      </c>
      <c r="H30" s="577"/>
      <c r="I30" s="578" t="s">
        <v>1329</v>
      </c>
    </row>
    <row r="31" spans="2:10" x14ac:dyDescent="0.2">
      <c r="B31" s="570">
        <f t="shared" si="1"/>
        <v>18</v>
      </c>
      <c r="C31" s="571" t="s">
        <v>1973</v>
      </c>
      <c r="D31" s="579">
        <v>2043000</v>
      </c>
      <c r="E31" s="580">
        <v>2043299</v>
      </c>
      <c r="F31" s="572">
        <f t="shared" si="0"/>
        <v>300</v>
      </c>
      <c r="G31" s="573" t="s">
        <v>81</v>
      </c>
      <c r="H31" s="577"/>
      <c r="I31" s="578" t="s">
        <v>1329</v>
      </c>
    </row>
    <row r="32" spans="2:10" x14ac:dyDescent="0.2">
      <c r="B32" s="570">
        <f t="shared" si="1"/>
        <v>19</v>
      </c>
      <c r="C32" s="571" t="s">
        <v>1974</v>
      </c>
      <c r="D32" s="579">
        <v>2044000</v>
      </c>
      <c r="E32" s="580">
        <v>2044799</v>
      </c>
      <c r="F32" s="572">
        <f t="shared" si="0"/>
        <v>800</v>
      </c>
      <c r="G32" s="573" t="s">
        <v>81</v>
      </c>
      <c r="H32" s="577"/>
      <c r="I32" s="578" t="s">
        <v>1329</v>
      </c>
    </row>
    <row r="33" spans="2:10" x14ac:dyDescent="0.2">
      <c r="B33" s="570">
        <f t="shared" si="1"/>
        <v>20</v>
      </c>
      <c r="C33" s="571" t="s">
        <v>1294</v>
      </c>
      <c r="D33" s="579">
        <v>2046000</v>
      </c>
      <c r="E33" s="580">
        <v>2047399</v>
      </c>
      <c r="F33" s="572">
        <f t="shared" si="0"/>
        <v>1400</v>
      </c>
      <c r="G33" s="573" t="s">
        <v>81</v>
      </c>
      <c r="H33" s="577"/>
      <c r="I33" s="578" t="s">
        <v>1329</v>
      </c>
    </row>
    <row r="34" spans="2:10" x14ac:dyDescent="0.2">
      <c r="B34" s="570">
        <f t="shared" si="1"/>
        <v>21</v>
      </c>
      <c r="C34" s="571" t="s">
        <v>1975</v>
      </c>
      <c r="D34" s="579">
        <v>2048000</v>
      </c>
      <c r="E34" s="580">
        <v>2048799</v>
      </c>
      <c r="F34" s="572">
        <f t="shared" si="0"/>
        <v>800</v>
      </c>
      <c r="G34" s="573" t="s">
        <v>81</v>
      </c>
      <c r="H34" s="577"/>
      <c r="I34" s="578" t="s">
        <v>1329</v>
      </c>
    </row>
    <row r="35" spans="2:10" x14ac:dyDescent="0.2">
      <c r="B35" s="570">
        <f t="shared" si="1"/>
        <v>22</v>
      </c>
      <c r="C35" s="571" t="s">
        <v>1933</v>
      </c>
      <c r="D35" s="579">
        <v>2050000</v>
      </c>
      <c r="E35" s="580">
        <v>2050299</v>
      </c>
      <c r="F35" s="572">
        <f t="shared" si="0"/>
        <v>300</v>
      </c>
      <c r="G35" s="573" t="s">
        <v>81</v>
      </c>
      <c r="H35" s="578"/>
      <c r="I35" s="578" t="s">
        <v>1329</v>
      </c>
    </row>
    <row r="36" spans="2:10" x14ac:dyDescent="0.2">
      <c r="B36" s="570">
        <f t="shared" si="1"/>
        <v>23</v>
      </c>
      <c r="C36" s="571" t="s">
        <v>2258</v>
      </c>
      <c r="D36" s="579">
        <v>2051000</v>
      </c>
      <c r="E36" s="580">
        <v>2051099</v>
      </c>
      <c r="F36" s="572">
        <f t="shared" si="0"/>
        <v>100</v>
      </c>
      <c r="G36" s="573" t="s">
        <v>81</v>
      </c>
      <c r="H36" s="577"/>
      <c r="I36" s="578" t="s">
        <v>1329</v>
      </c>
    </row>
    <row r="37" spans="2:10" x14ac:dyDescent="0.2">
      <c r="B37" s="570">
        <f t="shared" si="1"/>
        <v>24</v>
      </c>
      <c r="C37" s="571" t="s">
        <v>1793</v>
      </c>
      <c r="D37" s="579">
        <v>2052000</v>
      </c>
      <c r="E37" s="580">
        <v>2053399</v>
      </c>
      <c r="F37" s="572">
        <f t="shared" si="0"/>
        <v>1400</v>
      </c>
      <c r="G37" s="573" t="s">
        <v>81</v>
      </c>
      <c r="H37" s="577"/>
      <c r="I37" s="578" t="s">
        <v>1329</v>
      </c>
    </row>
    <row r="38" spans="2:10" s="567" customFormat="1" x14ac:dyDescent="0.2">
      <c r="B38" s="570">
        <f t="shared" si="1"/>
        <v>25</v>
      </c>
      <c r="C38" s="571" t="s">
        <v>1295</v>
      </c>
      <c r="D38" s="579">
        <v>2054000</v>
      </c>
      <c r="E38" s="580">
        <v>2054799</v>
      </c>
      <c r="F38" s="572">
        <f t="shared" si="0"/>
        <v>800</v>
      </c>
      <c r="G38" s="573" t="s">
        <v>81</v>
      </c>
      <c r="H38" s="577"/>
      <c r="I38" s="578" t="s">
        <v>1329</v>
      </c>
      <c r="J38" s="566"/>
    </row>
    <row r="39" spans="2:10" s="567" customFormat="1" x14ac:dyDescent="0.2">
      <c r="B39" s="570">
        <f t="shared" si="1"/>
        <v>26</v>
      </c>
      <c r="C39" s="571" t="s">
        <v>1296</v>
      </c>
      <c r="D39" s="579">
        <v>2056000</v>
      </c>
      <c r="E39" s="580">
        <v>2057399</v>
      </c>
      <c r="F39" s="572">
        <f t="shared" si="0"/>
        <v>1400</v>
      </c>
      <c r="G39" s="573" t="s">
        <v>81</v>
      </c>
      <c r="H39" s="577"/>
      <c r="I39" s="578" t="s">
        <v>1329</v>
      </c>
      <c r="J39" s="566"/>
    </row>
    <row r="40" spans="2:10" x14ac:dyDescent="0.2">
      <c r="B40" s="570">
        <f t="shared" si="1"/>
        <v>27</v>
      </c>
      <c r="C40" s="571" t="s">
        <v>1297</v>
      </c>
      <c r="D40" s="579">
        <v>2058000</v>
      </c>
      <c r="E40" s="580">
        <v>2058499</v>
      </c>
      <c r="F40" s="572">
        <f t="shared" si="0"/>
        <v>500</v>
      </c>
      <c r="G40" s="573" t="s">
        <v>81</v>
      </c>
      <c r="H40" s="577"/>
      <c r="I40" s="578" t="s">
        <v>1329</v>
      </c>
    </row>
    <row r="41" spans="2:10" x14ac:dyDescent="0.2">
      <c r="B41" s="570">
        <f t="shared" si="1"/>
        <v>28</v>
      </c>
      <c r="C41" s="571" t="s">
        <v>1386</v>
      </c>
      <c r="D41" s="579">
        <v>2060000</v>
      </c>
      <c r="E41" s="580">
        <v>2061099</v>
      </c>
      <c r="F41" s="572">
        <f t="shared" si="0"/>
        <v>1100</v>
      </c>
      <c r="G41" s="573" t="s">
        <v>81</v>
      </c>
      <c r="H41" s="577"/>
      <c r="I41" s="578" t="s">
        <v>1329</v>
      </c>
    </row>
    <row r="42" spans="2:10" x14ac:dyDescent="0.2">
      <c r="B42" s="570">
        <f t="shared" si="1"/>
        <v>29</v>
      </c>
      <c r="C42" s="571" t="s">
        <v>2348</v>
      </c>
      <c r="D42" s="579">
        <v>2062000</v>
      </c>
      <c r="E42" s="580">
        <v>2062099</v>
      </c>
      <c r="F42" s="572">
        <f t="shared" si="0"/>
        <v>100</v>
      </c>
      <c r="G42" s="573" t="s">
        <v>81</v>
      </c>
      <c r="H42" s="577"/>
      <c r="I42" s="578" t="s">
        <v>1329</v>
      </c>
    </row>
    <row r="43" spans="2:10" x14ac:dyDescent="0.2">
      <c r="B43" s="570">
        <f t="shared" si="1"/>
        <v>30</v>
      </c>
      <c r="C43" s="571" t="s">
        <v>1828</v>
      </c>
      <c r="D43" s="579">
        <v>2063000</v>
      </c>
      <c r="E43" s="580">
        <v>2064399</v>
      </c>
      <c r="F43" s="572">
        <f t="shared" si="0"/>
        <v>1400</v>
      </c>
      <c r="G43" s="573" t="s">
        <v>81</v>
      </c>
      <c r="H43" s="577"/>
      <c r="I43" s="578" t="s">
        <v>1329</v>
      </c>
    </row>
    <row r="44" spans="2:10" x14ac:dyDescent="0.2">
      <c r="B44" s="570">
        <f t="shared" si="1"/>
        <v>31</v>
      </c>
      <c r="C44" s="571" t="s">
        <v>1154</v>
      </c>
      <c r="D44" s="579">
        <v>2065000</v>
      </c>
      <c r="E44" s="580">
        <v>2066099</v>
      </c>
      <c r="F44" s="572">
        <f t="shared" si="0"/>
        <v>1100</v>
      </c>
      <c r="G44" s="573" t="s">
        <v>81</v>
      </c>
      <c r="H44" s="577"/>
      <c r="I44" s="578" t="s">
        <v>1329</v>
      </c>
    </row>
    <row r="45" spans="2:10" x14ac:dyDescent="0.2">
      <c r="B45" s="570">
        <f t="shared" si="1"/>
        <v>32</v>
      </c>
      <c r="C45" s="571" t="s">
        <v>2224</v>
      </c>
      <c r="D45" s="579">
        <v>2068000</v>
      </c>
      <c r="E45" s="580">
        <v>2068099</v>
      </c>
      <c r="F45" s="572">
        <f t="shared" si="0"/>
        <v>100</v>
      </c>
      <c r="G45" s="573" t="s">
        <v>81</v>
      </c>
      <c r="H45" s="577"/>
      <c r="I45" s="578" t="s">
        <v>1329</v>
      </c>
    </row>
    <row r="46" spans="2:10" x14ac:dyDescent="0.2">
      <c r="B46" s="570">
        <f t="shared" si="1"/>
        <v>33</v>
      </c>
      <c r="C46" s="571" t="s">
        <v>1976</v>
      </c>
      <c r="D46" s="579">
        <v>2069000</v>
      </c>
      <c r="E46" s="580">
        <v>2069199</v>
      </c>
      <c r="F46" s="572">
        <f t="shared" si="0"/>
        <v>200</v>
      </c>
      <c r="G46" s="573" t="s">
        <v>81</v>
      </c>
      <c r="H46" s="577"/>
      <c r="I46" s="578" t="s">
        <v>1329</v>
      </c>
    </row>
    <row r="47" spans="2:10" x14ac:dyDescent="0.2">
      <c r="B47" s="570">
        <f t="shared" si="1"/>
        <v>34</v>
      </c>
      <c r="C47" s="571" t="s">
        <v>2476</v>
      </c>
      <c r="D47" s="579">
        <v>2070000</v>
      </c>
      <c r="E47" s="580">
        <v>2076299</v>
      </c>
      <c r="F47" s="572">
        <f t="shared" si="0"/>
        <v>6300</v>
      </c>
      <c r="G47" s="573" t="s">
        <v>81</v>
      </c>
      <c r="H47" s="577"/>
      <c r="I47" s="578" t="s">
        <v>1329</v>
      </c>
    </row>
    <row r="48" spans="2:10" x14ac:dyDescent="0.2">
      <c r="B48" s="570">
        <f t="shared" si="1"/>
        <v>35</v>
      </c>
      <c r="C48" s="571" t="s">
        <v>1298</v>
      </c>
      <c r="D48" s="579">
        <v>2078000</v>
      </c>
      <c r="E48" s="580">
        <v>2078999</v>
      </c>
      <c r="F48" s="572">
        <f t="shared" si="0"/>
        <v>1000</v>
      </c>
      <c r="G48" s="573" t="s">
        <v>81</v>
      </c>
      <c r="H48" s="577"/>
      <c r="I48" s="578" t="s">
        <v>1329</v>
      </c>
    </row>
    <row r="49" spans="2:9" x14ac:dyDescent="0.2">
      <c r="B49" s="570">
        <f t="shared" si="1"/>
        <v>36</v>
      </c>
      <c r="C49" s="571" t="s">
        <v>156</v>
      </c>
      <c r="D49" s="579">
        <v>2080000</v>
      </c>
      <c r="E49" s="580">
        <v>2082299</v>
      </c>
      <c r="F49" s="572">
        <f t="shared" si="0"/>
        <v>2300</v>
      </c>
      <c r="G49" s="573" t="s">
        <v>81</v>
      </c>
      <c r="H49" s="577"/>
      <c r="I49" s="578" t="s">
        <v>1329</v>
      </c>
    </row>
    <row r="50" spans="2:9" x14ac:dyDescent="0.2">
      <c r="B50" s="570">
        <f t="shared" si="1"/>
        <v>37</v>
      </c>
      <c r="C50" s="571" t="s">
        <v>848</v>
      </c>
      <c r="D50" s="579">
        <v>2083000</v>
      </c>
      <c r="E50" s="580">
        <v>2083799</v>
      </c>
      <c r="F50" s="572">
        <f t="shared" si="0"/>
        <v>800</v>
      </c>
      <c r="G50" s="573" t="s">
        <v>81</v>
      </c>
      <c r="H50" s="577"/>
      <c r="I50" s="578" t="s">
        <v>1329</v>
      </c>
    </row>
    <row r="51" spans="2:9" x14ac:dyDescent="0.2">
      <c r="B51" s="570">
        <f t="shared" si="1"/>
        <v>38</v>
      </c>
      <c r="C51" s="571" t="s">
        <v>1299</v>
      </c>
      <c r="D51" s="579">
        <v>2085000</v>
      </c>
      <c r="E51" s="580">
        <v>2085599</v>
      </c>
      <c r="F51" s="572">
        <f t="shared" si="0"/>
        <v>600</v>
      </c>
      <c r="G51" s="573" t="s">
        <v>81</v>
      </c>
      <c r="H51" s="577"/>
      <c r="I51" s="578" t="s">
        <v>1329</v>
      </c>
    </row>
    <row r="52" spans="2:9" x14ac:dyDescent="0.2">
      <c r="B52" s="570">
        <f t="shared" si="1"/>
        <v>39</v>
      </c>
      <c r="C52" s="571" t="s">
        <v>2773</v>
      </c>
      <c r="D52" s="579">
        <v>2086000</v>
      </c>
      <c r="E52" s="580">
        <v>2086399</v>
      </c>
      <c r="F52" s="572">
        <f t="shared" si="0"/>
        <v>400</v>
      </c>
      <c r="G52" s="573" t="s">
        <v>81</v>
      </c>
      <c r="H52" s="577"/>
      <c r="I52" s="578" t="s">
        <v>1329</v>
      </c>
    </row>
    <row r="53" spans="2:9" x14ac:dyDescent="0.2">
      <c r="B53" s="570">
        <f t="shared" si="1"/>
        <v>40</v>
      </c>
      <c r="C53" s="571" t="s">
        <v>1977</v>
      </c>
      <c r="D53" s="579">
        <v>2087000</v>
      </c>
      <c r="E53" s="580">
        <v>2088099</v>
      </c>
      <c r="F53" s="572">
        <f t="shared" si="0"/>
        <v>1100</v>
      </c>
      <c r="G53" s="573" t="s">
        <v>81</v>
      </c>
      <c r="H53" s="577"/>
      <c r="I53" s="578" t="s">
        <v>1329</v>
      </c>
    </row>
    <row r="54" spans="2:9" x14ac:dyDescent="0.2">
      <c r="B54" s="570">
        <f t="shared" si="1"/>
        <v>41</v>
      </c>
      <c r="C54" s="571" t="s">
        <v>1300</v>
      </c>
      <c r="D54" s="579">
        <v>2089000</v>
      </c>
      <c r="E54" s="580">
        <v>2089599</v>
      </c>
      <c r="F54" s="572">
        <f t="shared" si="0"/>
        <v>600</v>
      </c>
      <c r="G54" s="573" t="s">
        <v>81</v>
      </c>
      <c r="H54" s="577"/>
      <c r="I54" s="578" t="s">
        <v>1329</v>
      </c>
    </row>
    <row r="55" spans="2:9" x14ac:dyDescent="0.2">
      <c r="B55" s="570">
        <f t="shared" si="1"/>
        <v>42</v>
      </c>
      <c r="C55" s="571" t="s">
        <v>1190</v>
      </c>
      <c r="D55" s="579">
        <v>2090000</v>
      </c>
      <c r="E55" s="580">
        <v>2090599</v>
      </c>
      <c r="F55" s="572">
        <f t="shared" si="0"/>
        <v>600</v>
      </c>
      <c r="G55" s="573" t="s">
        <v>81</v>
      </c>
      <c r="H55" s="577"/>
      <c r="I55" s="578" t="s">
        <v>1329</v>
      </c>
    </row>
    <row r="56" spans="2:9" x14ac:dyDescent="0.2">
      <c r="B56" s="570">
        <f t="shared" si="1"/>
        <v>43</v>
      </c>
      <c r="C56" s="571" t="s">
        <v>1978</v>
      </c>
      <c r="D56" s="579">
        <v>2091000</v>
      </c>
      <c r="E56" s="580">
        <v>2091999</v>
      </c>
      <c r="F56" s="572">
        <f t="shared" si="0"/>
        <v>1000</v>
      </c>
      <c r="G56" s="573" t="s">
        <v>81</v>
      </c>
      <c r="H56" s="577"/>
      <c r="I56" s="578" t="s">
        <v>1329</v>
      </c>
    </row>
    <row r="57" spans="2:9" x14ac:dyDescent="0.2">
      <c r="B57" s="570">
        <f t="shared" si="1"/>
        <v>44</v>
      </c>
      <c r="C57" s="571" t="s">
        <v>1323</v>
      </c>
      <c r="D57" s="579">
        <v>2093000</v>
      </c>
      <c r="E57" s="580">
        <v>2094199</v>
      </c>
      <c r="F57" s="572">
        <f t="shared" si="0"/>
        <v>1200</v>
      </c>
      <c r="G57" s="573" t="s">
        <v>81</v>
      </c>
      <c r="H57" s="577"/>
      <c r="I57" s="578" t="s">
        <v>1329</v>
      </c>
    </row>
    <row r="58" spans="2:9" x14ac:dyDescent="0.2">
      <c r="B58" s="570">
        <f t="shared" si="1"/>
        <v>45</v>
      </c>
      <c r="C58" s="571" t="s">
        <v>1979</v>
      </c>
      <c r="D58" s="579">
        <v>2095000</v>
      </c>
      <c r="E58" s="580">
        <v>2095699</v>
      </c>
      <c r="F58" s="572">
        <f t="shared" si="0"/>
        <v>700</v>
      </c>
      <c r="G58" s="573" t="s">
        <v>81</v>
      </c>
      <c r="H58" s="577"/>
      <c r="I58" s="578" t="s">
        <v>1329</v>
      </c>
    </row>
    <row r="59" spans="2:9" x14ac:dyDescent="0.2">
      <c r="B59" s="570">
        <f t="shared" si="1"/>
        <v>46</v>
      </c>
      <c r="C59" s="571" t="s">
        <v>1319</v>
      </c>
      <c r="D59" s="579">
        <v>2097000</v>
      </c>
      <c r="E59" s="580">
        <v>2097799</v>
      </c>
      <c r="F59" s="572">
        <f t="shared" si="0"/>
        <v>800</v>
      </c>
      <c r="G59" s="573" t="s">
        <v>81</v>
      </c>
      <c r="H59" s="577"/>
      <c r="I59" s="578" t="s">
        <v>1329</v>
      </c>
    </row>
    <row r="60" spans="2:9" x14ac:dyDescent="0.2">
      <c r="B60" s="570">
        <f t="shared" si="1"/>
        <v>47</v>
      </c>
      <c r="C60" s="571" t="s">
        <v>2387</v>
      </c>
      <c r="D60" s="579">
        <v>2099000</v>
      </c>
      <c r="E60" s="580">
        <v>2099699</v>
      </c>
      <c r="F60" s="572">
        <f t="shared" si="0"/>
        <v>700</v>
      </c>
      <c r="G60" s="573" t="s">
        <v>81</v>
      </c>
      <c r="H60" s="577"/>
      <c r="I60" s="578" t="s">
        <v>1329</v>
      </c>
    </row>
    <row r="61" spans="2:9" x14ac:dyDescent="0.2">
      <c r="B61" s="570">
        <f t="shared" si="1"/>
        <v>48</v>
      </c>
      <c r="C61" s="571" t="s">
        <v>2183</v>
      </c>
      <c r="D61" s="579">
        <v>2100000</v>
      </c>
      <c r="E61" s="580">
        <v>2100299</v>
      </c>
      <c r="F61" s="572">
        <f t="shared" si="0"/>
        <v>300</v>
      </c>
      <c r="G61" s="573" t="s">
        <v>81</v>
      </c>
      <c r="H61" s="577"/>
      <c r="I61" s="578" t="s">
        <v>1329</v>
      </c>
    </row>
    <row r="62" spans="2:9" x14ac:dyDescent="0.2">
      <c r="B62" s="799">
        <f t="shared" si="1"/>
        <v>49</v>
      </c>
      <c r="C62" s="800" t="s">
        <v>2885</v>
      </c>
      <c r="D62" s="801">
        <v>2102000</v>
      </c>
      <c r="E62" s="802">
        <v>2102399</v>
      </c>
      <c r="F62" s="803">
        <f t="shared" si="0"/>
        <v>400</v>
      </c>
      <c r="G62" s="804" t="s">
        <v>81</v>
      </c>
      <c r="H62" s="805"/>
      <c r="I62" s="806" t="s">
        <v>1329</v>
      </c>
    </row>
    <row r="63" spans="2:9" x14ac:dyDescent="0.2">
      <c r="B63" s="570">
        <f t="shared" si="1"/>
        <v>50</v>
      </c>
      <c r="C63" s="571" t="s">
        <v>2767</v>
      </c>
      <c r="D63" s="579">
        <v>2103000</v>
      </c>
      <c r="E63" s="580">
        <v>2103399</v>
      </c>
      <c r="F63" s="572">
        <f t="shared" si="0"/>
        <v>400</v>
      </c>
      <c r="G63" s="573" t="s">
        <v>81</v>
      </c>
      <c r="H63" s="577"/>
      <c r="I63" s="578" t="s">
        <v>1329</v>
      </c>
    </row>
    <row r="64" spans="2:9" x14ac:dyDescent="0.2">
      <c r="B64" s="570">
        <f t="shared" si="1"/>
        <v>51</v>
      </c>
      <c r="C64" s="571" t="s">
        <v>2768</v>
      </c>
      <c r="D64" s="579">
        <v>2104000</v>
      </c>
      <c r="E64" s="580">
        <v>2104399</v>
      </c>
      <c r="F64" s="572">
        <f t="shared" si="0"/>
        <v>400</v>
      </c>
      <c r="G64" s="573" t="s">
        <v>81</v>
      </c>
      <c r="H64" s="577"/>
      <c r="I64" s="578" t="s">
        <v>1329</v>
      </c>
    </row>
    <row r="65" spans="2:9" x14ac:dyDescent="0.2">
      <c r="B65" s="570">
        <f t="shared" si="1"/>
        <v>52</v>
      </c>
      <c r="C65" s="571" t="s">
        <v>2435</v>
      </c>
      <c r="D65" s="579">
        <v>2105000</v>
      </c>
      <c r="E65" s="580">
        <v>2105199</v>
      </c>
      <c r="F65" s="572">
        <f t="shared" si="0"/>
        <v>200</v>
      </c>
      <c r="G65" s="573" t="s">
        <v>81</v>
      </c>
      <c r="H65" s="577"/>
      <c r="I65" s="578" t="s">
        <v>1329</v>
      </c>
    </row>
    <row r="66" spans="2:9" x14ac:dyDescent="0.2">
      <c r="B66" s="570">
        <f t="shared" si="1"/>
        <v>53</v>
      </c>
      <c r="C66" s="571" t="s">
        <v>2430</v>
      </c>
      <c r="D66" s="579">
        <v>2105800</v>
      </c>
      <c r="E66" s="580">
        <v>2105899</v>
      </c>
      <c r="F66" s="572">
        <f t="shared" si="0"/>
        <v>100</v>
      </c>
      <c r="G66" s="573" t="s">
        <v>81</v>
      </c>
      <c r="H66" s="577"/>
      <c r="I66" s="578" t="s">
        <v>1329</v>
      </c>
    </row>
    <row r="67" spans="2:9" x14ac:dyDescent="0.2">
      <c r="B67" s="570">
        <f t="shared" si="1"/>
        <v>54</v>
      </c>
      <c r="C67" s="571" t="s">
        <v>2432</v>
      </c>
      <c r="D67" s="579">
        <v>2106000</v>
      </c>
      <c r="E67" s="580">
        <v>2106199</v>
      </c>
      <c r="F67" s="572">
        <f t="shared" si="0"/>
        <v>200</v>
      </c>
      <c r="G67" s="573" t="s">
        <v>81</v>
      </c>
      <c r="H67" s="577"/>
      <c r="I67" s="578" t="s">
        <v>1329</v>
      </c>
    </row>
    <row r="68" spans="2:9" x14ac:dyDescent="0.2">
      <c r="B68" s="570">
        <f t="shared" si="1"/>
        <v>55</v>
      </c>
      <c r="C68" s="571" t="s">
        <v>2428</v>
      </c>
      <c r="D68" s="579">
        <v>2106800</v>
      </c>
      <c r="E68" s="580">
        <v>2106899</v>
      </c>
      <c r="F68" s="572">
        <f t="shared" si="0"/>
        <v>100</v>
      </c>
      <c r="G68" s="573" t="s">
        <v>81</v>
      </c>
      <c r="H68" s="577"/>
      <c r="I68" s="578" t="s">
        <v>1329</v>
      </c>
    </row>
    <row r="69" spans="2:9" x14ac:dyDescent="0.2">
      <c r="B69" s="570">
        <f t="shared" si="1"/>
        <v>56</v>
      </c>
      <c r="C69" s="571" t="s">
        <v>2431</v>
      </c>
      <c r="D69" s="579">
        <v>2107000</v>
      </c>
      <c r="E69" s="580">
        <v>2107199</v>
      </c>
      <c r="F69" s="572">
        <f t="shared" si="0"/>
        <v>200</v>
      </c>
      <c r="G69" s="573" t="s">
        <v>81</v>
      </c>
      <c r="H69" s="577"/>
      <c r="I69" s="578" t="s">
        <v>1329</v>
      </c>
    </row>
    <row r="70" spans="2:9" x14ac:dyDescent="0.2">
      <c r="B70" s="799">
        <f t="shared" si="1"/>
        <v>57</v>
      </c>
      <c r="C70" s="800" t="s">
        <v>2841</v>
      </c>
      <c r="D70" s="801">
        <v>2107400</v>
      </c>
      <c r="E70" s="802">
        <v>2107999</v>
      </c>
      <c r="F70" s="803">
        <f t="shared" si="0"/>
        <v>600</v>
      </c>
      <c r="G70" s="804" t="s">
        <v>81</v>
      </c>
      <c r="H70" s="805"/>
      <c r="I70" s="806" t="s">
        <v>1329</v>
      </c>
    </row>
    <row r="71" spans="2:9" x14ac:dyDescent="0.2">
      <c r="B71" s="570">
        <f t="shared" si="1"/>
        <v>58</v>
      </c>
      <c r="C71" s="571" t="s">
        <v>2553</v>
      </c>
      <c r="D71" s="579">
        <v>2108000</v>
      </c>
      <c r="E71" s="580">
        <v>2108199</v>
      </c>
      <c r="F71" s="572">
        <f t="shared" si="0"/>
        <v>200</v>
      </c>
      <c r="G71" s="573" t="s">
        <v>81</v>
      </c>
      <c r="H71" s="577"/>
      <c r="I71" s="578" t="s">
        <v>1329</v>
      </c>
    </row>
    <row r="72" spans="2:9" x14ac:dyDescent="0.2">
      <c r="B72" s="570">
        <f t="shared" si="1"/>
        <v>59</v>
      </c>
      <c r="C72" s="571" t="s">
        <v>2287</v>
      </c>
      <c r="D72" s="579">
        <v>2109000</v>
      </c>
      <c r="E72" s="580">
        <v>2109099</v>
      </c>
      <c r="F72" s="572">
        <f t="shared" si="0"/>
        <v>100</v>
      </c>
      <c r="G72" s="573" t="s">
        <v>81</v>
      </c>
      <c r="H72" s="577"/>
      <c r="I72" s="578" t="s">
        <v>1329</v>
      </c>
    </row>
    <row r="73" spans="2:9" x14ac:dyDescent="0.2">
      <c r="B73" s="570">
        <f t="shared" si="1"/>
        <v>60</v>
      </c>
      <c r="C73" s="571" t="s">
        <v>2309</v>
      </c>
      <c r="D73" s="579">
        <v>2109200</v>
      </c>
      <c r="E73" s="580">
        <v>2109299</v>
      </c>
      <c r="F73" s="572">
        <f t="shared" si="0"/>
        <v>100</v>
      </c>
      <c r="G73" s="573" t="s">
        <v>81</v>
      </c>
      <c r="H73" s="577"/>
      <c r="I73" s="578" t="s">
        <v>1329</v>
      </c>
    </row>
    <row r="74" spans="2:9" x14ac:dyDescent="0.2">
      <c r="B74" s="570">
        <f t="shared" si="1"/>
        <v>61</v>
      </c>
      <c r="C74" s="571" t="s">
        <v>1454</v>
      </c>
      <c r="D74" s="579">
        <v>2110000</v>
      </c>
      <c r="E74" s="580">
        <v>2111999</v>
      </c>
      <c r="F74" s="572">
        <f t="shared" si="0"/>
        <v>2000</v>
      </c>
      <c r="G74" s="573" t="s">
        <v>81</v>
      </c>
      <c r="H74" s="577"/>
      <c r="I74" s="578" t="s">
        <v>1329</v>
      </c>
    </row>
    <row r="75" spans="2:9" x14ac:dyDescent="0.2">
      <c r="B75" s="570">
        <f t="shared" si="1"/>
        <v>62</v>
      </c>
      <c r="C75" s="571" t="s">
        <v>1115</v>
      </c>
      <c r="D75" s="579">
        <v>2112000</v>
      </c>
      <c r="E75" s="580">
        <v>2112999</v>
      </c>
      <c r="F75" s="572">
        <f t="shared" si="0"/>
        <v>1000</v>
      </c>
      <c r="G75" s="573" t="s">
        <v>81</v>
      </c>
      <c r="H75" s="577"/>
      <c r="I75" s="578" t="s">
        <v>1329</v>
      </c>
    </row>
    <row r="76" spans="2:9" x14ac:dyDescent="0.2">
      <c r="B76" s="570">
        <f t="shared" si="1"/>
        <v>63</v>
      </c>
      <c r="C76" s="571" t="s">
        <v>1980</v>
      </c>
      <c r="D76" s="579">
        <v>2114000</v>
      </c>
      <c r="E76" s="580">
        <v>2114299</v>
      </c>
      <c r="F76" s="572">
        <f t="shared" si="0"/>
        <v>300</v>
      </c>
      <c r="G76" s="573" t="s">
        <v>81</v>
      </c>
      <c r="H76" s="577"/>
      <c r="I76" s="578" t="s">
        <v>1329</v>
      </c>
    </row>
    <row r="77" spans="2:9" x14ac:dyDescent="0.2">
      <c r="B77" s="570">
        <f t="shared" si="1"/>
        <v>64</v>
      </c>
      <c r="C77" s="571" t="s">
        <v>1455</v>
      </c>
      <c r="D77" s="579">
        <v>2115000</v>
      </c>
      <c r="E77" s="580">
        <v>2115799</v>
      </c>
      <c r="F77" s="572">
        <f t="shared" si="0"/>
        <v>800</v>
      </c>
      <c r="G77" s="573" t="s">
        <v>81</v>
      </c>
      <c r="H77" s="577"/>
      <c r="I77" s="578" t="s">
        <v>1329</v>
      </c>
    </row>
    <row r="78" spans="2:9" x14ac:dyDescent="0.2">
      <c r="B78" s="570">
        <f t="shared" si="1"/>
        <v>65</v>
      </c>
      <c r="C78" s="571" t="s">
        <v>1996</v>
      </c>
      <c r="D78" s="579">
        <v>2116000</v>
      </c>
      <c r="E78" s="580">
        <v>2116499</v>
      </c>
      <c r="F78" s="572">
        <f t="shared" ref="F78:F142" si="2">SUM(E78-D78)+1</f>
        <v>500</v>
      </c>
      <c r="G78" s="573" t="s">
        <v>81</v>
      </c>
      <c r="H78" s="577"/>
      <c r="I78" s="578" t="s">
        <v>1329</v>
      </c>
    </row>
    <row r="79" spans="2:9" x14ac:dyDescent="0.2">
      <c r="B79" s="570">
        <f t="shared" si="1"/>
        <v>66</v>
      </c>
      <c r="C79" s="571" t="s">
        <v>1981</v>
      </c>
      <c r="D79" s="579">
        <v>2118000</v>
      </c>
      <c r="E79" s="580">
        <v>2118299</v>
      </c>
      <c r="F79" s="572">
        <f t="shared" si="2"/>
        <v>300</v>
      </c>
      <c r="G79" s="573" t="s">
        <v>81</v>
      </c>
      <c r="H79" s="577"/>
      <c r="I79" s="578" t="s">
        <v>1329</v>
      </c>
    </row>
    <row r="80" spans="2:9" x14ac:dyDescent="0.2">
      <c r="B80" s="570">
        <f t="shared" ref="B80:B143" si="3">B79+1</f>
        <v>67</v>
      </c>
      <c r="C80" s="571" t="s">
        <v>1301</v>
      </c>
      <c r="D80" s="579">
        <v>2119000</v>
      </c>
      <c r="E80" s="580">
        <v>2119399</v>
      </c>
      <c r="F80" s="572">
        <f t="shared" si="2"/>
        <v>400</v>
      </c>
      <c r="G80" s="573" t="s">
        <v>81</v>
      </c>
      <c r="H80" s="577"/>
      <c r="I80" s="578" t="s">
        <v>1329</v>
      </c>
    </row>
    <row r="81" spans="2:9" x14ac:dyDescent="0.2">
      <c r="B81" s="570">
        <f t="shared" si="3"/>
        <v>68</v>
      </c>
      <c r="C81" s="571" t="s">
        <v>230</v>
      </c>
      <c r="D81" s="579">
        <v>2120000</v>
      </c>
      <c r="E81" s="580">
        <v>2120799</v>
      </c>
      <c r="F81" s="572">
        <f t="shared" si="2"/>
        <v>800</v>
      </c>
      <c r="G81" s="573" t="s">
        <v>81</v>
      </c>
      <c r="H81" s="578"/>
      <c r="I81" s="578" t="s">
        <v>1329</v>
      </c>
    </row>
    <row r="82" spans="2:9" x14ac:dyDescent="0.2">
      <c r="B82" s="570">
        <f t="shared" si="3"/>
        <v>69</v>
      </c>
      <c r="C82" s="571" t="s">
        <v>1483</v>
      </c>
      <c r="D82" s="579">
        <v>2123000</v>
      </c>
      <c r="E82" s="580">
        <v>2123499</v>
      </c>
      <c r="F82" s="572">
        <f t="shared" si="2"/>
        <v>500</v>
      </c>
      <c r="G82" s="573" t="s">
        <v>81</v>
      </c>
      <c r="H82" s="577"/>
      <c r="I82" s="578" t="s">
        <v>1329</v>
      </c>
    </row>
    <row r="83" spans="2:9" x14ac:dyDescent="0.2">
      <c r="B83" s="570">
        <f t="shared" si="3"/>
        <v>70</v>
      </c>
      <c r="C83" s="571" t="s">
        <v>257</v>
      </c>
      <c r="D83" s="579">
        <v>2125000</v>
      </c>
      <c r="E83" s="580">
        <v>2125399</v>
      </c>
      <c r="F83" s="572">
        <f t="shared" si="2"/>
        <v>400</v>
      </c>
      <c r="G83" s="573" t="s">
        <v>81</v>
      </c>
      <c r="H83" s="577"/>
      <c r="I83" s="578" t="s">
        <v>1329</v>
      </c>
    </row>
    <row r="84" spans="2:9" x14ac:dyDescent="0.2">
      <c r="B84" s="570">
        <f t="shared" si="3"/>
        <v>71</v>
      </c>
      <c r="C84" s="571" t="s">
        <v>1982</v>
      </c>
      <c r="D84" s="579">
        <v>2127000</v>
      </c>
      <c r="E84" s="580">
        <v>2128099</v>
      </c>
      <c r="F84" s="572">
        <f t="shared" si="2"/>
        <v>1100</v>
      </c>
      <c r="G84" s="573" t="s">
        <v>81</v>
      </c>
      <c r="H84" s="577"/>
      <c r="I84" s="578" t="s">
        <v>1329</v>
      </c>
    </row>
    <row r="85" spans="2:9" x14ac:dyDescent="0.2">
      <c r="B85" s="570">
        <f t="shared" si="3"/>
        <v>72</v>
      </c>
      <c r="C85" s="571" t="s">
        <v>1302</v>
      </c>
      <c r="D85" s="579">
        <v>2129000</v>
      </c>
      <c r="E85" s="580">
        <v>2129299</v>
      </c>
      <c r="F85" s="572">
        <f t="shared" si="2"/>
        <v>300</v>
      </c>
      <c r="G85" s="573" t="s">
        <v>81</v>
      </c>
      <c r="H85" s="577"/>
      <c r="I85" s="578" t="s">
        <v>1329</v>
      </c>
    </row>
    <row r="86" spans="2:9" x14ac:dyDescent="0.2">
      <c r="B86" s="570">
        <f t="shared" si="3"/>
        <v>73</v>
      </c>
      <c r="C86" s="571" t="s">
        <v>1983</v>
      </c>
      <c r="D86" s="579">
        <v>2130000</v>
      </c>
      <c r="E86" s="580">
        <v>2131599</v>
      </c>
      <c r="F86" s="572">
        <f t="shared" si="2"/>
        <v>1600</v>
      </c>
      <c r="G86" s="573" t="s">
        <v>81</v>
      </c>
      <c r="H86" s="577"/>
      <c r="I86" s="578" t="s">
        <v>1329</v>
      </c>
    </row>
    <row r="87" spans="2:9" s="567" customFormat="1" x14ac:dyDescent="0.2">
      <c r="B87" s="570">
        <f t="shared" si="3"/>
        <v>74</v>
      </c>
      <c r="C87" s="571" t="s">
        <v>1484</v>
      </c>
      <c r="D87" s="581">
        <v>2133000</v>
      </c>
      <c r="E87" s="582">
        <v>2133199</v>
      </c>
      <c r="F87" s="572">
        <f t="shared" si="2"/>
        <v>200</v>
      </c>
      <c r="G87" s="573" t="s">
        <v>81</v>
      </c>
      <c r="H87" s="577"/>
      <c r="I87" s="578" t="s">
        <v>1329</v>
      </c>
    </row>
    <row r="88" spans="2:9" s="567" customFormat="1" x14ac:dyDescent="0.2">
      <c r="B88" s="570">
        <f t="shared" si="3"/>
        <v>75</v>
      </c>
      <c r="C88" s="571" t="s">
        <v>2366</v>
      </c>
      <c r="D88" s="581">
        <v>2134000</v>
      </c>
      <c r="E88" s="582">
        <v>2134299</v>
      </c>
      <c r="F88" s="572">
        <f t="shared" si="2"/>
        <v>300</v>
      </c>
      <c r="G88" s="573" t="s">
        <v>81</v>
      </c>
      <c r="H88" s="577"/>
      <c r="I88" s="578" t="s">
        <v>1329</v>
      </c>
    </row>
    <row r="89" spans="2:9" x14ac:dyDescent="0.2">
      <c r="B89" s="570">
        <f t="shared" si="3"/>
        <v>76</v>
      </c>
      <c r="C89" s="571" t="s">
        <v>1935</v>
      </c>
      <c r="D89" s="581">
        <v>2135000</v>
      </c>
      <c r="E89" s="582">
        <v>2135299</v>
      </c>
      <c r="F89" s="572">
        <f t="shared" si="2"/>
        <v>300</v>
      </c>
      <c r="G89" s="573" t="s">
        <v>81</v>
      </c>
      <c r="H89" s="577"/>
      <c r="I89" s="578" t="s">
        <v>1329</v>
      </c>
    </row>
    <row r="90" spans="2:9" x14ac:dyDescent="0.2">
      <c r="B90" s="570">
        <f t="shared" si="3"/>
        <v>77</v>
      </c>
      <c r="C90" s="571" t="s">
        <v>1710</v>
      </c>
      <c r="D90" s="581">
        <v>2136000</v>
      </c>
      <c r="E90" s="582">
        <v>2136299</v>
      </c>
      <c r="F90" s="572">
        <f t="shared" si="2"/>
        <v>300</v>
      </c>
      <c r="G90" s="573" t="s">
        <v>81</v>
      </c>
      <c r="H90" s="577"/>
      <c r="I90" s="578" t="s">
        <v>1329</v>
      </c>
    </row>
    <row r="91" spans="2:9" x14ac:dyDescent="0.2">
      <c r="B91" s="570">
        <f t="shared" si="3"/>
        <v>78</v>
      </c>
      <c r="C91" s="571" t="s">
        <v>2154</v>
      </c>
      <c r="D91" s="581">
        <v>2137000</v>
      </c>
      <c r="E91" s="582">
        <v>2137199</v>
      </c>
      <c r="F91" s="572">
        <f t="shared" si="2"/>
        <v>200</v>
      </c>
      <c r="G91" s="573" t="s">
        <v>81</v>
      </c>
      <c r="H91" s="577"/>
      <c r="I91" s="578" t="s">
        <v>1329</v>
      </c>
    </row>
    <row r="92" spans="2:9" x14ac:dyDescent="0.2">
      <c r="B92" s="570">
        <f t="shared" si="3"/>
        <v>79</v>
      </c>
      <c r="C92" s="571" t="s">
        <v>1303</v>
      </c>
      <c r="D92" s="581">
        <v>2138000</v>
      </c>
      <c r="E92" s="582">
        <v>2139099</v>
      </c>
      <c r="F92" s="572">
        <f t="shared" si="2"/>
        <v>1100</v>
      </c>
      <c r="G92" s="573" t="s">
        <v>81</v>
      </c>
      <c r="H92" s="577"/>
      <c r="I92" s="578" t="s">
        <v>1329</v>
      </c>
    </row>
    <row r="93" spans="2:9" x14ac:dyDescent="0.2">
      <c r="B93" s="570">
        <f t="shared" si="3"/>
        <v>80</v>
      </c>
      <c r="C93" s="571" t="s">
        <v>231</v>
      </c>
      <c r="D93" s="581">
        <v>2140000</v>
      </c>
      <c r="E93" s="582">
        <v>2141199</v>
      </c>
      <c r="F93" s="572">
        <f t="shared" si="2"/>
        <v>1200</v>
      </c>
      <c r="G93" s="573" t="s">
        <v>81</v>
      </c>
      <c r="H93" s="578"/>
      <c r="I93" s="578" t="s">
        <v>1329</v>
      </c>
    </row>
    <row r="94" spans="2:9" x14ac:dyDescent="0.2">
      <c r="B94" s="570">
        <f t="shared" si="3"/>
        <v>81</v>
      </c>
      <c r="C94" s="571" t="s">
        <v>2425</v>
      </c>
      <c r="D94" s="581">
        <v>2143000</v>
      </c>
      <c r="E94" s="582">
        <v>2143099</v>
      </c>
      <c r="F94" s="572">
        <f t="shared" si="2"/>
        <v>100</v>
      </c>
      <c r="G94" s="573" t="s">
        <v>81</v>
      </c>
      <c r="H94" s="577"/>
      <c r="I94" s="578" t="s">
        <v>1329</v>
      </c>
    </row>
    <row r="95" spans="2:9" x14ac:dyDescent="0.2">
      <c r="B95" s="570">
        <f t="shared" si="3"/>
        <v>82</v>
      </c>
      <c r="C95" s="571" t="s">
        <v>2670</v>
      </c>
      <c r="D95" s="581">
        <v>2144000</v>
      </c>
      <c r="E95" s="582">
        <v>2144199</v>
      </c>
      <c r="F95" s="572">
        <f t="shared" si="2"/>
        <v>200</v>
      </c>
      <c r="G95" s="573" t="s">
        <v>81</v>
      </c>
      <c r="H95" s="577"/>
      <c r="I95" s="578" t="s">
        <v>1329</v>
      </c>
    </row>
    <row r="96" spans="2:9" x14ac:dyDescent="0.2">
      <c r="B96" s="570">
        <f t="shared" si="3"/>
        <v>83</v>
      </c>
      <c r="C96" s="571" t="s">
        <v>1886</v>
      </c>
      <c r="D96" s="581">
        <v>2145000</v>
      </c>
      <c r="E96" s="582">
        <v>2145599</v>
      </c>
      <c r="F96" s="572">
        <f t="shared" si="2"/>
        <v>600</v>
      </c>
      <c r="G96" s="573" t="s">
        <v>81</v>
      </c>
      <c r="H96" s="577"/>
      <c r="I96" s="578" t="s">
        <v>1329</v>
      </c>
    </row>
    <row r="97" spans="2:9" x14ac:dyDescent="0.2">
      <c r="B97" s="570">
        <f t="shared" si="3"/>
        <v>84</v>
      </c>
      <c r="C97" s="571" t="s">
        <v>2701</v>
      </c>
      <c r="D97" s="581">
        <v>2146000</v>
      </c>
      <c r="E97" s="582">
        <v>2146399</v>
      </c>
      <c r="F97" s="572">
        <f t="shared" si="2"/>
        <v>400</v>
      </c>
      <c r="G97" s="573" t="s">
        <v>81</v>
      </c>
      <c r="H97" s="577"/>
      <c r="I97" s="578" t="s">
        <v>1329</v>
      </c>
    </row>
    <row r="98" spans="2:9" x14ac:dyDescent="0.2">
      <c r="B98" s="570">
        <f t="shared" si="3"/>
        <v>85</v>
      </c>
      <c r="C98" s="571" t="s">
        <v>1984</v>
      </c>
      <c r="D98" s="581">
        <v>2147000</v>
      </c>
      <c r="E98" s="582">
        <v>2147199</v>
      </c>
      <c r="F98" s="572">
        <f t="shared" si="2"/>
        <v>200</v>
      </c>
      <c r="G98" s="573" t="s">
        <v>81</v>
      </c>
      <c r="H98" s="577"/>
      <c r="I98" s="578" t="s">
        <v>1329</v>
      </c>
    </row>
    <row r="99" spans="2:9" x14ac:dyDescent="0.2">
      <c r="B99" s="570">
        <f t="shared" si="3"/>
        <v>86</v>
      </c>
      <c r="C99" s="571" t="s">
        <v>1985</v>
      </c>
      <c r="D99" s="581">
        <v>2148000</v>
      </c>
      <c r="E99" s="582">
        <v>2148299</v>
      </c>
      <c r="F99" s="572">
        <f t="shared" si="2"/>
        <v>300</v>
      </c>
      <c r="G99" s="573" t="s">
        <v>81</v>
      </c>
      <c r="H99" s="577"/>
      <c r="I99" s="578" t="s">
        <v>1329</v>
      </c>
    </row>
    <row r="100" spans="2:9" x14ac:dyDescent="0.2">
      <c r="B100" s="570">
        <f t="shared" si="3"/>
        <v>87</v>
      </c>
      <c r="C100" s="571" t="s">
        <v>1433</v>
      </c>
      <c r="D100" s="581">
        <v>2149000</v>
      </c>
      <c r="E100" s="582">
        <v>2149399</v>
      </c>
      <c r="F100" s="572">
        <f t="shared" si="2"/>
        <v>400</v>
      </c>
      <c r="G100" s="573" t="s">
        <v>81</v>
      </c>
      <c r="H100" s="577"/>
      <c r="I100" s="578" t="s">
        <v>1329</v>
      </c>
    </row>
    <row r="101" spans="2:9" x14ac:dyDescent="0.2">
      <c r="B101" s="570">
        <f t="shared" si="3"/>
        <v>88</v>
      </c>
      <c r="C101" s="571" t="s">
        <v>1936</v>
      </c>
      <c r="D101" s="579">
        <v>2150000</v>
      </c>
      <c r="E101" s="580">
        <v>2150499</v>
      </c>
      <c r="F101" s="572">
        <f t="shared" si="2"/>
        <v>500</v>
      </c>
      <c r="G101" s="573" t="s">
        <v>81</v>
      </c>
      <c r="H101" s="577"/>
      <c r="I101" s="578" t="s">
        <v>1329</v>
      </c>
    </row>
    <row r="102" spans="2:9" x14ac:dyDescent="0.2">
      <c r="B102" s="570">
        <f t="shared" si="3"/>
        <v>89</v>
      </c>
      <c r="C102" s="571" t="s">
        <v>2155</v>
      </c>
      <c r="D102" s="579">
        <v>2152000</v>
      </c>
      <c r="E102" s="580">
        <v>2152199</v>
      </c>
      <c r="F102" s="572">
        <f t="shared" si="2"/>
        <v>200</v>
      </c>
      <c r="G102" s="573" t="s">
        <v>81</v>
      </c>
      <c r="H102" s="577"/>
      <c r="I102" s="578" t="s">
        <v>1329</v>
      </c>
    </row>
    <row r="103" spans="2:9" x14ac:dyDescent="0.2">
      <c r="B103" s="570">
        <f t="shared" si="3"/>
        <v>90</v>
      </c>
      <c r="C103" s="571" t="s">
        <v>1480</v>
      </c>
      <c r="D103" s="579">
        <v>2153000</v>
      </c>
      <c r="E103" s="580">
        <v>2153299</v>
      </c>
      <c r="F103" s="572">
        <f t="shared" si="2"/>
        <v>300</v>
      </c>
      <c r="G103" s="573" t="s">
        <v>81</v>
      </c>
      <c r="H103" s="577"/>
      <c r="I103" s="578" t="s">
        <v>1329</v>
      </c>
    </row>
    <row r="104" spans="2:9" x14ac:dyDescent="0.2">
      <c r="B104" s="570">
        <f t="shared" si="3"/>
        <v>91</v>
      </c>
      <c r="C104" s="571" t="s">
        <v>2156</v>
      </c>
      <c r="D104" s="579">
        <v>2154000</v>
      </c>
      <c r="E104" s="580">
        <v>2154599</v>
      </c>
      <c r="F104" s="572">
        <f t="shared" si="2"/>
        <v>600</v>
      </c>
      <c r="G104" s="573" t="s">
        <v>81</v>
      </c>
      <c r="H104" s="577"/>
      <c r="I104" s="578" t="s">
        <v>1329</v>
      </c>
    </row>
    <row r="105" spans="2:9" x14ac:dyDescent="0.2">
      <c r="B105" s="570">
        <f t="shared" si="3"/>
        <v>92</v>
      </c>
      <c r="C105" s="571" t="s">
        <v>2766</v>
      </c>
      <c r="D105" s="579">
        <v>2155000</v>
      </c>
      <c r="E105" s="580">
        <v>2155399</v>
      </c>
      <c r="F105" s="572">
        <f t="shared" si="2"/>
        <v>400</v>
      </c>
      <c r="G105" s="573" t="s">
        <v>81</v>
      </c>
      <c r="H105" s="577"/>
      <c r="I105" s="578" t="s">
        <v>1329</v>
      </c>
    </row>
    <row r="106" spans="2:9" x14ac:dyDescent="0.2">
      <c r="B106" s="570">
        <f t="shared" si="3"/>
        <v>93</v>
      </c>
      <c r="C106" s="571" t="s">
        <v>985</v>
      </c>
      <c r="D106" s="579">
        <v>2156000</v>
      </c>
      <c r="E106" s="580">
        <v>2156699</v>
      </c>
      <c r="F106" s="572">
        <f t="shared" si="2"/>
        <v>700</v>
      </c>
      <c r="G106" s="573" t="s">
        <v>81</v>
      </c>
      <c r="H106" s="577"/>
      <c r="I106" s="578" t="s">
        <v>1329</v>
      </c>
    </row>
    <row r="107" spans="2:9" x14ac:dyDescent="0.2">
      <c r="B107" s="570">
        <f t="shared" si="3"/>
        <v>94</v>
      </c>
      <c r="C107" s="571" t="s">
        <v>974</v>
      </c>
      <c r="D107" s="579">
        <v>2156700</v>
      </c>
      <c r="E107" s="580">
        <v>2156899</v>
      </c>
      <c r="F107" s="572">
        <f t="shared" si="2"/>
        <v>200</v>
      </c>
      <c r="G107" s="573" t="s">
        <v>81</v>
      </c>
      <c r="H107" s="577"/>
      <c r="I107" s="578" t="s">
        <v>1329</v>
      </c>
    </row>
    <row r="108" spans="2:9" x14ac:dyDescent="0.2">
      <c r="B108" s="570">
        <f t="shared" si="3"/>
        <v>95</v>
      </c>
      <c r="C108" s="571" t="s">
        <v>2385</v>
      </c>
      <c r="D108" s="579">
        <v>2157000</v>
      </c>
      <c r="E108" s="580">
        <v>2157499</v>
      </c>
      <c r="F108" s="572">
        <f t="shared" si="2"/>
        <v>500</v>
      </c>
      <c r="G108" s="573" t="s">
        <v>81</v>
      </c>
      <c r="H108" s="577"/>
      <c r="I108" s="578" t="s">
        <v>1329</v>
      </c>
    </row>
    <row r="109" spans="2:9" x14ac:dyDescent="0.2">
      <c r="B109" s="570">
        <f t="shared" si="3"/>
        <v>96</v>
      </c>
      <c r="C109" s="571" t="s">
        <v>2466</v>
      </c>
      <c r="D109" s="579">
        <v>2158000</v>
      </c>
      <c r="E109" s="580">
        <v>2158699</v>
      </c>
      <c r="F109" s="572">
        <f t="shared" si="2"/>
        <v>700</v>
      </c>
      <c r="G109" s="573" t="s">
        <v>81</v>
      </c>
      <c r="H109" s="577"/>
      <c r="I109" s="578" t="s">
        <v>1329</v>
      </c>
    </row>
    <row r="110" spans="2:9" x14ac:dyDescent="0.2">
      <c r="B110" s="570">
        <f t="shared" si="3"/>
        <v>97</v>
      </c>
      <c r="C110" s="571" t="s">
        <v>1324</v>
      </c>
      <c r="D110" s="579">
        <v>2160000</v>
      </c>
      <c r="E110" s="580">
        <v>2160299</v>
      </c>
      <c r="F110" s="572">
        <f t="shared" si="2"/>
        <v>300</v>
      </c>
      <c r="G110" s="573" t="s">
        <v>81</v>
      </c>
      <c r="H110" s="577"/>
      <c r="I110" s="578" t="s">
        <v>1329</v>
      </c>
    </row>
    <row r="111" spans="2:9" x14ac:dyDescent="0.2">
      <c r="B111" s="570">
        <f t="shared" si="3"/>
        <v>98</v>
      </c>
      <c r="C111" s="571" t="s">
        <v>2291</v>
      </c>
      <c r="D111" s="579">
        <v>2161000</v>
      </c>
      <c r="E111" s="580">
        <v>2161199</v>
      </c>
      <c r="F111" s="572">
        <f t="shared" si="2"/>
        <v>200</v>
      </c>
      <c r="G111" s="573" t="s">
        <v>81</v>
      </c>
      <c r="H111" s="577"/>
      <c r="I111" s="578" t="s">
        <v>1329</v>
      </c>
    </row>
    <row r="112" spans="2:9" x14ac:dyDescent="0.2">
      <c r="B112" s="570">
        <f t="shared" si="3"/>
        <v>99</v>
      </c>
      <c r="C112" s="571" t="s">
        <v>1304</v>
      </c>
      <c r="D112" s="579">
        <v>2162000</v>
      </c>
      <c r="E112" s="580">
        <v>2162299</v>
      </c>
      <c r="F112" s="572">
        <f t="shared" si="2"/>
        <v>300</v>
      </c>
      <c r="G112" s="573" t="s">
        <v>81</v>
      </c>
      <c r="H112" s="577"/>
      <c r="I112" s="578" t="s">
        <v>1329</v>
      </c>
    </row>
    <row r="113" spans="2:9" x14ac:dyDescent="0.2">
      <c r="B113" s="570">
        <f t="shared" si="3"/>
        <v>100</v>
      </c>
      <c r="C113" s="571" t="s">
        <v>2675</v>
      </c>
      <c r="D113" s="579">
        <v>2163000</v>
      </c>
      <c r="E113" s="580">
        <v>2163199</v>
      </c>
      <c r="F113" s="572">
        <f t="shared" si="2"/>
        <v>200</v>
      </c>
      <c r="G113" s="573" t="s">
        <v>81</v>
      </c>
      <c r="H113" s="577"/>
      <c r="I113" s="578" t="s">
        <v>1329</v>
      </c>
    </row>
    <row r="114" spans="2:9" x14ac:dyDescent="0.2">
      <c r="B114" s="570">
        <f t="shared" si="3"/>
        <v>101</v>
      </c>
      <c r="C114" s="571" t="s">
        <v>1986</v>
      </c>
      <c r="D114" s="579">
        <v>2164000</v>
      </c>
      <c r="E114" s="580">
        <v>2164899</v>
      </c>
      <c r="F114" s="572">
        <f t="shared" si="2"/>
        <v>900</v>
      </c>
      <c r="G114" s="573" t="s">
        <v>81</v>
      </c>
      <c r="H114" s="577"/>
      <c r="I114" s="578" t="s">
        <v>1329</v>
      </c>
    </row>
    <row r="115" spans="2:9" x14ac:dyDescent="0.2">
      <c r="B115" s="570">
        <f t="shared" si="3"/>
        <v>102</v>
      </c>
      <c r="C115" s="571" t="s">
        <v>1305</v>
      </c>
      <c r="D115" s="579">
        <v>2166000</v>
      </c>
      <c r="E115" s="580">
        <v>2166299</v>
      </c>
      <c r="F115" s="572">
        <f t="shared" si="2"/>
        <v>300</v>
      </c>
      <c r="G115" s="573" t="s">
        <v>81</v>
      </c>
      <c r="H115" s="577"/>
      <c r="I115" s="578" t="s">
        <v>1329</v>
      </c>
    </row>
    <row r="116" spans="2:9" x14ac:dyDescent="0.2">
      <c r="B116" s="570">
        <f t="shared" si="3"/>
        <v>103</v>
      </c>
      <c r="C116" s="571" t="s">
        <v>1987</v>
      </c>
      <c r="D116" s="579">
        <v>2168000</v>
      </c>
      <c r="E116" s="580">
        <v>2168499</v>
      </c>
      <c r="F116" s="572">
        <f t="shared" si="2"/>
        <v>500</v>
      </c>
      <c r="G116" s="573" t="s">
        <v>81</v>
      </c>
      <c r="H116" s="577"/>
      <c r="I116" s="578" t="s">
        <v>1329</v>
      </c>
    </row>
    <row r="117" spans="2:9" x14ac:dyDescent="0.2">
      <c r="B117" s="570">
        <f t="shared" si="3"/>
        <v>104</v>
      </c>
      <c r="C117" s="571" t="s">
        <v>1988</v>
      </c>
      <c r="D117" s="579">
        <v>2169000</v>
      </c>
      <c r="E117" s="580">
        <v>2169199</v>
      </c>
      <c r="F117" s="572">
        <f t="shared" si="2"/>
        <v>200</v>
      </c>
      <c r="G117" s="573" t="s">
        <v>81</v>
      </c>
      <c r="H117" s="577"/>
      <c r="I117" s="578" t="s">
        <v>1329</v>
      </c>
    </row>
    <row r="118" spans="2:9" x14ac:dyDescent="0.2">
      <c r="B118" s="570">
        <f t="shared" si="3"/>
        <v>105</v>
      </c>
      <c r="C118" s="571" t="s">
        <v>1306</v>
      </c>
      <c r="D118" s="579">
        <v>2170000</v>
      </c>
      <c r="E118" s="580">
        <v>2170499</v>
      </c>
      <c r="F118" s="572">
        <f t="shared" si="2"/>
        <v>500</v>
      </c>
      <c r="G118" s="573" t="s">
        <v>81</v>
      </c>
      <c r="H118" s="577"/>
      <c r="I118" s="578" t="s">
        <v>1329</v>
      </c>
    </row>
    <row r="119" spans="2:9" x14ac:dyDescent="0.2">
      <c r="B119" s="570">
        <f t="shared" si="3"/>
        <v>106</v>
      </c>
      <c r="C119" s="571" t="s">
        <v>984</v>
      </c>
      <c r="D119" s="579">
        <v>2172000</v>
      </c>
      <c r="E119" s="580">
        <v>2172499</v>
      </c>
      <c r="F119" s="572">
        <f t="shared" si="2"/>
        <v>500</v>
      </c>
      <c r="G119" s="573" t="s">
        <v>1245</v>
      </c>
      <c r="H119" s="578"/>
      <c r="I119" s="578" t="s">
        <v>1329</v>
      </c>
    </row>
    <row r="120" spans="2:9" x14ac:dyDescent="0.2">
      <c r="B120" s="570">
        <f t="shared" si="3"/>
        <v>107</v>
      </c>
      <c r="C120" s="571" t="s">
        <v>2699</v>
      </c>
      <c r="D120" s="579">
        <v>2173000</v>
      </c>
      <c r="E120" s="580">
        <v>2173099</v>
      </c>
      <c r="F120" s="572">
        <f t="shared" si="2"/>
        <v>100</v>
      </c>
      <c r="G120" s="573" t="s">
        <v>81</v>
      </c>
      <c r="H120" s="577"/>
      <c r="I120" s="578" t="s">
        <v>1329</v>
      </c>
    </row>
    <row r="121" spans="2:9" x14ac:dyDescent="0.2">
      <c r="B121" s="570">
        <f t="shared" si="3"/>
        <v>108</v>
      </c>
      <c r="C121" s="571" t="s">
        <v>2482</v>
      </c>
      <c r="D121" s="579">
        <v>2174000</v>
      </c>
      <c r="E121" s="580">
        <v>2174699</v>
      </c>
      <c r="F121" s="572">
        <f t="shared" si="2"/>
        <v>700</v>
      </c>
      <c r="G121" s="573" t="s">
        <v>1245</v>
      </c>
      <c r="H121" s="577"/>
      <c r="I121" s="578" t="s">
        <v>1329</v>
      </c>
    </row>
    <row r="122" spans="2:9" x14ac:dyDescent="0.2">
      <c r="B122" s="570">
        <f t="shared" si="3"/>
        <v>109</v>
      </c>
      <c r="C122" s="571" t="s">
        <v>2700</v>
      </c>
      <c r="D122" s="579">
        <v>2175000</v>
      </c>
      <c r="E122" s="580">
        <v>2175099</v>
      </c>
      <c r="F122" s="572">
        <f t="shared" si="2"/>
        <v>100</v>
      </c>
      <c r="G122" s="573" t="s">
        <v>81</v>
      </c>
      <c r="H122" s="577"/>
      <c r="I122" s="578" t="s">
        <v>1329</v>
      </c>
    </row>
    <row r="123" spans="2:9" x14ac:dyDescent="0.2">
      <c r="B123" s="570">
        <f t="shared" si="3"/>
        <v>110</v>
      </c>
      <c r="C123" s="571" t="s">
        <v>2157</v>
      </c>
      <c r="D123" s="579">
        <v>2176000</v>
      </c>
      <c r="E123" s="580">
        <v>2176299</v>
      </c>
      <c r="F123" s="572">
        <f t="shared" si="2"/>
        <v>300</v>
      </c>
      <c r="G123" s="573" t="s">
        <v>81</v>
      </c>
      <c r="H123" s="577"/>
      <c r="I123" s="578" t="s">
        <v>1329</v>
      </c>
    </row>
    <row r="124" spans="2:9" x14ac:dyDescent="0.2">
      <c r="B124" s="570">
        <f t="shared" si="3"/>
        <v>111</v>
      </c>
      <c r="C124" s="571" t="s">
        <v>1059</v>
      </c>
      <c r="D124" s="579">
        <v>2177000</v>
      </c>
      <c r="E124" s="580">
        <v>2177499</v>
      </c>
      <c r="F124" s="572">
        <f t="shared" si="2"/>
        <v>500</v>
      </c>
      <c r="G124" s="573" t="s">
        <v>81</v>
      </c>
      <c r="H124" s="578"/>
      <c r="I124" s="578" t="s">
        <v>1329</v>
      </c>
    </row>
    <row r="125" spans="2:9" x14ac:dyDescent="0.2">
      <c r="B125" s="570">
        <f t="shared" si="3"/>
        <v>112</v>
      </c>
      <c r="C125" s="571" t="s">
        <v>2713</v>
      </c>
      <c r="D125" s="579">
        <v>2178000</v>
      </c>
      <c r="E125" s="580">
        <v>2178399</v>
      </c>
      <c r="F125" s="572">
        <f t="shared" si="2"/>
        <v>400</v>
      </c>
      <c r="G125" s="573" t="s">
        <v>81</v>
      </c>
      <c r="H125" s="577"/>
      <c r="I125" s="578" t="s">
        <v>1329</v>
      </c>
    </row>
    <row r="126" spans="2:9" x14ac:dyDescent="0.2">
      <c r="B126" s="570">
        <f t="shared" si="3"/>
        <v>113</v>
      </c>
      <c r="C126" s="571" t="s">
        <v>2610</v>
      </c>
      <c r="D126" s="579">
        <v>2179000</v>
      </c>
      <c r="E126" s="580">
        <v>2179399</v>
      </c>
      <c r="F126" s="572">
        <f t="shared" si="2"/>
        <v>400</v>
      </c>
      <c r="G126" s="573" t="s">
        <v>81</v>
      </c>
      <c r="H126" s="577"/>
      <c r="I126" s="578" t="s">
        <v>1329</v>
      </c>
    </row>
    <row r="127" spans="2:9" x14ac:dyDescent="0.2">
      <c r="B127" s="570">
        <f t="shared" si="3"/>
        <v>114</v>
      </c>
      <c r="C127" s="571" t="s">
        <v>2458</v>
      </c>
      <c r="D127" s="579">
        <v>2180000</v>
      </c>
      <c r="E127" s="580">
        <v>2180099</v>
      </c>
      <c r="F127" s="572">
        <f t="shared" si="2"/>
        <v>100</v>
      </c>
      <c r="G127" s="573" t="s">
        <v>81</v>
      </c>
      <c r="H127" s="577"/>
      <c r="I127" s="578" t="s">
        <v>1329</v>
      </c>
    </row>
    <row r="128" spans="2:9" x14ac:dyDescent="0.2">
      <c r="B128" s="570">
        <f t="shared" si="3"/>
        <v>115</v>
      </c>
      <c r="C128" s="571" t="s">
        <v>2586</v>
      </c>
      <c r="D128" s="579">
        <v>2181000</v>
      </c>
      <c r="E128" s="580">
        <v>2181199</v>
      </c>
      <c r="F128" s="572">
        <f t="shared" si="2"/>
        <v>200</v>
      </c>
      <c r="G128" s="573" t="s">
        <v>81</v>
      </c>
      <c r="H128" s="577"/>
      <c r="I128" s="578" t="s">
        <v>1329</v>
      </c>
    </row>
    <row r="129" spans="2:9" x14ac:dyDescent="0.2">
      <c r="B129" s="570">
        <f t="shared" si="3"/>
        <v>116</v>
      </c>
      <c r="C129" s="571" t="s">
        <v>2465</v>
      </c>
      <c r="D129" s="579">
        <v>2182000</v>
      </c>
      <c r="E129" s="580">
        <v>2182299</v>
      </c>
      <c r="F129" s="572">
        <f t="shared" si="2"/>
        <v>300</v>
      </c>
      <c r="G129" s="573" t="s">
        <v>81</v>
      </c>
      <c r="H129" s="577"/>
      <c r="I129" s="578" t="s">
        <v>1329</v>
      </c>
    </row>
    <row r="130" spans="2:9" x14ac:dyDescent="0.2">
      <c r="B130" s="570">
        <f t="shared" si="3"/>
        <v>117</v>
      </c>
      <c r="C130" s="571" t="s">
        <v>2238</v>
      </c>
      <c r="D130" s="579">
        <v>2184000</v>
      </c>
      <c r="E130" s="580">
        <v>2184399</v>
      </c>
      <c r="F130" s="572">
        <f t="shared" si="2"/>
        <v>400</v>
      </c>
      <c r="G130" s="573" t="s">
        <v>81</v>
      </c>
      <c r="H130" s="577"/>
      <c r="I130" s="578" t="s">
        <v>1329</v>
      </c>
    </row>
    <row r="131" spans="2:9" x14ac:dyDescent="0.2">
      <c r="B131" s="570">
        <f t="shared" si="3"/>
        <v>118</v>
      </c>
      <c r="C131" s="571" t="s">
        <v>1454</v>
      </c>
      <c r="D131" s="579">
        <v>2185000</v>
      </c>
      <c r="E131" s="580">
        <v>2185699</v>
      </c>
      <c r="F131" s="572">
        <f t="shared" si="2"/>
        <v>700</v>
      </c>
      <c r="G131" s="573" t="s">
        <v>81</v>
      </c>
      <c r="H131" s="577"/>
      <c r="I131" s="578" t="s">
        <v>1329</v>
      </c>
    </row>
    <row r="132" spans="2:9" x14ac:dyDescent="0.2">
      <c r="B132" s="570">
        <f t="shared" si="3"/>
        <v>119</v>
      </c>
      <c r="C132" s="571" t="s">
        <v>2184</v>
      </c>
      <c r="D132" s="579">
        <v>2187000</v>
      </c>
      <c r="E132" s="580">
        <v>2187199</v>
      </c>
      <c r="F132" s="572">
        <f t="shared" si="2"/>
        <v>200</v>
      </c>
      <c r="G132" s="573" t="s">
        <v>81</v>
      </c>
      <c r="H132" s="577"/>
      <c r="I132" s="578" t="s">
        <v>1329</v>
      </c>
    </row>
    <row r="133" spans="2:9" x14ac:dyDescent="0.2">
      <c r="B133" s="570">
        <f t="shared" si="3"/>
        <v>120</v>
      </c>
      <c r="C133" s="571" t="s">
        <v>1671</v>
      </c>
      <c r="D133" s="579">
        <v>2188000</v>
      </c>
      <c r="E133" s="580">
        <v>2188399</v>
      </c>
      <c r="F133" s="572">
        <f t="shared" si="2"/>
        <v>400</v>
      </c>
      <c r="G133" s="573" t="s">
        <v>81</v>
      </c>
      <c r="H133" s="577"/>
      <c r="I133" s="578" t="s">
        <v>1329</v>
      </c>
    </row>
    <row r="134" spans="2:9" x14ac:dyDescent="0.2">
      <c r="B134" s="570">
        <f t="shared" si="3"/>
        <v>121</v>
      </c>
      <c r="C134" s="571" t="s">
        <v>2788</v>
      </c>
      <c r="D134" s="579">
        <v>2189000</v>
      </c>
      <c r="E134" s="580">
        <v>2189399</v>
      </c>
      <c r="F134" s="572">
        <f t="shared" si="2"/>
        <v>400</v>
      </c>
      <c r="G134" s="573" t="s">
        <v>81</v>
      </c>
      <c r="H134" s="577"/>
      <c r="I134" s="578" t="s">
        <v>1329</v>
      </c>
    </row>
    <row r="135" spans="2:9" x14ac:dyDescent="0.2">
      <c r="B135" s="570">
        <f t="shared" si="3"/>
        <v>122</v>
      </c>
      <c r="C135" s="571" t="s">
        <v>1514</v>
      </c>
      <c r="D135" s="579">
        <v>2190000</v>
      </c>
      <c r="E135" s="580">
        <v>2191699</v>
      </c>
      <c r="F135" s="572">
        <f t="shared" si="2"/>
        <v>1700</v>
      </c>
      <c r="G135" s="573" t="s">
        <v>81</v>
      </c>
      <c r="H135" s="577"/>
      <c r="I135" s="578" t="s">
        <v>1329</v>
      </c>
    </row>
    <row r="136" spans="2:9" x14ac:dyDescent="0.2">
      <c r="B136" s="570">
        <f t="shared" si="3"/>
        <v>123</v>
      </c>
      <c r="C136" s="571" t="s">
        <v>2352</v>
      </c>
      <c r="D136" s="579">
        <v>2193000</v>
      </c>
      <c r="E136" s="580">
        <v>2193199</v>
      </c>
      <c r="F136" s="572">
        <f t="shared" si="2"/>
        <v>200</v>
      </c>
      <c r="G136" s="573" t="s">
        <v>81</v>
      </c>
      <c r="H136" s="577"/>
      <c r="I136" s="578" t="s">
        <v>1329</v>
      </c>
    </row>
    <row r="137" spans="2:9" x14ac:dyDescent="0.2">
      <c r="B137" s="570">
        <f t="shared" si="3"/>
        <v>124</v>
      </c>
      <c r="C137" s="571" t="s">
        <v>1672</v>
      </c>
      <c r="D137" s="579">
        <v>2194000</v>
      </c>
      <c r="E137" s="580">
        <v>2194899</v>
      </c>
      <c r="F137" s="572">
        <f t="shared" si="2"/>
        <v>900</v>
      </c>
      <c r="G137" s="573" t="s">
        <v>81</v>
      </c>
      <c r="H137" s="577"/>
      <c r="I137" s="578" t="s">
        <v>1329</v>
      </c>
    </row>
    <row r="138" spans="2:9" x14ac:dyDescent="0.2">
      <c r="B138" s="570">
        <f t="shared" si="3"/>
        <v>125</v>
      </c>
      <c r="C138" s="571" t="s">
        <v>2351</v>
      </c>
      <c r="D138" s="579">
        <v>2196000</v>
      </c>
      <c r="E138" s="580">
        <v>2196199</v>
      </c>
      <c r="F138" s="572">
        <f t="shared" si="2"/>
        <v>200</v>
      </c>
      <c r="G138" s="573" t="s">
        <v>81</v>
      </c>
      <c r="H138" s="577"/>
      <c r="I138" s="578" t="s">
        <v>1329</v>
      </c>
    </row>
    <row r="139" spans="2:9" x14ac:dyDescent="0.2">
      <c r="B139" s="570">
        <f t="shared" si="3"/>
        <v>126</v>
      </c>
      <c r="C139" s="571" t="s">
        <v>1744</v>
      </c>
      <c r="D139" s="579">
        <v>2197000</v>
      </c>
      <c r="E139" s="580">
        <v>2197599</v>
      </c>
      <c r="F139" s="572">
        <f t="shared" si="2"/>
        <v>600</v>
      </c>
      <c r="G139" s="573" t="s">
        <v>81</v>
      </c>
      <c r="H139" s="577"/>
      <c r="I139" s="578" t="s">
        <v>1329</v>
      </c>
    </row>
    <row r="140" spans="2:9" x14ac:dyDescent="0.2">
      <c r="B140" s="570">
        <f t="shared" si="3"/>
        <v>127</v>
      </c>
      <c r="C140" s="571" t="s">
        <v>2719</v>
      </c>
      <c r="D140" s="579">
        <v>2198000</v>
      </c>
      <c r="E140" s="580">
        <v>2198399</v>
      </c>
      <c r="F140" s="572">
        <f t="shared" si="2"/>
        <v>400</v>
      </c>
      <c r="G140" s="573" t="s">
        <v>81</v>
      </c>
      <c r="H140" s="577"/>
      <c r="I140" s="578" t="s">
        <v>1329</v>
      </c>
    </row>
    <row r="141" spans="2:9" x14ac:dyDescent="0.2">
      <c r="B141" s="570">
        <f t="shared" si="3"/>
        <v>128</v>
      </c>
      <c r="C141" s="571" t="s">
        <v>1989</v>
      </c>
      <c r="D141" s="579">
        <v>2199000</v>
      </c>
      <c r="E141" s="580">
        <v>2199199</v>
      </c>
      <c r="F141" s="572">
        <f t="shared" si="2"/>
        <v>200</v>
      </c>
      <c r="G141" s="573" t="s">
        <v>81</v>
      </c>
      <c r="H141" s="577"/>
      <c r="I141" s="578" t="s">
        <v>1329</v>
      </c>
    </row>
    <row r="142" spans="2:9" x14ac:dyDescent="0.2">
      <c r="B142" s="570">
        <f t="shared" si="3"/>
        <v>129</v>
      </c>
      <c r="C142" s="571" t="s">
        <v>1191</v>
      </c>
      <c r="D142" s="579">
        <v>2200000</v>
      </c>
      <c r="E142" s="580">
        <v>2200999</v>
      </c>
      <c r="F142" s="572">
        <f t="shared" si="2"/>
        <v>1000</v>
      </c>
      <c r="G142" s="573" t="s">
        <v>81</v>
      </c>
      <c r="H142" s="577"/>
      <c r="I142" s="578" t="s">
        <v>1329</v>
      </c>
    </row>
    <row r="143" spans="2:9" x14ac:dyDescent="0.2">
      <c r="B143" s="570">
        <f t="shared" si="3"/>
        <v>130</v>
      </c>
      <c r="C143" s="571" t="s">
        <v>153</v>
      </c>
      <c r="D143" s="576">
        <v>2220000</v>
      </c>
      <c r="E143" s="645">
        <v>2229999</v>
      </c>
      <c r="F143" s="572">
        <f t="shared" ref="F143:F150" si="4">SUM(E143-D143)+1</f>
        <v>10000</v>
      </c>
      <c r="G143" s="573" t="s">
        <v>81</v>
      </c>
      <c r="H143" s="578"/>
      <c r="I143" s="578" t="s">
        <v>1329</v>
      </c>
    </row>
    <row r="144" spans="2:9" x14ac:dyDescent="0.2">
      <c r="B144" s="570">
        <f t="shared" ref="B144:B207" si="5">B143+1</f>
        <v>131</v>
      </c>
      <c r="C144" s="571" t="s">
        <v>130</v>
      </c>
      <c r="D144" s="579">
        <v>2230000</v>
      </c>
      <c r="E144" s="580">
        <v>2239999</v>
      </c>
      <c r="F144" s="572">
        <f t="shared" si="4"/>
        <v>10000</v>
      </c>
      <c r="G144" s="573" t="s">
        <v>81</v>
      </c>
      <c r="H144" s="578"/>
      <c r="I144" s="578" t="s">
        <v>1329</v>
      </c>
    </row>
    <row r="145" spans="2:10" x14ac:dyDescent="0.2">
      <c r="B145" s="570">
        <f t="shared" si="5"/>
        <v>132</v>
      </c>
      <c r="C145" s="571" t="s">
        <v>76</v>
      </c>
      <c r="D145" s="576">
        <v>2240000</v>
      </c>
      <c r="E145" s="645">
        <v>2249999</v>
      </c>
      <c r="F145" s="572">
        <f t="shared" si="4"/>
        <v>10000</v>
      </c>
      <c r="G145" s="573" t="s">
        <v>81</v>
      </c>
      <c r="H145" s="578"/>
      <c r="I145" s="578" t="s">
        <v>1329</v>
      </c>
    </row>
    <row r="146" spans="2:10" x14ac:dyDescent="0.2">
      <c r="B146" s="570">
        <f t="shared" si="5"/>
        <v>133</v>
      </c>
      <c r="C146" s="571" t="s">
        <v>82</v>
      </c>
      <c r="D146" s="579">
        <v>2250000</v>
      </c>
      <c r="E146" s="580">
        <v>2259999</v>
      </c>
      <c r="F146" s="572">
        <f t="shared" si="4"/>
        <v>10000</v>
      </c>
      <c r="G146" s="573" t="s">
        <v>81</v>
      </c>
      <c r="H146" s="577"/>
      <c r="I146" s="578" t="s">
        <v>1329</v>
      </c>
    </row>
    <row r="147" spans="2:10" x14ac:dyDescent="0.2">
      <c r="B147" s="570">
        <f t="shared" si="5"/>
        <v>134</v>
      </c>
      <c r="C147" s="571" t="s">
        <v>76</v>
      </c>
      <c r="D147" s="579">
        <v>2260000</v>
      </c>
      <c r="E147" s="580">
        <v>2269999</v>
      </c>
      <c r="F147" s="572">
        <f t="shared" si="4"/>
        <v>10000</v>
      </c>
      <c r="G147" s="573" t="s">
        <v>81</v>
      </c>
      <c r="H147" s="578"/>
      <c r="I147" s="578" t="s">
        <v>1329</v>
      </c>
    </row>
    <row r="148" spans="2:10" x14ac:dyDescent="0.2">
      <c r="B148" s="570">
        <f t="shared" si="5"/>
        <v>135</v>
      </c>
      <c r="C148" s="571" t="s">
        <v>82</v>
      </c>
      <c r="D148" s="581">
        <v>2270000</v>
      </c>
      <c r="E148" s="582">
        <v>2279999</v>
      </c>
      <c r="F148" s="572">
        <f t="shared" si="4"/>
        <v>10000</v>
      </c>
      <c r="G148" s="573" t="s">
        <v>81</v>
      </c>
      <c r="H148" s="577"/>
      <c r="I148" s="578" t="s">
        <v>1329</v>
      </c>
    </row>
    <row r="149" spans="2:10" x14ac:dyDescent="0.2">
      <c r="B149" s="570">
        <f t="shared" si="5"/>
        <v>136</v>
      </c>
      <c r="C149" s="571" t="s">
        <v>787</v>
      </c>
      <c r="D149" s="576">
        <v>2280000</v>
      </c>
      <c r="E149" s="645">
        <v>2289999</v>
      </c>
      <c r="F149" s="572">
        <f t="shared" si="4"/>
        <v>10000</v>
      </c>
      <c r="G149" s="573" t="s">
        <v>81</v>
      </c>
      <c r="H149" s="578"/>
      <c r="I149" s="578" t="s">
        <v>1329</v>
      </c>
    </row>
    <row r="150" spans="2:10" x14ac:dyDescent="0.2">
      <c r="B150" s="570">
        <f t="shared" si="5"/>
        <v>137</v>
      </c>
      <c r="C150" s="571" t="s">
        <v>84</v>
      </c>
      <c r="D150" s="579">
        <v>2290000</v>
      </c>
      <c r="E150" s="580">
        <v>2299999</v>
      </c>
      <c r="F150" s="572">
        <f t="shared" si="4"/>
        <v>10000</v>
      </c>
      <c r="G150" s="573" t="s">
        <v>81</v>
      </c>
      <c r="H150" s="578"/>
      <c r="I150" s="578" t="s">
        <v>1329</v>
      </c>
    </row>
    <row r="151" spans="2:10" x14ac:dyDescent="0.2">
      <c r="B151" s="570">
        <f t="shared" si="5"/>
        <v>138</v>
      </c>
      <c r="C151" s="571" t="s">
        <v>198</v>
      </c>
      <c r="D151" s="576">
        <v>2300000</v>
      </c>
      <c r="E151" s="645">
        <v>2301499</v>
      </c>
      <c r="F151" s="572">
        <f>SUM((E151-D151)+1)</f>
        <v>1500</v>
      </c>
      <c r="G151" s="573" t="s">
        <v>81</v>
      </c>
      <c r="H151" s="577"/>
      <c r="I151" s="578" t="s">
        <v>1329</v>
      </c>
    </row>
    <row r="152" spans="2:10" x14ac:dyDescent="0.2">
      <c r="B152" s="570">
        <f t="shared" si="5"/>
        <v>139</v>
      </c>
      <c r="C152" s="571" t="s">
        <v>2674</v>
      </c>
      <c r="D152" s="579">
        <v>2302000</v>
      </c>
      <c r="E152" s="580">
        <v>2302899</v>
      </c>
      <c r="F152" s="572">
        <f>SUM((E152-D152)+1)</f>
        <v>900</v>
      </c>
      <c r="G152" s="573" t="s">
        <v>81</v>
      </c>
      <c r="H152" s="577"/>
      <c r="I152" s="578" t="s">
        <v>1329</v>
      </c>
    </row>
    <row r="153" spans="2:10" x14ac:dyDescent="0.2">
      <c r="B153" s="570">
        <f t="shared" si="5"/>
        <v>140</v>
      </c>
      <c r="C153" s="571" t="s">
        <v>2776</v>
      </c>
      <c r="D153" s="576">
        <v>2304000</v>
      </c>
      <c r="E153" s="645">
        <v>2304899</v>
      </c>
      <c r="F153" s="572">
        <f>SUM((E153-D153)+1)</f>
        <v>900</v>
      </c>
      <c r="G153" s="573" t="s">
        <v>81</v>
      </c>
      <c r="H153" s="577"/>
      <c r="I153" s="578" t="s">
        <v>1329</v>
      </c>
    </row>
    <row r="154" spans="2:10" x14ac:dyDescent="0.2">
      <c r="B154" s="570">
        <f t="shared" si="5"/>
        <v>141</v>
      </c>
      <c r="C154" s="571" t="s">
        <v>2400</v>
      </c>
      <c r="D154" s="579">
        <v>2306000</v>
      </c>
      <c r="E154" s="580">
        <v>2306999</v>
      </c>
      <c r="F154" s="572">
        <f>SUM((E154-D154)+1)</f>
        <v>1000</v>
      </c>
      <c r="G154" s="573" t="s">
        <v>81</v>
      </c>
      <c r="H154" s="577"/>
      <c r="I154" s="578" t="s">
        <v>1329</v>
      </c>
    </row>
    <row r="155" spans="2:10" s="567" customFormat="1" x14ac:dyDescent="0.2">
      <c r="B155" s="570">
        <f t="shared" si="5"/>
        <v>142</v>
      </c>
      <c r="C155" s="571" t="s">
        <v>1711</v>
      </c>
      <c r="D155" s="579">
        <v>2307000</v>
      </c>
      <c r="E155" s="580">
        <v>2308199</v>
      </c>
      <c r="F155" s="572">
        <f>SUM((E155-D155)+1)</f>
        <v>1200</v>
      </c>
      <c r="G155" s="573" t="s">
        <v>81</v>
      </c>
      <c r="H155" s="577"/>
      <c r="I155" s="578" t="s">
        <v>1329</v>
      </c>
      <c r="J155" s="566"/>
    </row>
    <row r="156" spans="2:10" x14ac:dyDescent="0.2">
      <c r="B156" s="570">
        <f t="shared" si="5"/>
        <v>143</v>
      </c>
      <c r="C156" s="571" t="s">
        <v>1093</v>
      </c>
      <c r="D156" s="579">
        <v>2309000</v>
      </c>
      <c r="E156" s="580">
        <v>2309999</v>
      </c>
      <c r="F156" s="572">
        <f t="shared" ref="F156:F162" si="6">SUM(E156-D156)+1</f>
        <v>1000</v>
      </c>
      <c r="G156" s="573" t="s">
        <v>81</v>
      </c>
      <c r="H156" s="577"/>
      <c r="I156" s="578" t="s">
        <v>1329</v>
      </c>
    </row>
    <row r="157" spans="2:10" x14ac:dyDescent="0.2">
      <c r="B157" s="570">
        <f t="shared" si="5"/>
        <v>144</v>
      </c>
      <c r="C157" s="573" t="s">
        <v>1883</v>
      </c>
      <c r="D157" s="576">
        <v>2310000</v>
      </c>
      <c r="E157" s="645">
        <v>2311099</v>
      </c>
      <c r="F157" s="572">
        <f t="shared" si="6"/>
        <v>1100</v>
      </c>
      <c r="G157" s="573" t="s">
        <v>81</v>
      </c>
      <c r="H157" s="577"/>
      <c r="I157" s="578" t="s">
        <v>1329</v>
      </c>
    </row>
    <row r="158" spans="2:10" x14ac:dyDescent="0.2">
      <c r="B158" s="570">
        <f t="shared" si="5"/>
        <v>145</v>
      </c>
      <c r="C158" s="573" t="s">
        <v>1883</v>
      </c>
      <c r="D158" s="579">
        <v>2314000</v>
      </c>
      <c r="E158" s="580">
        <v>2316999</v>
      </c>
      <c r="F158" s="583">
        <f t="shared" si="6"/>
        <v>3000</v>
      </c>
      <c r="G158" s="573" t="s">
        <v>81</v>
      </c>
      <c r="H158" s="574"/>
      <c r="I158" s="578" t="s">
        <v>1329</v>
      </c>
    </row>
    <row r="159" spans="2:10" x14ac:dyDescent="0.2">
      <c r="B159" s="570">
        <f t="shared" si="5"/>
        <v>146</v>
      </c>
      <c r="C159" s="573" t="s">
        <v>943</v>
      </c>
      <c r="D159" s="581">
        <v>2317000</v>
      </c>
      <c r="E159" s="582">
        <v>2319047</v>
      </c>
      <c r="F159" s="583">
        <f t="shared" si="6"/>
        <v>2048</v>
      </c>
      <c r="G159" s="573" t="s">
        <v>81</v>
      </c>
      <c r="H159" s="575"/>
      <c r="I159" s="578" t="s">
        <v>1329</v>
      </c>
    </row>
    <row r="160" spans="2:10" x14ac:dyDescent="0.2">
      <c r="B160" s="570">
        <f t="shared" si="5"/>
        <v>147</v>
      </c>
      <c r="C160" s="573" t="s">
        <v>934</v>
      </c>
      <c r="D160" s="581">
        <v>2320000</v>
      </c>
      <c r="E160" s="582">
        <v>2324348</v>
      </c>
      <c r="F160" s="583">
        <f t="shared" si="6"/>
        <v>4349</v>
      </c>
      <c r="G160" s="573" t="s">
        <v>81</v>
      </c>
      <c r="H160" s="575"/>
      <c r="I160" s="578" t="s">
        <v>1329</v>
      </c>
    </row>
    <row r="161" spans="2:9" x14ac:dyDescent="0.2">
      <c r="B161" s="570">
        <f t="shared" si="5"/>
        <v>148</v>
      </c>
      <c r="C161" s="573" t="s">
        <v>1990</v>
      </c>
      <c r="D161" s="581">
        <v>2327000</v>
      </c>
      <c r="E161" s="582">
        <v>2327199</v>
      </c>
      <c r="F161" s="583">
        <f t="shared" si="6"/>
        <v>200</v>
      </c>
      <c r="G161" s="573" t="s">
        <v>81</v>
      </c>
      <c r="H161" s="574"/>
      <c r="I161" s="578" t="s">
        <v>1329</v>
      </c>
    </row>
    <row r="162" spans="2:9" x14ac:dyDescent="0.2">
      <c r="B162" s="570">
        <f t="shared" si="5"/>
        <v>149</v>
      </c>
      <c r="C162" s="573" t="s">
        <v>1883</v>
      </c>
      <c r="D162" s="581">
        <v>2328000</v>
      </c>
      <c r="E162" s="582">
        <v>2328399</v>
      </c>
      <c r="F162" s="583">
        <f t="shared" si="6"/>
        <v>400</v>
      </c>
      <c r="G162" s="573" t="s">
        <v>81</v>
      </c>
      <c r="H162" s="574"/>
      <c r="I162" s="578" t="s">
        <v>1329</v>
      </c>
    </row>
    <row r="163" spans="2:9" x14ac:dyDescent="0.2">
      <c r="B163" s="570">
        <f t="shared" si="5"/>
        <v>150</v>
      </c>
      <c r="C163" s="573" t="s">
        <v>156</v>
      </c>
      <c r="D163" s="579">
        <v>2330000</v>
      </c>
      <c r="E163" s="580">
        <v>2339999</v>
      </c>
      <c r="F163" s="583">
        <f>SUM((E163-D163)+1)</f>
        <v>10000</v>
      </c>
      <c r="G163" s="573" t="s">
        <v>81</v>
      </c>
      <c r="H163" s="575"/>
      <c r="I163" s="578" t="s">
        <v>1329</v>
      </c>
    </row>
    <row r="164" spans="2:9" x14ac:dyDescent="0.2">
      <c r="B164" s="570">
        <f t="shared" si="5"/>
        <v>151</v>
      </c>
      <c r="C164" s="573" t="s">
        <v>2476</v>
      </c>
      <c r="D164" s="579">
        <v>2340000</v>
      </c>
      <c r="E164" s="580">
        <v>2349999</v>
      </c>
      <c r="F164" s="583">
        <f>SUM((E164-D164)+1)</f>
        <v>10000</v>
      </c>
      <c r="G164" s="573" t="s">
        <v>81</v>
      </c>
      <c r="H164" s="575"/>
      <c r="I164" s="578" t="s">
        <v>1329</v>
      </c>
    </row>
    <row r="165" spans="2:9" x14ac:dyDescent="0.2">
      <c r="B165" s="570">
        <f t="shared" si="5"/>
        <v>152</v>
      </c>
      <c r="C165" s="573" t="s">
        <v>159</v>
      </c>
      <c r="D165" s="579">
        <v>2350000</v>
      </c>
      <c r="E165" s="580">
        <v>2356899</v>
      </c>
      <c r="F165" s="583">
        <f>SUM((E165-D165)+1)</f>
        <v>6900</v>
      </c>
      <c r="G165" s="573" t="s">
        <v>81</v>
      </c>
      <c r="H165" s="574"/>
      <c r="I165" s="578" t="s">
        <v>1329</v>
      </c>
    </row>
    <row r="166" spans="2:9" x14ac:dyDescent="0.2">
      <c r="B166" s="570">
        <f t="shared" si="5"/>
        <v>153</v>
      </c>
      <c r="C166" s="573" t="s">
        <v>1307</v>
      </c>
      <c r="D166" s="579">
        <v>2357000</v>
      </c>
      <c r="E166" s="580">
        <v>2359199</v>
      </c>
      <c r="F166" s="583">
        <f>SUM((E166-D166)+1)</f>
        <v>2200</v>
      </c>
      <c r="G166" s="573" t="s">
        <v>81</v>
      </c>
      <c r="H166" s="574"/>
      <c r="I166" s="578" t="s">
        <v>1329</v>
      </c>
    </row>
    <row r="167" spans="2:9" x14ac:dyDescent="0.2">
      <c r="B167" s="570">
        <f t="shared" si="5"/>
        <v>154</v>
      </c>
      <c r="C167" s="573" t="s">
        <v>135</v>
      </c>
      <c r="D167" s="579">
        <v>2360000</v>
      </c>
      <c r="E167" s="580">
        <v>2364999</v>
      </c>
      <c r="F167" s="583">
        <f>SUM(E167-D167)+1</f>
        <v>5000</v>
      </c>
      <c r="G167" s="573" t="s">
        <v>81</v>
      </c>
      <c r="H167" s="575"/>
      <c r="I167" s="578" t="s">
        <v>1329</v>
      </c>
    </row>
    <row r="168" spans="2:9" x14ac:dyDescent="0.2">
      <c r="B168" s="570">
        <f t="shared" si="5"/>
        <v>155</v>
      </c>
      <c r="C168" s="573" t="s">
        <v>1456</v>
      </c>
      <c r="D168" s="579">
        <v>2365000</v>
      </c>
      <c r="E168" s="580">
        <v>2367199</v>
      </c>
      <c r="F168" s="583">
        <f>SUM(E168-D168)+1</f>
        <v>2200</v>
      </c>
      <c r="G168" s="573" t="s">
        <v>81</v>
      </c>
      <c r="H168" s="574"/>
      <c r="I168" s="578" t="s">
        <v>1329</v>
      </c>
    </row>
    <row r="169" spans="2:9" x14ac:dyDescent="0.2">
      <c r="B169" s="570">
        <f t="shared" si="5"/>
        <v>156</v>
      </c>
      <c r="C169" s="573" t="s">
        <v>1983</v>
      </c>
      <c r="D169" s="579">
        <v>2368000</v>
      </c>
      <c r="E169" s="580">
        <v>2369999</v>
      </c>
      <c r="F169" s="583">
        <f>SUM(E169-D169)+1</f>
        <v>2000</v>
      </c>
      <c r="G169" s="573" t="s">
        <v>81</v>
      </c>
      <c r="H169" s="575"/>
      <c r="I169" s="578" t="s">
        <v>1329</v>
      </c>
    </row>
    <row r="170" spans="2:9" x14ac:dyDescent="0.2">
      <c r="B170" s="570">
        <f t="shared" si="5"/>
        <v>157</v>
      </c>
      <c r="C170" s="573" t="s">
        <v>2642</v>
      </c>
      <c r="D170" s="579">
        <v>2370000</v>
      </c>
      <c r="E170" s="580">
        <v>2379999</v>
      </c>
      <c r="F170" s="583">
        <f>SUM(E170-D170)+1</f>
        <v>10000</v>
      </c>
      <c r="G170" s="573" t="s">
        <v>81</v>
      </c>
      <c r="H170" s="577"/>
      <c r="I170" s="578" t="s">
        <v>1329</v>
      </c>
    </row>
    <row r="171" spans="2:9" x14ac:dyDescent="0.2">
      <c r="B171" s="570">
        <f t="shared" si="5"/>
        <v>158</v>
      </c>
      <c r="C171" s="573" t="s">
        <v>227</v>
      </c>
      <c r="D171" s="579">
        <v>2380000</v>
      </c>
      <c r="E171" s="580">
        <v>2382999</v>
      </c>
      <c r="F171" s="583">
        <f t="shared" ref="F171:F180" si="7">SUM((E171-D171)+1)</f>
        <v>3000</v>
      </c>
      <c r="G171" s="573" t="s">
        <v>81</v>
      </c>
      <c r="H171" s="577"/>
      <c r="I171" s="578" t="s">
        <v>1329</v>
      </c>
    </row>
    <row r="172" spans="2:9" x14ac:dyDescent="0.2">
      <c r="B172" s="570">
        <f t="shared" si="5"/>
        <v>159</v>
      </c>
      <c r="C172" s="573" t="s">
        <v>1935</v>
      </c>
      <c r="D172" s="579">
        <v>2383000</v>
      </c>
      <c r="E172" s="580">
        <v>2384999</v>
      </c>
      <c r="F172" s="583">
        <f t="shared" si="7"/>
        <v>2000</v>
      </c>
      <c r="G172" s="573" t="s">
        <v>81</v>
      </c>
      <c r="H172" s="577"/>
      <c r="I172" s="578" t="s">
        <v>1329</v>
      </c>
    </row>
    <row r="173" spans="2:9" x14ac:dyDescent="0.2">
      <c r="B173" s="570">
        <f t="shared" si="5"/>
        <v>160</v>
      </c>
      <c r="C173" s="573" t="s">
        <v>2609</v>
      </c>
      <c r="D173" s="579">
        <v>2385000</v>
      </c>
      <c r="E173" s="580">
        <v>2386799</v>
      </c>
      <c r="F173" s="583">
        <f t="shared" si="7"/>
        <v>1800</v>
      </c>
      <c r="G173" s="573" t="s">
        <v>81</v>
      </c>
      <c r="H173" s="577"/>
      <c r="I173" s="578" t="s">
        <v>1329</v>
      </c>
    </row>
    <row r="174" spans="2:9" x14ac:dyDescent="0.2">
      <c r="B174" s="570">
        <f t="shared" si="5"/>
        <v>161</v>
      </c>
      <c r="C174" s="573" t="s">
        <v>230</v>
      </c>
      <c r="D174" s="579">
        <v>2387000</v>
      </c>
      <c r="E174" s="580">
        <v>2388999</v>
      </c>
      <c r="F174" s="583">
        <f t="shared" si="7"/>
        <v>2000</v>
      </c>
      <c r="G174" s="573" t="s">
        <v>81</v>
      </c>
      <c r="H174" s="575"/>
      <c r="I174" s="578" t="s">
        <v>1329</v>
      </c>
    </row>
    <row r="175" spans="2:9" x14ac:dyDescent="0.2">
      <c r="B175" s="570">
        <f t="shared" si="5"/>
        <v>162</v>
      </c>
      <c r="C175" s="573" t="s">
        <v>972</v>
      </c>
      <c r="D175" s="579">
        <v>2389000</v>
      </c>
      <c r="E175" s="580">
        <v>2389895</v>
      </c>
      <c r="F175" s="583">
        <f t="shared" si="7"/>
        <v>896</v>
      </c>
      <c r="G175" s="573" t="s">
        <v>81</v>
      </c>
      <c r="H175" s="575"/>
      <c r="I175" s="578" t="s">
        <v>1329</v>
      </c>
    </row>
    <row r="176" spans="2:9" x14ac:dyDescent="0.2">
      <c r="B176" s="570">
        <f t="shared" si="5"/>
        <v>163</v>
      </c>
      <c r="C176" s="573" t="s">
        <v>231</v>
      </c>
      <c r="D176" s="579">
        <v>2390000</v>
      </c>
      <c r="E176" s="580">
        <v>2391999</v>
      </c>
      <c r="F176" s="583">
        <f t="shared" si="7"/>
        <v>2000</v>
      </c>
      <c r="G176" s="573" t="s">
        <v>81</v>
      </c>
      <c r="H176" s="575"/>
      <c r="I176" s="578" t="s">
        <v>1329</v>
      </c>
    </row>
    <row r="177" spans="2:9" x14ac:dyDescent="0.2">
      <c r="B177" s="570">
        <f t="shared" si="5"/>
        <v>164</v>
      </c>
      <c r="C177" s="573" t="s">
        <v>2465</v>
      </c>
      <c r="D177" s="579">
        <v>2392000</v>
      </c>
      <c r="E177" s="580">
        <v>2392999</v>
      </c>
      <c r="F177" s="583">
        <f t="shared" si="7"/>
        <v>1000</v>
      </c>
      <c r="G177" s="573" t="s">
        <v>81</v>
      </c>
      <c r="H177" s="577"/>
      <c r="I177" s="578" t="s">
        <v>1329</v>
      </c>
    </row>
    <row r="178" spans="2:9" x14ac:dyDescent="0.2">
      <c r="B178" s="570">
        <f t="shared" si="5"/>
        <v>165</v>
      </c>
      <c r="C178" s="573" t="s">
        <v>231</v>
      </c>
      <c r="D178" s="579">
        <v>2393000</v>
      </c>
      <c r="E178" s="580">
        <v>2393999</v>
      </c>
      <c r="F178" s="583">
        <f t="shared" si="7"/>
        <v>1000</v>
      </c>
      <c r="G178" s="573" t="s">
        <v>81</v>
      </c>
      <c r="H178" s="575"/>
      <c r="I178" s="578" t="s">
        <v>1329</v>
      </c>
    </row>
    <row r="179" spans="2:9" x14ac:dyDescent="0.2">
      <c r="B179" s="570">
        <f t="shared" si="5"/>
        <v>166</v>
      </c>
      <c r="C179" s="573" t="s">
        <v>160</v>
      </c>
      <c r="D179" s="579">
        <v>2394000</v>
      </c>
      <c r="E179" s="580">
        <v>2398999</v>
      </c>
      <c r="F179" s="583">
        <f t="shared" si="7"/>
        <v>5000</v>
      </c>
      <c r="G179" s="573" t="s">
        <v>81</v>
      </c>
      <c r="H179" s="574"/>
      <c r="I179" s="578" t="s">
        <v>1329</v>
      </c>
    </row>
    <row r="180" spans="2:9" x14ac:dyDescent="0.2">
      <c r="B180" s="570">
        <f t="shared" si="5"/>
        <v>167</v>
      </c>
      <c r="C180" s="573" t="s">
        <v>161</v>
      </c>
      <c r="D180" s="579">
        <v>2400000</v>
      </c>
      <c r="E180" s="580">
        <v>2409999</v>
      </c>
      <c r="F180" s="583">
        <f t="shared" si="7"/>
        <v>10000</v>
      </c>
      <c r="G180" s="573" t="s">
        <v>81</v>
      </c>
      <c r="H180" s="575"/>
      <c r="I180" s="578" t="s">
        <v>1329</v>
      </c>
    </row>
    <row r="181" spans="2:9" x14ac:dyDescent="0.2">
      <c r="B181" s="570">
        <f t="shared" si="5"/>
        <v>168</v>
      </c>
      <c r="C181" s="573" t="s">
        <v>965</v>
      </c>
      <c r="D181" s="579">
        <v>2410000</v>
      </c>
      <c r="E181" s="580">
        <v>2419999</v>
      </c>
      <c r="F181" s="583">
        <f>SUM(E181-D181)+1</f>
        <v>10000</v>
      </c>
      <c r="G181" s="573" t="s">
        <v>81</v>
      </c>
      <c r="H181" s="574"/>
      <c r="I181" s="578" t="s">
        <v>1329</v>
      </c>
    </row>
    <row r="182" spans="2:9" x14ac:dyDescent="0.2">
      <c r="B182" s="570">
        <f t="shared" si="5"/>
        <v>169</v>
      </c>
      <c r="C182" s="573" t="s">
        <v>144</v>
      </c>
      <c r="D182" s="581">
        <v>2420000</v>
      </c>
      <c r="E182" s="582">
        <v>2429999</v>
      </c>
      <c r="F182" s="583">
        <f>SUM(E182-D182)+1</f>
        <v>10000</v>
      </c>
      <c r="G182" s="573" t="s">
        <v>81</v>
      </c>
      <c r="H182" s="575"/>
      <c r="I182" s="578" t="s">
        <v>1329</v>
      </c>
    </row>
    <row r="183" spans="2:9" x14ac:dyDescent="0.2">
      <c r="B183" s="570">
        <f t="shared" si="5"/>
        <v>170</v>
      </c>
      <c r="C183" s="573" t="s">
        <v>163</v>
      </c>
      <c r="D183" s="581">
        <v>2430000</v>
      </c>
      <c r="E183" s="582">
        <v>2449999</v>
      </c>
      <c r="F183" s="583">
        <f>SUM((E183-D183)+1)</f>
        <v>20000</v>
      </c>
      <c r="G183" s="573" t="s">
        <v>81</v>
      </c>
      <c r="H183" s="575"/>
      <c r="I183" s="578" t="s">
        <v>1329</v>
      </c>
    </row>
    <row r="184" spans="2:9" x14ac:dyDescent="0.2">
      <c r="B184" s="570">
        <f t="shared" si="5"/>
        <v>171</v>
      </c>
      <c r="C184" s="573" t="s">
        <v>82</v>
      </c>
      <c r="D184" s="581">
        <v>2450000</v>
      </c>
      <c r="E184" s="582">
        <v>2469999</v>
      </c>
      <c r="F184" s="583">
        <f>SUM((E184-D184)+1)</f>
        <v>20000</v>
      </c>
      <c r="G184" s="573" t="s">
        <v>81</v>
      </c>
      <c r="H184" s="575"/>
      <c r="I184" s="578" t="s">
        <v>1329</v>
      </c>
    </row>
    <row r="185" spans="2:9" x14ac:dyDescent="0.2">
      <c r="B185" s="570">
        <f t="shared" si="5"/>
        <v>172</v>
      </c>
      <c r="C185" s="573" t="s">
        <v>164</v>
      </c>
      <c r="D185" s="581">
        <v>2470000</v>
      </c>
      <c r="E185" s="582">
        <v>2480999</v>
      </c>
      <c r="F185" s="583">
        <f>SUM((E185-D185)+1)</f>
        <v>11000</v>
      </c>
      <c r="G185" s="573" t="s">
        <v>81</v>
      </c>
      <c r="H185" s="575"/>
      <c r="I185" s="578" t="s">
        <v>1329</v>
      </c>
    </row>
    <row r="186" spans="2:9" x14ac:dyDescent="0.2">
      <c r="B186" s="570">
        <f t="shared" si="5"/>
        <v>173</v>
      </c>
      <c r="C186" s="573" t="s">
        <v>1094</v>
      </c>
      <c r="D186" s="581">
        <v>2481000</v>
      </c>
      <c r="E186" s="582">
        <v>2486771</v>
      </c>
      <c r="F186" s="583">
        <f>SUM(E186-D186)+1</f>
        <v>5772</v>
      </c>
      <c r="G186" s="573" t="s">
        <v>81</v>
      </c>
      <c r="H186" s="574"/>
      <c r="I186" s="578" t="s">
        <v>1329</v>
      </c>
    </row>
    <row r="187" spans="2:9" x14ac:dyDescent="0.2">
      <c r="B187" s="570">
        <f t="shared" si="5"/>
        <v>174</v>
      </c>
      <c r="C187" s="573" t="s">
        <v>91</v>
      </c>
      <c r="D187" s="581">
        <v>2490000</v>
      </c>
      <c r="E187" s="582">
        <v>2499999</v>
      </c>
      <c r="F187" s="583">
        <f>SUM(E187-D187)+1</f>
        <v>10000</v>
      </c>
      <c r="G187" s="573" t="s">
        <v>81</v>
      </c>
      <c r="H187" s="577"/>
      <c r="I187" s="578" t="s">
        <v>1329</v>
      </c>
    </row>
    <row r="188" spans="2:9" x14ac:dyDescent="0.2">
      <c r="B188" s="570">
        <f t="shared" si="5"/>
        <v>175</v>
      </c>
      <c r="C188" s="573" t="s">
        <v>165</v>
      </c>
      <c r="D188" s="581">
        <v>2500000</v>
      </c>
      <c r="E188" s="582">
        <v>2509999</v>
      </c>
      <c r="F188" s="583">
        <f>SUM((E188-D188)+1)</f>
        <v>10000</v>
      </c>
      <c r="G188" s="573" t="s">
        <v>81</v>
      </c>
      <c r="H188" s="575"/>
      <c r="I188" s="578" t="s">
        <v>1329</v>
      </c>
    </row>
    <row r="189" spans="2:9" x14ac:dyDescent="0.2">
      <c r="B189" s="570">
        <f t="shared" si="5"/>
        <v>176</v>
      </c>
      <c r="C189" s="573" t="s">
        <v>937</v>
      </c>
      <c r="D189" s="581">
        <v>2510000</v>
      </c>
      <c r="E189" s="582">
        <v>2513311</v>
      </c>
      <c r="F189" s="583">
        <f>SUM((E189-D189)+1)</f>
        <v>3312</v>
      </c>
      <c r="G189" s="573" t="s">
        <v>81</v>
      </c>
      <c r="H189" s="575"/>
      <c r="I189" s="578" t="s">
        <v>1329</v>
      </c>
    </row>
    <row r="190" spans="2:9" x14ac:dyDescent="0.2">
      <c r="B190" s="570">
        <f t="shared" si="5"/>
        <v>177</v>
      </c>
      <c r="C190" s="573" t="s">
        <v>130</v>
      </c>
      <c r="D190" s="579">
        <v>2520000</v>
      </c>
      <c r="E190" s="580">
        <v>2529999</v>
      </c>
      <c r="F190" s="583">
        <f>SUM(E190-D190)+1</f>
        <v>10000</v>
      </c>
      <c r="G190" s="573" t="s">
        <v>81</v>
      </c>
      <c r="H190" s="575"/>
      <c r="I190" s="578" t="s">
        <v>1329</v>
      </c>
    </row>
    <row r="191" spans="2:9" x14ac:dyDescent="0.2">
      <c r="B191" s="570">
        <f t="shared" si="5"/>
        <v>178</v>
      </c>
      <c r="C191" s="571" t="s">
        <v>368</v>
      </c>
      <c r="D191" s="581">
        <v>2530000</v>
      </c>
      <c r="E191" s="582">
        <v>2538015</v>
      </c>
      <c r="F191" s="572">
        <f>SUM(E191-D191)+1</f>
        <v>8016</v>
      </c>
      <c r="G191" s="573" t="s">
        <v>81</v>
      </c>
      <c r="H191" s="578"/>
      <c r="I191" s="578" t="s">
        <v>1329</v>
      </c>
    </row>
    <row r="192" spans="2:9" x14ac:dyDescent="0.2">
      <c r="B192" s="570">
        <f t="shared" si="5"/>
        <v>179</v>
      </c>
      <c r="C192" s="573" t="s">
        <v>130</v>
      </c>
      <c r="D192" s="581">
        <v>2540000</v>
      </c>
      <c r="E192" s="582">
        <v>2559999</v>
      </c>
      <c r="F192" s="583">
        <f t="shared" ref="F192:F200" si="8">SUM((E192-D192)+1)</f>
        <v>20000</v>
      </c>
      <c r="G192" s="573" t="s">
        <v>81</v>
      </c>
      <c r="H192" s="575"/>
      <c r="I192" s="578" t="s">
        <v>1329</v>
      </c>
    </row>
    <row r="193" spans="2:9" x14ac:dyDescent="0.2">
      <c r="B193" s="570">
        <f t="shared" si="5"/>
        <v>180</v>
      </c>
      <c r="C193" s="573" t="s">
        <v>165</v>
      </c>
      <c r="D193" s="579">
        <v>2560000</v>
      </c>
      <c r="E193" s="580">
        <v>2569999</v>
      </c>
      <c r="F193" s="583">
        <f t="shared" si="8"/>
        <v>10000</v>
      </c>
      <c r="G193" s="573" t="s">
        <v>81</v>
      </c>
      <c r="H193" s="575"/>
      <c r="I193" s="578" t="s">
        <v>1329</v>
      </c>
    </row>
    <row r="194" spans="2:9" x14ac:dyDescent="0.2">
      <c r="B194" s="570">
        <f t="shared" si="5"/>
        <v>181</v>
      </c>
      <c r="C194" s="573" t="s">
        <v>93</v>
      </c>
      <c r="D194" s="579">
        <v>2570000</v>
      </c>
      <c r="E194" s="580">
        <v>2574199</v>
      </c>
      <c r="F194" s="583">
        <f t="shared" si="8"/>
        <v>4200</v>
      </c>
      <c r="G194" s="573" t="s">
        <v>81</v>
      </c>
      <c r="H194" s="574"/>
      <c r="I194" s="578" t="s">
        <v>1329</v>
      </c>
    </row>
    <row r="195" spans="2:9" x14ac:dyDescent="0.2">
      <c r="B195" s="570">
        <f t="shared" si="5"/>
        <v>182</v>
      </c>
      <c r="C195" s="573" t="s">
        <v>937</v>
      </c>
      <c r="D195" s="579">
        <v>2580000</v>
      </c>
      <c r="E195" s="580">
        <v>2589999</v>
      </c>
      <c r="F195" s="583">
        <f t="shared" si="8"/>
        <v>10000</v>
      </c>
      <c r="G195" s="573" t="s">
        <v>81</v>
      </c>
      <c r="H195" s="575"/>
      <c r="I195" s="578" t="s">
        <v>1329</v>
      </c>
    </row>
    <row r="196" spans="2:9" x14ac:dyDescent="0.2">
      <c r="B196" s="570">
        <f t="shared" si="5"/>
        <v>183</v>
      </c>
      <c r="C196" s="573" t="s">
        <v>84</v>
      </c>
      <c r="D196" s="579">
        <v>2590000</v>
      </c>
      <c r="E196" s="580">
        <v>2599999</v>
      </c>
      <c r="F196" s="583">
        <f t="shared" si="8"/>
        <v>10000</v>
      </c>
      <c r="G196" s="573" t="s">
        <v>81</v>
      </c>
      <c r="H196" s="575"/>
      <c r="I196" s="578" t="s">
        <v>1329</v>
      </c>
    </row>
    <row r="197" spans="2:9" x14ac:dyDescent="0.2">
      <c r="B197" s="570">
        <f t="shared" si="5"/>
        <v>184</v>
      </c>
      <c r="C197" s="573" t="s">
        <v>167</v>
      </c>
      <c r="D197" s="579">
        <v>2600000</v>
      </c>
      <c r="E197" s="580">
        <v>2605999</v>
      </c>
      <c r="F197" s="583">
        <f t="shared" si="8"/>
        <v>6000</v>
      </c>
      <c r="G197" s="573" t="s">
        <v>81</v>
      </c>
      <c r="H197" s="574"/>
      <c r="I197" s="578" t="s">
        <v>1329</v>
      </c>
    </row>
    <row r="198" spans="2:9" x14ac:dyDescent="0.2">
      <c r="B198" s="570">
        <f t="shared" si="5"/>
        <v>185</v>
      </c>
      <c r="C198" s="573" t="s">
        <v>934</v>
      </c>
      <c r="D198" s="579">
        <v>2606000</v>
      </c>
      <c r="E198" s="580">
        <v>2609999</v>
      </c>
      <c r="F198" s="583">
        <f t="shared" si="8"/>
        <v>4000</v>
      </c>
      <c r="G198" s="573" t="s">
        <v>81</v>
      </c>
      <c r="H198" s="575"/>
      <c r="I198" s="578" t="s">
        <v>1329</v>
      </c>
    </row>
    <row r="199" spans="2:9" x14ac:dyDescent="0.2">
      <c r="B199" s="570">
        <f t="shared" si="5"/>
        <v>186</v>
      </c>
      <c r="C199" s="573" t="s">
        <v>399</v>
      </c>
      <c r="D199" s="579">
        <v>2610000</v>
      </c>
      <c r="E199" s="580">
        <v>2619999</v>
      </c>
      <c r="F199" s="583">
        <f t="shared" si="8"/>
        <v>10000</v>
      </c>
      <c r="G199" s="573" t="s">
        <v>81</v>
      </c>
      <c r="H199" s="575"/>
      <c r="I199" s="578" t="s">
        <v>1329</v>
      </c>
    </row>
    <row r="200" spans="2:9" x14ac:dyDescent="0.2">
      <c r="B200" s="570">
        <f t="shared" si="5"/>
        <v>187</v>
      </c>
      <c r="C200" s="573" t="s">
        <v>1060</v>
      </c>
      <c r="D200" s="579">
        <v>2620000</v>
      </c>
      <c r="E200" s="580">
        <v>2629999</v>
      </c>
      <c r="F200" s="583">
        <f t="shared" si="8"/>
        <v>10000</v>
      </c>
      <c r="G200" s="573" t="s">
        <v>81</v>
      </c>
      <c r="H200" s="575"/>
      <c r="I200" s="578" t="s">
        <v>1329</v>
      </c>
    </row>
    <row r="201" spans="2:9" x14ac:dyDescent="0.2">
      <c r="B201" s="570">
        <f t="shared" si="5"/>
        <v>188</v>
      </c>
      <c r="C201" s="573" t="s">
        <v>962</v>
      </c>
      <c r="D201" s="579">
        <v>2630000</v>
      </c>
      <c r="E201" s="580">
        <v>2639999</v>
      </c>
      <c r="F201" s="583">
        <f>SUM(E201-D201)+1</f>
        <v>10000</v>
      </c>
      <c r="G201" s="573" t="s">
        <v>81</v>
      </c>
      <c r="H201" s="574"/>
      <c r="I201" s="578" t="s">
        <v>1329</v>
      </c>
    </row>
    <row r="202" spans="2:9" x14ac:dyDescent="0.2">
      <c r="B202" s="570">
        <f t="shared" si="5"/>
        <v>189</v>
      </c>
      <c r="C202" s="573" t="s">
        <v>95</v>
      </c>
      <c r="D202" s="579">
        <v>2640000</v>
      </c>
      <c r="E202" s="580">
        <v>2669999</v>
      </c>
      <c r="F202" s="583">
        <f>SUM(E202-D202)+1</f>
        <v>30000</v>
      </c>
      <c r="G202" s="573" t="s">
        <v>81</v>
      </c>
      <c r="H202" s="577"/>
      <c r="I202" s="578" t="s">
        <v>1329</v>
      </c>
    </row>
    <row r="203" spans="2:9" x14ac:dyDescent="0.2">
      <c r="B203" s="570">
        <f t="shared" si="5"/>
        <v>190</v>
      </c>
      <c r="C203" s="573" t="s">
        <v>99</v>
      </c>
      <c r="D203" s="579">
        <v>2670000</v>
      </c>
      <c r="E203" s="580">
        <v>2689999</v>
      </c>
      <c r="F203" s="583">
        <f>SUM(E203-D203)+1</f>
        <v>20000</v>
      </c>
      <c r="G203" s="573" t="s">
        <v>81</v>
      </c>
      <c r="H203" s="575"/>
      <c r="I203" s="578" t="s">
        <v>1329</v>
      </c>
    </row>
    <row r="204" spans="2:9" x14ac:dyDescent="0.2">
      <c r="B204" s="570">
        <f t="shared" si="5"/>
        <v>191</v>
      </c>
      <c r="C204" s="573" t="s">
        <v>1157</v>
      </c>
      <c r="D204" s="579">
        <v>2690000</v>
      </c>
      <c r="E204" s="580">
        <v>2699999</v>
      </c>
      <c r="F204" s="583">
        <f t="shared" ref="F204:F228" si="9">SUM((E204-D204)+1)</f>
        <v>10000</v>
      </c>
      <c r="G204" s="573" t="s">
        <v>81</v>
      </c>
      <c r="H204" s="577"/>
      <c r="I204" s="578" t="s">
        <v>1329</v>
      </c>
    </row>
    <row r="205" spans="2:9" x14ac:dyDescent="0.2">
      <c r="B205" s="570">
        <f t="shared" si="5"/>
        <v>192</v>
      </c>
      <c r="C205" s="573" t="s">
        <v>2254</v>
      </c>
      <c r="D205" s="579">
        <v>2710000</v>
      </c>
      <c r="E205" s="580">
        <v>2719599</v>
      </c>
      <c r="F205" s="583">
        <f t="shared" si="9"/>
        <v>9600</v>
      </c>
      <c r="G205" s="573" t="s">
        <v>1245</v>
      </c>
      <c r="H205" s="577"/>
      <c r="I205" s="578" t="s">
        <v>1329</v>
      </c>
    </row>
    <row r="206" spans="2:9" x14ac:dyDescent="0.2">
      <c r="B206" s="570">
        <f t="shared" si="5"/>
        <v>193</v>
      </c>
      <c r="C206" s="573" t="s">
        <v>2210</v>
      </c>
      <c r="D206" s="579">
        <v>2720000</v>
      </c>
      <c r="E206" s="580">
        <v>2720099</v>
      </c>
      <c r="F206" s="583">
        <f t="shared" si="9"/>
        <v>100</v>
      </c>
      <c r="G206" s="573" t="s">
        <v>1245</v>
      </c>
      <c r="H206" s="577"/>
      <c r="I206" s="578" t="s">
        <v>1329</v>
      </c>
    </row>
    <row r="207" spans="2:9" x14ac:dyDescent="0.2">
      <c r="B207" s="570">
        <f t="shared" si="5"/>
        <v>194</v>
      </c>
      <c r="C207" s="573" t="s">
        <v>2334</v>
      </c>
      <c r="D207" s="579">
        <v>2721000</v>
      </c>
      <c r="E207" s="580">
        <v>2721199</v>
      </c>
      <c r="F207" s="583">
        <f t="shared" si="9"/>
        <v>200</v>
      </c>
      <c r="G207" s="573" t="s">
        <v>2335</v>
      </c>
      <c r="H207" s="577"/>
      <c r="I207" s="578" t="s">
        <v>1329</v>
      </c>
    </row>
    <row r="208" spans="2:9" x14ac:dyDescent="0.2">
      <c r="B208" s="570">
        <f t="shared" ref="B208:B271" si="10">B207+1</f>
        <v>195</v>
      </c>
      <c r="C208" s="573" t="s">
        <v>2252</v>
      </c>
      <c r="D208" s="579">
        <v>2722000</v>
      </c>
      <c r="E208" s="580">
        <v>2722499</v>
      </c>
      <c r="F208" s="583">
        <f t="shared" si="9"/>
        <v>500</v>
      </c>
      <c r="G208" s="573" t="s">
        <v>1245</v>
      </c>
      <c r="H208" s="574"/>
      <c r="I208" s="578" t="s">
        <v>1329</v>
      </c>
    </row>
    <row r="209" spans="2:9" x14ac:dyDescent="0.2">
      <c r="B209" s="570">
        <f t="shared" si="10"/>
        <v>196</v>
      </c>
      <c r="C209" s="573" t="s">
        <v>2333</v>
      </c>
      <c r="D209" s="579">
        <v>2724000</v>
      </c>
      <c r="E209" s="580">
        <v>2724399</v>
      </c>
      <c r="F209" s="583">
        <f t="shared" si="9"/>
        <v>400</v>
      </c>
      <c r="G209" s="573" t="s">
        <v>1245</v>
      </c>
      <c r="H209" s="574"/>
      <c r="I209" s="578" t="s">
        <v>1329</v>
      </c>
    </row>
    <row r="210" spans="2:9" x14ac:dyDescent="0.2">
      <c r="B210" s="570">
        <f t="shared" si="10"/>
        <v>197</v>
      </c>
      <c r="C210" s="573" t="s">
        <v>245</v>
      </c>
      <c r="D210" s="579">
        <v>2725000</v>
      </c>
      <c r="E210" s="580">
        <v>2728999</v>
      </c>
      <c r="F210" s="583">
        <f t="shared" si="9"/>
        <v>4000</v>
      </c>
      <c r="G210" s="573" t="s">
        <v>1</v>
      </c>
      <c r="H210" s="575"/>
      <c r="I210" s="578" t="s">
        <v>1329</v>
      </c>
    </row>
    <row r="211" spans="2:9" x14ac:dyDescent="0.2">
      <c r="B211" s="570">
        <f t="shared" si="10"/>
        <v>198</v>
      </c>
      <c r="C211" s="573" t="s">
        <v>786</v>
      </c>
      <c r="D211" s="579">
        <v>2729000</v>
      </c>
      <c r="E211" s="580">
        <v>2729599</v>
      </c>
      <c r="F211" s="583">
        <f t="shared" si="9"/>
        <v>600</v>
      </c>
      <c r="G211" s="573" t="s">
        <v>1245</v>
      </c>
      <c r="H211" s="574"/>
      <c r="I211" s="578" t="s">
        <v>1329</v>
      </c>
    </row>
    <row r="212" spans="2:9" x14ac:dyDescent="0.2">
      <c r="B212" s="570">
        <f t="shared" si="10"/>
        <v>199</v>
      </c>
      <c r="C212" s="573" t="s">
        <v>99</v>
      </c>
      <c r="D212" s="579">
        <v>2730000</v>
      </c>
      <c r="E212" s="580">
        <v>2735513</v>
      </c>
      <c r="F212" s="583">
        <f t="shared" si="9"/>
        <v>5514</v>
      </c>
      <c r="G212" s="573" t="s">
        <v>81</v>
      </c>
      <c r="H212" s="575"/>
      <c r="I212" s="578" t="s">
        <v>1329</v>
      </c>
    </row>
    <row r="213" spans="2:9" x14ac:dyDescent="0.2">
      <c r="B213" s="570">
        <f t="shared" si="10"/>
        <v>200</v>
      </c>
      <c r="C213" s="573" t="s">
        <v>1991</v>
      </c>
      <c r="D213" s="579">
        <v>2736000</v>
      </c>
      <c r="E213" s="580">
        <v>2737399</v>
      </c>
      <c r="F213" s="583">
        <f t="shared" si="9"/>
        <v>1400</v>
      </c>
      <c r="G213" s="573" t="s">
        <v>81</v>
      </c>
      <c r="H213" s="574"/>
      <c r="I213" s="578" t="s">
        <v>1329</v>
      </c>
    </row>
    <row r="214" spans="2:9" x14ac:dyDescent="0.2">
      <c r="B214" s="570">
        <f t="shared" si="10"/>
        <v>201</v>
      </c>
      <c r="C214" s="573" t="s">
        <v>1308</v>
      </c>
      <c r="D214" s="579">
        <v>2738000</v>
      </c>
      <c r="E214" s="580">
        <v>2739699</v>
      </c>
      <c r="F214" s="583">
        <f t="shared" si="9"/>
        <v>1700</v>
      </c>
      <c r="G214" s="573" t="s">
        <v>81</v>
      </c>
      <c r="H214" s="574"/>
      <c r="I214" s="578" t="s">
        <v>1329</v>
      </c>
    </row>
    <row r="215" spans="2:9" x14ac:dyDescent="0.2">
      <c r="B215" s="570">
        <f t="shared" si="10"/>
        <v>202</v>
      </c>
      <c r="C215" s="573" t="s">
        <v>978</v>
      </c>
      <c r="D215" s="579">
        <v>2740000</v>
      </c>
      <c r="E215" s="580">
        <v>2741999</v>
      </c>
      <c r="F215" s="583">
        <f t="shared" si="9"/>
        <v>2000</v>
      </c>
      <c r="G215" s="573" t="s">
        <v>1245</v>
      </c>
      <c r="H215" s="575"/>
      <c r="I215" s="578" t="s">
        <v>1329</v>
      </c>
    </row>
    <row r="216" spans="2:9" x14ac:dyDescent="0.2">
      <c r="B216" s="570">
        <f t="shared" si="10"/>
        <v>203</v>
      </c>
      <c r="C216" s="573" t="s">
        <v>171</v>
      </c>
      <c r="D216" s="579">
        <v>2742000</v>
      </c>
      <c r="E216" s="580">
        <v>2746999</v>
      </c>
      <c r="F216" s="583">
        <f t="shared" si="9"/>
        <v>5000</v>
      </c>
      <c r="G216" s="573" t="s">
        <v>1245</v>
      </c>
      <c r="H216" s="575"/>
      <c r="I216" s="578" t="s">
        <v>1329</v>
      </c>
    </row>
    <row r="217" spans="2:9" x14ac:dyDescent="0.2">
      <c r="B217" s="570">
        <f t="shared" si="10"/>
        <v>204</v>
      </c>
      <c r="C217" s="573" t="s">
        <v>1712</v>
      </c>
      <c r="D217" s="579">
        <v>2747000</v>
      </c>
      <c r="E217" s="580">
        <v>2747299</v>
      </c>
      <c r="F217" s="583">
        <f t="shared" si="9"/>
        <v>300</v>
      </c>
      <c r="G217" s="573" t="s">
        <v>1245</v>
      </c>
      <c r="H217" s="574"/>
      <c r="I217" s="578" t="s">
        <v>1329</v>
      </c>
    </row>
    <row r="218" spans="2:9" x14ac:dyDescent="0.2">
      <c r="B218" s="570">
        <f t="shared" si="10"/>
        <v>205</v>
      </c>
      <c r="C218" s="573" t="s">
        <v>1713</v>
      </c>
      <c r="D218" s="579">
        <v>2748000</v>
      </c>
      <c r="E218" s="580">
        <v>2749399</v>
      </c>
      <c r="F218" s="583">
        <f t="shared" si="9"/>
        <v>1400</v>
      </c>
      <c r="G218" s="573" t="s">
        <v>1245</v>
      </c>
      <c r="H218" s="574"/>
      <c r="I218" s="578" t="s">
        <v>1329</v>
      </c>
    </row>
    <row r="219" spans="2:9" x14ac:dyDescent="0.2">
      <c r="B219" s="570">
        <f t="shared" si="10"/>
        <v>206</v>
      </c>
      <c r="C219" s="573" t="s">
        <v>978</v>
      </c>
      <c r="D219" s="579">
        <v>2750000</v>
      </c>
      <c r="E219" s="580">
        <v>2769999</v>
      </c>
      <c r="F219" s="583">
        <f t="shared" si="9"/>
        <v>20000</v>
      </c>
      <c r="G219" s="573" t="s">
        <v>1245</v>
      </c>
      <c r="H219" s="575"/>
      <c r="I219" s="578" t="s">
        <v>1329</v>
      </c>
    </row>
    <row r="220" spans="2:9" x14ac:dyDescent="0.2">
      <c r="B220" s="570">
        <f t="shared" si="10"/>
        <v>207</v>
      </c>
      <c r="C220" s="573" t="s">
        <v>1023</v>
      </c>
      <c r="D220" s="579">
        <v>2770000</v>
      </c>
      <c r="E220" s="580">
        <v>2771299</v>
      </c>
      <c r="F220" s="583">
        <f t="shared" si="9"/>
        <v>1300</v>
      </c>
      <c r="G220" s="573" t="s">
        <v>81</v>
      </c>
      <c r="H220" s="577"/>
      <c r="I220" s="578" t="s">
        <v>1329</v>
      </c>
    </row>
    <row r="221" spans="2:9" x14ac:dyDescent="0.2">
      <c r="B221" s="570">
        <f t="shared" si="10"/>
        <v>208</v>
      </c>
      <c r="C221" s="573" t="s">
        <v>526</v>
      </c>
      <c r="D221" s="579">
        <v>2773000</v>
      </c>
      <c r="E221" s="580">
        <v>2773699</v>
      </c>
      <c r="F221" s="583">
        <f t="shared" si="9"/>
        <v>700</v>
      </c>
      <c r="G221" s="573" t="s">
        <v>1245</v>
      </c>
      <c r="H221" s="577"/>
      <c r="I221" s="578" t="s">
        <v>1329</v>
      </c>
    </row>
    <row r="222" spans="2:9" x14ac:dyDescent="0.2">
      <c r="B222" s="570">
        <f t="shared" si="10"/>
        <v>209</v>
      </c>
      <c r="C222" s="573" t="s">
        <v>2467</v>
      </c>
      <c r="D222" s="579">
        <v>2775000</v>
      </c>
      <c r="E222" s="580">
        <v>2775899</v>
      </c>
      <c r="F222" s="583">
        <f t="shared" si="9"/>
        <v>900</v>
      </c>
      <c r="G222" s="573" t="s">
        <v>81</v>
      </c>
      <c r="H222" s="577"/>
      <c r="I222" s="578" t="s">
        <v>1329</v>
      </c>
    </row>
    <row r="223" spans="2:9" x14ac:dyDescent="0.2">
      <c r="B223" s="570">
        <f t="shared" si="10"/>
        <v>210</v>
      </c>
      <c r="C223" s="573" t="s">
        <v>257</v>
      </c>
      <c r="D223" s="579">
        <v>2777000</v>
      </c>
      <c r="E223" s="580">
        <v>2779999</v>
      </c>
      <c r="F223" s="583">
        <f t="shared" si="9"/>
        <v>3000</v>
      </c>
      <c r="G223" s="573" t="s">
        <v>81</v>
      </c>
      <c r="H223" s="574"/>
      <c r="I223" s="578" t="s">
        <v>1329</v>
      </c>
    </row>
    <row r="224" spans="2:9" x14ac:dyDescent="0.2">
      <c r="B224" s="570">
        <f t="shared" si="10"/>
        <v>211</v>
      </c>
      <c r="C224" s="573" t="s">
        <v>2468</v>
      </c>
      <c r="D224" s="579">
        <v>2780000</v>
      </c>
      <c r="E224" s="580">
        <v>2780399</v>
      </c>
      <c r="F224" s="583">
        <f t="shared" si="9"/>
        <v>400</v>
      </c>
      <c r="G224" s="573" t="s">
        <v>81</v>
      </c>
      <c r="H224" s="577"/>
      <c r="I224" s="578" t="s">
        <v>1329</v>
      </c>
    </row>
    <row r="225" spans="2:10" x14ac:dyDescent="0.2">
      <c r="B225" s="570">
        <f t="shared" si="10"/>
        <v>212</v>
      </c>
      <c r="C225" s="573" t="s">
        <v>1097</v>
      </c>
      <c r="D225" s="579">
        <v>2782000</v>
      </c>
      <c r="E225" s="580">
        <v>2782399</v>
      </c>
      <c r="F225" s="583">
        <f t="shared" si="9"/>
        <v>400</v>
      </c>
      <c r="G225" s="573" t="s">
        <v>81</v>
      </c>
      <c r="H225" s="577"/>
      <c r="I225" s="578" t="s">
        <v>1329</v>
      </c>
    </row>
    <row r="226" spans="2:10" x14ac:dyDescent="0.2">
      <c r="B226" s="570">
        <f t="shared" si="10"/>
        <v>213</v>
      </c>
      <c r="C226" s="573" t="s">
        <v>2386</v>
      </c>
      <c r="D226" s="579">
        <v>2784000</v>
      </c>
      <c r="E226" s="580">
        <v>2785099</v>
      </c>
      <c r="F226" s="583">
        <f t="shared" si="9"/>
        <v>1100</v>
      </c>
      <c r="G226" s="573" t="s">
        <v>81</v>
      </c>
      <c r="H226" s="577"/>
      <c r="I226" s="578" t="s">
        <v>1329</v>
      </c>
    </row>
    <row r="227" spans="2:10" x14ac:dyDescent="0.2">
      <c r="B227" s="570">
        <f t="shared" si="10"/>
        <v>214</v>
      </c>
      <c r="C227" s="573" t="s">
        <v>1096</v>
      </c>
      <c r="D227" s="579">
        <v>2786000</v>
      </c>
      <c r="E227" s="580">
        <v>2786399</v>
      </c>
      <c r="F227" s="583">
        <f t="shared" si="9"/>
        <v>400</v>
      </c>
      <c r="G227" s="573" t="s">
        <v>81</v>
      </c>
      <c r="H227" s="577"/>
      <c r="I227" s="578" t="s">
        <v>1329</v>
      </c>
    </row>
    <row r="228" spans="2:10" x14ac:dyDescent="0.2">
      <c r="B228" s="570">
        <f t="shared" si="10"/>
        <v>215</v>
      </c>
      <c r="C228" s="573" t="s">
        <v>1513</v>
      </c>
      <c r="D228" s="579">
        <v>2787000</v>
      </c>
      <c r="E228" s="580">
        <v>2789199</v>
      </c>
      <c r="F228" s="583">
        <f t="shared" si="9"/>
        <v>2200</v>
      </c>
      <c r="G228" s="573" t="s">
        <v>81</v>
      </c>
      <c r="H228" s="574"/>
      <c r="I228" s="578" t="s">
        <v>1329</v>
      </c>
    </row>
    <row r="229" spans="2:10" x14ac:dyDescent="0.2">
      <c r="B229" s="570">
        <f t="shared" si="10"/>
        <v>216</v>
      </c>
      <c r="C229" s="584" t="s">
        <v>981</v>
      </c>
      <c r="D229" s="579"/>
      <c r="E229" s="580"/>
      <c r="F229" s="583"/>
      <c r="G229" s="573" t="s">
        <v>81</v>
      </c>
      <c r="H229" s="575"/>
      <c r="I229" s="578" t="s">
        <v>1329</v>
      </c>
    </row>
    <row r="230" spans="2:10" x14ac:dyDescent="0.2">
      <c r="B230" s="570">
        <f t="shared" si="10"/>
        <v>217</v>
      </c>
      <c r="C230" s="573" t="s">
        <v>1098</v>
      </c>
      <c r="D230" s="579">
        <v>2790000</v>
      </c>
      <c r="E230" s="580">
        <v>2790510</v>
      </c>
      <c r="F230" s="583">
        <f t="shared" ref="F230:F240" si="11">SUM((E230-D230)+1)</f>
        <v>511</v>
      </c>
      <c r="G230" s="573" t="s">
        <v>81</v>
      </c>
      <c r="H230" s="575"/>
      <c r="I230" s="578" t="s">
        <v>1329</v>
      </c>
    </row>
    <row r="231" spans="2:10" x14ac:dyDescent="0.2">
      <c r="B231" s="570">
        <f t="shared" si="10"/>
        <v>218</v>
      </c>
      <c r="C231" s="573" t="s">
        <v>1099</v>
      </c>
      <c r="D231" s="579">
        <v>2791000</v>
      </c>
      <c r="E231" s="580">
        <v>2791200</v>
      </c>
      <c r="F231" s="583">
        <f t="shared" si="11"/>
        <v>201</v>
      </c>
      <c r="G231" s="573" t="s">
        <v>81</v>
      </c>
      <c r="H231" s="575"/>
      <c r="I231" s="578" t="s">
        <v>1329</v>
      </c>
    </row>
    <row r="232" spans="2:10" ht="13.5" customHeight="1" x14ac:dyDescent="0.2">
      <c r="B232" s="570">
        <f t="shared" si="10"/>
        <v>219</v>
      </c>
      <c r="C232" s="573" t="s">
        <v>1100</v>
      </c>
      <c r="D232" s="579">
        <v>2791201</v>
      </c>
      <c r="E232" s="580">
        <v>2791499</v>
      </c>
      <c r="F232" s="583">
        <f t="shared" si="11"/>
        <v>299</v>
      </c>
      <c r="G232" s="573" t="s">
        <v>81</v>
      </c>
      <c r="H232" s="574"/>
      <c r="I232" s="578" t="s">
        <v>1329</v>
      </c>
    </row>
    <row r="233" spans="2:10" ht="13.5" customHeight="1" x14ac:dyDescent="0.2">
      <c r="B233" s="570">
        <f t="shared" si="10"/>
        <v>220</v>
      </c>
      <c r="C233" s="573" t="s">
        <v>1101</v>
      </c>
      <c r="D233" s="579">
        <v>2792000</v>
      </c>
      <c r="E233" s="580">
        <v>2792066</v>
      </c>
      <c r="F233" s="583">
        <f t="shared" si="11"/>
        <v>67</v>
      </c>
      <c r="G233" s="573" t="s">
        <v>81</v>
      </c>
      <c r="H233" s="575"/>
      <c r="I233" s="578" t="s">
        <v>1329</v>
      </c>
    </row>
    <row r="234" spans="2:10" s="567" customFormat="1" ht="13.5" customHeight="1" x14ac:dyDescent="0.2">
      <c r="B234" s="570">
        <f t="shared" si="10"/>
        <v>221</v>
      </c>
      <c r="C234" s="573" t="s">
        <v>1102</v>
      </c>
      <c r="D234" s="579">
        <v>2792067</v>
      </c>
      <c r="E234" s="580">
        <v>2792400</v>
      </c>
      <c r="F234" s="583">
        <f t="shared" si="11"/>
        <v>334</v>
      </c>
      <c r="G234" s="573" t="s">
        <v>81</v>
      </c>
      <c r="H234" s="575"/>
      <c r="I234" s="578" t="s">
        <v>1329</v>
      </c>
      <c r="J234" s="566"/>
    </row>
    <row r="235" spans="2:10" ht="13.5" customHeight="1" x14ac:dyDescent="0.2">
      <c r="B235" s="570">
        <f t="shared" si="10"/>
        <v>222</v>
      </c>
      <c r="C235" s="573" t="s">
        <v>1101</v>
      </c>
      <c r="D235" s="579">
        <v>2792401</v>
      </c>
      <c r="E235" s="580">
        <v>2792599</v>
      </c>
      <c r="F235" s="583">
        <f t="shared" si="11"/>
        <v>199</v>
      </c>
      <c r="G235" s="573" t="s">
        <v>81</v>
      </c>
      <c r="H235" s="577"/>
      <c r="I235" s="578" t="s">
        <v>1329</v>
      </c>
    </row>
    <row r="236" spans="2:10" s="567" customFormat="1" ht="13.5" customHeight="1" x14ac:dyDescent="0.2">
      <c r="B236" s="570">
        <f t="shared" si="10"/>
        <v>223</v>
      </c>
      <c r="C236" s="573" t="s">
        <v>1992</v>
      </c>
      <c r="D236" s="579">
        <v>2793000</v>
      </c>
      <c r="E236" s="580">
        <v>2793099</v>
      </c>
      <c r="F236" s="583">
        <f t="shared" si="11"/>
        <v>100</v>
      </c>
      <c r="G236" s="573" t="s">
        <v>81</v>
      </c>
      <c r="H236" s="577"/>
      <c r="I236" s="578" t="s">
        <v>1329</v>
      </c>
    </row>
    <row r="237" spans="2:10" x14ac:dyDescent="0.2">
      <c r="B237" s="570">
        <f t="shared" si="10"/>
        <v>224</v>
      </c>
      <c r="C237" s="573" t="s">
        <v>1673</v>
      </c>
      <c r="D237" s="579">
        <v>2794000</v>
      </c>
      <c r="E237" s="580">
        <v>2794499</v>
      </c>
      <c r="F237" s="583">
        <f t="shared" si="11"/>
        <v>500</v>
      </c>
      <c r="G237" s="573" t="s">
        <v>81</v>
      </c>
      <c r="H237" s="577"/>
      <c r="I237" s="578" t="s">
        <v>1329</v>
      </c>
    </row>
    <row r="238" spans="2:10" x14ac:dyDescent="0.2">
      <c r="B238" s="570">
        <f t="shared" si="10"/>
        <v>225</v>
      </c>
      <c r="C238" s="573" t="s">
        <v>2363</v>
      </c>
      <c r="D238" s="579">
        <v>2795000</v>
      </c>
      <c r="E238" s="580">
        <v>2795099</v>
      </c>
      <c r="F238" s="583">
        <f t="shared" si="11"/>
        <v>100</v>
      </c>
      <c r="G238" s="573" t="s">
        <v>81</v>
      </c>
      <c r="H238" s="577"/>
      <c r="I238" s="578" t="s">
        <v>1329</v>
      </c>
    </row>
    <row r="239" spans="2:10" x14ac:dyDescent="0.2">
      <c r="B239" s="570">
        <f t="shared" si="10"/>
        <v>226</v>
      </c>
      <c r="C239" s="573" t="s">
        <v>1407</v>
      </c>
      <c r="D239" s="579">
        <v>2796000</v>
      </c>
      <c r="E239" s="580">
        <v>2796599</v>
      </c>
      <c r="F239" s="583">
        <f t="shared" si="11"/>
        <v>600</v>
      </c>
      <c r="G239" s="573" t="s">
        <v>81</v>
      </c>
      <c r="H239" s="577"/>
      <c r="I239" s="578" t="s">
        <v>1329</v>
      </c>
    </row>
    <row r="240" spans="2:10" x14ac:dyDescent="0.2">
      <c r="B240" s="570">
        <f t="shared" si="10"/>
        <v>227</v>
      </c>
      <c r="C240" s="573" t="s">
        <v>1674</v>
      </c>
      <c r="D240" s="579">
        <v>2798000</v>
      </c>
      <c r="E240" s="580">
        <v>2799099</v>
      </c>
      <c r="F240" s="583">
        <f t="shared" si="11"/>
        <v>1100</v>
      </c>
      <c r="G240" s="573" t="s">
        <v>81</v>
      </c>
      <c r="H240" s="577"/>
      <c r="I240" s="578" t="s">
        <v>1329</v>
      </c>
    </row>
    <row r="241" spans="2:9" x14ac:dyDescent="0.2">
      <c r="B241" s="570">
        <f t="shared" si="10"/>
        <v>228</v>
      </c>
      <c r="C241" s="573" t="s">
        <v>1094</v>
      </c>
      <c r="D241" s="579">
        <v>2800000</v>
      </c>
      <c r="E241" s="580">
        <v>2809199</v>
      </c>
      <c r="F241" s="583">
        <f t="shared" ref="F241:F281" si="12">SUM(E241-D241)+1</f>
        <v>9200</v>
      </c>
      <c r="G241" s="573" t="s">
        <v>81</v>
      </c>
      <c r="H241" s="577"/>
      <c r="I241" s="578" t="s">
        <v>1329</v>
      </c>
    </row>
    <row r="242" spans="2:9" x14ac:dyDescent="0.2">
      <c r="B242" s="570">
        <f t="shared" si="10"/>
        <v>229</v>
      </c>
      <c r="C242" s="573" t="s">
        <v>965</v>
      </c>
      <c r="D242" s="579">
        <v>2810000</v>
      </c>
      <c r="E242" s="580">
        <v>2814899</v>
      </c>
      <c r="F242" s="583">
        <f t="shared" si="12"/>
        <v>4900</v>
      </c>
      <c r="G242" s="573" t="s">
        <v>81</v>
      </c>
      <c r="H242" s="574"/>
      <c r="I242" s="578" t="s">
        <v>1329</v>
      </c>
    </row>
    <row r="243" spans="2:9" x14ac:dyDescent="0.2">
      <c r="B243" s="570">
        <f t="shared" si="10"/>
        <v>230</v>
      </c>
      <c r="C243" s="573" t="s">
        <v>965</v>
      </c>
      <c r="D243" s="579">
        <v>2815000</v>
      </c>
      <c r="E243" s="580">
        <v>2815551</v>
      </c>
      <c r="F243" s="583">
        <f t="shared" si="12"/>
        <v>552</v>
      </c>
      <c r="G243" s="573" t="s">
        <v>81</v>
      </c>
      <c r="H243" s="574"/>
      <c r="I243" s="578" t="s">
        <v>1329</v>
      </c>
    </row>
    <row r="244" spans="2:9" x14ac:dyDescent="0.2">
      <c r="B244" s="570">
        <f t="shared" si="10"/>
        <v>231</v>
      </c>
      <c r="C244" s="573" t="s">
        <v>1993</v>
      </c>
      <c r="D244" s="579">
        <v>2818000</v>
      </c>
      <c r="E244" s="580">
        <v>2818499</v>
      </c>
      <c r="F244" s="583">
        <f t="shared" si="12"/>
        <v>500</v>
      </c>
      <c r="G244" s="573" t="s">
        <v>81</v>
      </c>
      <c r="H244" s="574"/>
      <c r="I244" s="578" t="s">
        <v>1329</v>
      </c>
    </row>
    <row r="245" spans="2:9" x14ac:dyDescent="0.2">
      <c r="B245" s="570">
        <f t="shared" si="10"/>
        <v>232</v>
      </c>
      <c r="C245" s="573" t="s">
        <v>944</v>
      </c>
      <c r="D245" s="579">
        <v>2820000</v>
      </c>
      <c r="E245" s="580">
        <v>2829999</v>
      </c>
      <c r="F245" s="583">
        <f t="shared" si="12"/>
        <v>10000</v>
      </c>
      <c r="G245" s="573" t="s">
        <v>81</v>
      </c>
      <c r="H245" s="575"/>
      <c r="I245" s="578" t="s">
        <v>1329</v>
      </c>
    </row>
    <row r="246" spans="2:9" x14ac:dyDescent="0.2">
      <c r="B246" s="570">
        <f t="shared" si="10"/>
        <v>233</v>
      </c>
      <c r="C246" s="573" t="s">
        <v>945</v>
      </c>
      <c r="D246" s="579">
        <v>2830000</v>
      </c>
      <c r="E246" s="580">
        <v>2831299</v>
      </c>
      <c r="F246" s="583">
        <f t="shared" si="12"/>
        <v>1300</v>
      </c>
      <c r="G246" s="573" t="s">
        <v>81</v>
      </c>
      <c r="H246" s="574"/>
      <c r="I246" s="578" t="s">
        <v>1329</v>
      </c>
    </row>
    <row r="247" spans="2:9" x14ac:dyDescent="0.2">
      <c r="B247" s="570">
        <f t="shared" si="10"/>
        <v>234</v>
      </c>
      <c r="C247" s="573" t="s">
        <v>1994</v>
      </c>
      <c r="D247" s="579">
        <v>2832000</v>
      </c>
      <c r="E247" s="580">
        <v>2833199</v>
      </c>
      <c r="F247" s="583">
        <f t="shared" si="12"/>
        <v>1200</v>
      </c>
      <c r="G247" s="573" t="s">
        <v>81</v>
      </c>
      <c r="H247" s="574"/>
      <c r="I247" s="578" t="s">
        <v>1329</v>
      </c>
    </row>
    <row r="248" spans="2:9" x14ac:dyDescent="0.2">
      <c r="B248" s="570">
        <f t="shared" si="10"/>
        <v>235</v>
      </c>
      <c r="C248" s="573" t="s">
        <v>1325</v>
      </c>
      <c r="D248" s="579">
        <v>2835000</v>
      </c>
      <c r="E248" s="580">
        <v>2836499</v>
      </c>
      <c r="F248" s="583">
        <f t="shared" si="12"/>
        <v>1500</v>
      </c>
      <c r="G248" s="573" t="s">
        <v>81</v>
      </c>
      <c r="H248" s="574"/>
      <c r="I248" s="578" t="s">
        <v>1329</v>
      </c>
    </row>
    <row r="249" spans="2:9" x14ac:dyDescent="0.2">
      <c r="B249" s="570">
        <f t="shared" si="10"/>
        <v>236</v>
      </c>
      <c r="C249" s="573" t="s">
        <v>1336</v>
      </c>
      <c r="D249" s="579">
        <v>2837000</v>
      </c>
      <c r="E249" s="580">
        <v>2837999</v>
      </c>
      <c r="F249" s="583">
        <f t="shared" si="12"/>
        <v>1000</v>
      </c>
      <c r="G249" s="573" t="s">
        <v>81</v>
      </c>
      <c r="H249" s="574"/>
      <c r="I249" s="578" t="s">
        <v>1329</v>
      </c>
    </row>
    <row r="250" spans="2:9" x14ac:dyDescent="0.2">
      <c r="B250" s="570">
        <f t="shared" si="10"/>
        <v>237</v>
      </c>
      <c r="C250" s="573" t="s">
        <v>1380</v>
      </c>
      <c r="D250" s="579">
        <v>2839000</v>
      </c>
      <c r="E250" s="580">
        <v>2839899</v>
      </c>
      <c r="F250" s="583">
        <f t="shared" si="12"/>
        <v>900</v>
      </c>
      <c r="G250" s="573" t="s">
        <v>81</v>
      </c>
      <c r="H250" s="574"/>
      <c r="I250" s="578" t="s">
        <v>1329</v>
      </c>
    </row>
    <row r="251" spans="2:9" x14ac:dyDescent="0.2">
      <c r="B251" s="570">
        <f t="shared" si="10"/>
        <v>238</v>
      </c>
      <c r="C251" s="573" t="s">
        <v>962</v>
      </c>
      <c r="D251" s="579">
        <v>2840000</v>
      </c>
      <c r="E251" s="580">
        <v>2848588</v>
      </c>
      <c r="F251" s="583">
        <f t="shared" si="12"/>
        <v>8589</v>
      </c>
      <c r="G251" s="573" t="s">
        <v>81</v>
      </c>
      <c r="H251" s="575"/>
      <c r="I251" s="578" t="s">
        <v>1329</v>
      </c>
    </row>
    <row r="252" spans="2:9" x14ac:dyDescent="0.2">
      <c r="B252" s="570">
        <f t="shared" si="10"/>
        <v>239</v>
      </c>
      <c r="C252" s="573" t="s">
        <v>1745</v>
      </c>
      <c r="D252" s="579">
        <v>2850000</v>
      </c>
      <c r="E252" s="580">
        <v>2851999</v>
      </c>
      <c r="F252" s="583">
        <f t="shared" si="12"/>
        <v>2000</v>
      </c>
      <c r="G252" s="573" t="s">
        <v>81</v>
      </c>
      <c r="H252" s="574"/>
      <c r="I252" s="578" t="s">
        <v>1329</v>
      </c>
    </row>
    <row r="253" spans="2:9" x14ac:dyDescent="0.2">
      <c r="B253" s="570">
        <f t="shared" si="10"/>
        <v>240</v>
      </c>
      <c r="C253" s="573" t="s">
        <v>1309</v>
      </c>
      <c r="D253" s="579">
        <v>2853000</v>
      </c>
      <c r="E253" s="580">
        <v>2853599</v>
      </c>
      <c r="F253" s="583">
        <f t="shared" si="12"/>
        <v>600</v>
      </c>
      <c r="G253" s="573" t="s">
        <v>81</v>
      </c>
      <c r="H253" s="574"/>
      <c r="I253" s="578" t="s">
        <v>1329</v>
      </c>
    </row>
    <row r="254" spans="2:9" x14ac:dyDescent="0.2">
      <c r="B254" s="570">
        <f t="shared" si="10"/>
        <v>241</v>
      </c>
      <c r="C254" s="573" t="s">
        <v>2389</v>
      </c>
      <c r="D254" s="579">
        <v>2855000</v>
      </c>
      <c r="E254" s="580">
        <v>2856099</v>
      </c>
      <c r="F254" s="583">
        <f t="shared" si="12"/>
        <v>1100</v>
      </c>
      <c r="G254" s="573" t="s">
        <v>81</v>
      </c>
      <c r="H254" s="574"/>
      <c r="I254" s="578" t="s">
        <v>1329</v>
      </c>
    </row>
    <row r="255" spans="2:9" x14ac:dyDescent="0.2">
      <c r="B255" s="570">
        <f t="shared" si="10"/>
        <v>242</v>
      </c>
      <c r="C255" s="573" t="s">
        <v>1875</v>
      </c>
      <c r="D255" s="579">
        <v>2857000</v>
      </c>
      <c r="E255" s="580">
        <v>2858199</v>
      </c>
      <c r="F255" s="583">
        <f t="shared" si="12"/>
        <v>1200</v>
      </c>
      <c r="G255" s="573" t="s">
        <v>81</v>
      </c>
      <c r="H255" s="574"/>
      <c r="I255" s="578" t="s">
        <v>1329</v>
      </c>
    </row>
    <row r="256" spans="2:9" x14ac:dyDescent="0.2">
      <c r="B256" s="570">
        <f t="shared" si="10"/>
        <v>243</v>
      </c>
      <c r="C256" s="573" t="s">
        <v>147</v>
      </c>
      <c r="D256" s="579">
        <v>2860000</v>
      </c>
      <c r="E256" s="580">
        <v>2869999</v>
      </c>
      <c r="F256" s="583">
        <f t="shared" si="12"/>
        <v>10000</v>
      </c>
      <c r="G256" s="573" t="s">
        <v>81</v>
      </c>
      <c r="H256" s="575"/>
      <c r="I256" s="578" t="s">
        <v>1329</v>
      </c>
    </row>
    <row r="257" spans="2:9" x14ac:dyDescent="0.2">
      <c r="B257" s="570">
        <f t="shared" si="10"/>
        <v>244</v>
      </c>
      <c r="C257" s="573" t="s">
        <v>1589</v>
      </c>
      <c r="D257" s="579">
        <v>2870000</v>
      </c>
      <c r="E257" s="580">
        <v>2873599</v>
      </c>
      <c r="F257" s="583">
        <f t="shared" si="12"/>
        <v>3600</v>
      </c>
      <c r="G257" s="573" t="s">
        <v>81</v>
      </c>
      <c r="H257" s="577"/>
      <c r="I257" s="578" t="s">
        <v>1329</v>
      </c>
    </row>
    <row r="258" spans="2:9" x14ac:dyDescent="0.2">
      <c r="B258" s="570">
        <f t="shared" si="10"/>
        <v>245</v>
      </c>
      <c r="C258" s="573" t="s">
        <v>1995</v>
      </c>
      <c r="D258" s="579">
        <v>2875000</v>
      </c>
      <c r="E258" s="580">
        <v>2876199</v>
      </c>
      <c r="F258" s="583">
        <f t="shared" si="12"/>
        <v>1200</v>
      </c>
      <c r="G258" s="573" t="s">
        <v>81</v>
      </c>
      <c r="H258" s="577"/>
      <c r="I258" s="578" t="s">
        <v>1329</v>
      </c>
    </row>
    <row r="259" spans="2:9" x14ac:dyDescent="0.2">
      <c r="B259" s="570">
        <f t="shared" si="10"/>
        <v>246</v>
      </c>
      <c r="C259" s="573" t="s">
        <v>963</v>
      </c>
      <c r="D259" s="579">
        <v>2877000</v>
      </c>
      <c r="E259" s="580">
        <v>2879999</v>
      </c>
      <c r="F259" s="583">
        <f t="shared" si="12"/>
        <v>3000</v>
      </c>
      <c r="G259" s="573" t="s">
        <v>81</v>
      </c>
      <c r="H259" s="577"/>
      <c r="I259" s="578" t="s">
        <v>1329</v>
      </c>
    </row>
    <row r="260" spans="2:9" x14ac:dyDescent="0.2">
      <c r="B260" s="570">
        <f t="shared" si="10"/>
        <v>247</v>
      </c>
      <c r="C260" s="573" t="s">
        <v>1899</v>
      </c>
      <c r="D260" s="579">
        <v>2881000</v>
      </c>
      <c r="E260" s="580">
        <v>2881199</v>
      </c>
      <c r="F260" s="583">
        <f t="shared" si="12"/>
        <v>200</v>
      </c>
      <c r="G260" s="573" t="s">
        <v>81</v>
      </c>
      <c r="H260" s="577"/>
      <c r="I260" s="578" t="s">
        <v>1329</v>
      </c>
    </row>
    <row r="261" spans="2:9" x14ac:dyDescent="0.2">
      <c r="B261" s="570">
        <f t="shared" si="10"/>
        <v>248</v>
      </c>
      <c r="C261" s="573" t="s">
        <v>2197</v>
      </c>
      <c r="D261" s="579">
        <v>2882000</v>
      </c>
      <c r="E261" s="580">
        <v>2882099</v>
      </c>
      <c r="F261" s="583">
        <f t="shared" si="12"/>
        <v>100</v>
      </c>
      <c r="G261" s="573" t="s">
        <v>81</v>
      </c>
      <c r="H261" s="577"/>
      <c r="I261" s="578" t="s">
        <v>1329</v>
      </c>
    </row>
    <row r="262" spans="2:9" x14ac:dyDescent="0.2">
      <c r="B262" s="570">
        <f t="shared" si="10"/>
        <v>249</v>
      </c>
      <c r="C262" s="573" t="s">
        <v>1934</v>
      </c>
      <c r="D262" s="579">
        <v>2883000</v>
      </c>
      <c r="E262" s="580">
        <v>2883099</v>
      </c>
      <c r="F262" s="583">
        <f t="shared" si="12"/>
        <v>100</v>
      </c>
      <c r="G262" s="573" t="s">
        <v>81</v>
      </c>
      <c r="H262" s="574"/>
      <c r="I262" s="578" t="s">
        <v>1329</v>
      </c>
    </row>
    <row r="263" spans="2:9" x14ac:dyDescent="0.2">
      <c r="B263" s="570">
        <f t="shared" si="10"/>
        <v>250</v>
      </c>
      <c r="C263" s="573" t="s">
        <v>1934</v>
      </c>
      <c r="D263" s="579">
        <v>2884000</v>
      </c>
      <c r="E263" s="580">
        <v>2885999</v>
      </c>
      <c r="F263" s="583">
        <f t="shared" si="12"/>
        <v>2000</v>
      </c>
      <c r="G263" s="573" t="s">
        <v>81</v>
      </c>
      <c r="H263" s="574"/>
      <c r="I263" s="578" t="s">
        <v>1329</v>
      </c>
    </row>
    <row r="264" spans="2:9" x14ac:dyDescent="0.2">
      <c r="B264" s="570">
        <f t="shared" si="10"/>
        <v>251</v>
      </c>
      <c r="C264" s="573" t="s">
        <v>2842</v>
      </c>
      <c r="D264" s="579">
        <v>2886000</v>
      </c>
      <c r="E264" s="580">
        <v>2886999</v>
      </c>
      <c r="F264" s="583">
        <f t="shared" si="12"/>
        <v>1000</v>
      </c>
      <c r="G264" s="573" t="s">
        <v>81</v>
      </c>
      <c r="H264" s="574"/>
      <c r="I264" s="578" t="s">
        <v>1329</v>
      </c>
    </row>
    <row r="265" spans="2:9" x14ac:dyDescent="0.2">
      <c r="B265" s="570">
        <f t="shared" si="10"/>
        <v>252</v>
      </c>
      <c r="C265" s="573" t="s">
        <v>964</v>
      </c>
      <c r="D265" s="579">
        <v>2888000</v>
      </c>
      <c r="E265" s="580">
        <v>2888299</v>
      </c>
      <c r="F265" s="583">
        <f t="shared" si="12"/>
        <v>300</v>
      </c>
      <c r="G265" s="573" t="s">
        <v>81</v>
      </c>
      <c r="H265" s="574"/>
      <c r="I265" s="578" t="s">
        <v>1329</v>
      </c>
    </row>
    <row r="266" spans="2:9" x14ac:dyDescent="0.2">
      <c r="B266" s="570">
        <f t="shared" si="10"/>
        <v>253</v>
      </c>
      <c r="C266" s="573" t="s">
        <v>964</v>
      </c>
      <c r="D266" s="579">
        <v>2889000</v>
      </c>
      <c r="E266" s="580">
        <v>2889999</v>
      </c>
      <c r="F266" s="583">
        <f t="shared" si="12"/>
        <v>1000</v>
      </c>
      <c r="G266" s="573" t="s">
        <v>81</v>
      </c>
      <c r="H266" s="574"/>
      <c r="I266" s="578" t="s">
        <v>1329</v>
      </c>
    </row>
    <row r="267" spans="2:9" x14ac:dyDescent="0.2">
      <c r="B267" s="570">
        <f t="shared" si="10"/>
        <v>254</v>
      </c>
      <c r="C267" s="573" t="s">
        <v>149</v>
      </c>
      <c r="D267" s="579">
        <v>2890000</v>
      </c>
      <c r="E267" s="580">
        <v>2897551</v>
      </c>
      <c r="F267" s="583">
        <f t="shared" si="12"/>
        <v>7552</v>
      </c>
      <c r="G267" s="573" t="s">
        <v>81</v>
      </c>
      <c r="H267" s="575"/>
      <c r="I267" s="578" t="s">
        <v>1329</v>
      </c>
    </row>
    <row r="268" spans="2:9" x14ac:dyDescent="0.2">
      <c r="B268" s="570">
        <f t="shared" si="10"/>
        <v>255</v>
      </c>
      <c r="C268" s="573" t="s">
        <v>1933</v>
      </c>
      <c r="D268" s="579">
        <v>2897553</v>
      </c>
      <c r="E268" s="580">
        <v>2899999</v>
      </c>
      <c r="F268" s="583">
        <f t="shared" si="12"/>
        <v>2447</v>
      </c>
      <c r="G268" s="573" t="s">
        <v>81</v>
      </c>
      <c r="H268" s="575"/>
      <c r="I268" s="578" t="s">
        <v>1329</v>
      </c>
    </row>
    <row r="269" spans="2:9" x14ac:dyDescent="0.2">
      <c r="B269" s="570">
        <f t="shared" si="10"/>
        <v>256</v>
      </c>
      <c r="C269" s="573" t="s">
        <v>130</v>
      </c>
      <c r="D269" s="579">
        <v>2900000</v>
      </c>
      <c r="E269" s="580">
        <v>2909999</v>
      </c>
      <c r="F269" s="583">
        <f t="shared" si="12"/>
        <v>10000</v>
      </c>
      <c r="G269" s="573" t="s">
        <v>81</v>
      </c>
      <c r="H269" s="575"/>
      <c r="I269" s="578" t="s">
        <v>1329</v>
      </c>
    </row>
    <row r="270" spans="2:9" x14ac:dyDescent="0.2">
      <c r="B270" s="570">
        <f t="shared" si="10"/>
        <v>257</v>
      </c>
      <c r="C270" s="573" t="s">
        <v>977</v>
      </c>
      <c r="D270" s="579">
        <v>2910000</v>
      </c>
      <c r="E270" s="580">
        <v>2913119</v>
      </c>
      <c r="F270" s="583">
        <f t="shared" si="12"/>
        <v>3120</v>
      </c>
      <c r="G270" s="573" t="s">
        <v>81</v>
      </c>
      <c r="H270" s="575"/>
      <c r="I270" s="578" t="s">
        <v>1329</v>
      </c>
    </row>
    <row r="271" spans="2:9" x14ac:dyDescent="0.2">
      <c r="B271" s="570">
        <f t="shared" si="10"/>
        <v>258</v>
      </c>
      <c r="C271" s="573" t="s">
        <v>1310</v>
      </c>
      <c r="D271" s="579">
        <v>2914000</v>
      </c>
      <c r="E271" s="580">
        <v>2914999</v>
      </c>
      <c r="F271" s="583">
        <f t="shared" si="12"/>
        <v>1000</v>
      </c>
      <c r="G271" s="573" t="s">
        <v>81</v>
      </c>
      <c r="H271" s="574"/>
      <c r="I271" s="578" t="s">
        <v>1329</v>
      </c>
    </row>
    <row r="272" spans="2:9" x14ac:dyDescent="0.2">
      <c r="B272" s="570">
        <f t="shared" ref="B272:B335" si="13">B271+1</f>
        <v>259</v>
      </c>
      <c r="C272" s="573" t="s">
        <v>1952</v>
      </c>
      <c r="D272" s="579">
        <v>2915000</v>
      </c>
      <c r="E272" s="580">
        <v>2915399</v>
      </c>
      <c r="F272" s="583">
        <f t="shared" si="12"/>
        <v>400</v>
      </c>
      <c r="G272" s="573" t="s">
        <v>1245</v>
      </c>
      <c r="H272" s="574"/>
      <c r="I272" s="578" t="s">
        <v>1329</v>
      </c>
    </row>
    <row r="273" spans="2:9" x14ac:dyDescent="0.2">
      <c r="B273" s="570">
        <f t="shared" si="13"/>
        <v>260</v>
      </c>
      <c r="C273" s="573" t="s">
        <v>1326</v>
      </c>
      <c r="D273" s="579">
        <v>2916000</v>
      </c>
      <c r="E273" s="580">
        <v>2916999</v>
      </c>
      <c r="F273" s="583">
        <f t="shared" si="12"/>
        <v>1000</v>
      </c>
      <c r="G273" s="573" t="s">
        <v>81</v>
      </c>
      <c r="H273" s="574"/>
      <c r="I273" s="578" t="s">
        <v>1329</v>
      </c>
    </row>
    <row r="274" spans="2:9" x14ac:dyDescent="0.2">
      <c r="B274" s="570">
        <f t="shared" si="13"/>
        <v>261</v>
      </c>
      <c r="C274" s="573" t="s">
        <v>2337</v>
      </c>
      <c r="D274" s="579">
        <v>2918000</v>
      </c>
      <c r="E274" s="580">
        <v>2919199</v>
      </c>
      <c r="F274" s="646">
        <f t="shared" si="12"/>
        <v>1200</v>
      </c>
      <c r="G274" s="573" t="s">
        <v>81</v>
      </c>
      <c r="H274" s="574"/>
      <c r="I274" s="578" t="s">
        <v>1329</v>
      </c>
    </row>
    <row r="275" spans="2:9" x14ac:dyDescent="0.2">
      <c r="B275" s="570">
        <f t="shared" si="13"/>
        <v>262</v>
      </c>
      <c r="C275" s="573" t="s">
        <v>76</v>
      </c>
      <c r="D275" s="579">
        <v>2920000</v>
      </c>
      <c r="E275" s="580">
        <v>2924499</v>
      </c>
      <c r="F275" s="583">
        <f t="shared" si="12"/>
        <v>4500</v>
      </c>
      <c r="G275" s="573" t="s">
        <v>81</v>
      </c>
      <c r="H275" s="574"/>
      <c r="I275" s="578" t="s">
        <v>1329</v>
      </c>
    </row>
    <row r="276" spans="2:9" x14ac:dyDescent="0.2">
      <c r="B276" s="570">
        <f t="shared" si="13"/>
        <v>263</v>
      </c>
      <c r="C276" s="573" t="s">
        <v>2730</v>
      </c>
      <c r="D276" s="579">
        <v>2926000</v>
      </c>
      <c r="E276" s="580">
        <v>2926199</v>
      </c>
      <c r="F276" s="583">
        <f t="shared" si="12"/>
        <v>200</v>
      </c>
      <c r="G276" s="573" t="s">
        <v>81</v>
      </c>
      <c r="H276" s="574"/>
      <c r="I276" s="578" t="s">
        <v>1329</v>
      </c>
    </row>
    <row r="277" spans="2:9" x14ac:dyDescent="0.2">
      <c r="B277" s="570">
        <f t="shared" si="13"/>
        <v>264</v>
      </c>
      <c r="C277" s="573" t="s">
        <v>2731</v>
      </c>
      <c r="D277" s="579">
        <v>2927000</v>
      </c>
      <c r="E277" s="580">
        <v>2927199</v>
      </c>
      <c r="F277" s="583">
        <f t="shared" si="12"/>
        <v>200</v>
      </c>
      <c r="G277" s="573" t="s">
        <v>81</v>
      </c>
      <c r="H277" s="574"/>
      <c r="I277" s="578" t="s">
        <v>1329</v>
      </c>
    </row>
    <row r="278" spans="2:9" x14ac:dyDescent="0.2">
      <c r="B278" s="570">
        <f t="shared" si="13"/>
        <v>265</v>
      </c>
      <c r="C278" s="573" t="s">
        <v>2688</v>
      </c>
      <c r="D278" s="579">
        <v>2928000</v>
      </c>
      <c r="E278" s="580">
        <v>2928399</v>
      </c>
      <c r="F278" s="583">
        <f t="shared" si="12"/>
        <v>400</v>
      </c>
      <c r="G278" s="573" t="s">
        <v>81</v>
      </c>
      <c r="H278" s="574"/>
      <c r="I278" s="578" t="s">
        <v>1329</v>
      </c>
    </row>
    <row r="279" spans="2:9" x14ac:dyDescent="0.2">
      <c r="B279" s="570">
        <f t="shared" si="13"/>
        <v>266</v>
      </c>
      <c r="C279" s="573" t="s">
        <v>2401</v>
      </c>
      <c r="D279" s="579">
        <v>2930000</v>
      </c>
      <c r="E279" s="580">
        <v>2930099</v>
      </c>
      <c r="F279" s="583">
        <f t="shared" si="12"/>
        <v>100</v>
      </c>
      <c r="G279" s="573" t="s">
        <v>81</v>
      </c>
      <c r="H279" s="574"/>
      <c r="I279" s="578" t="s">
        <v>1329</v>
      </c>
    </row>
    <row r="280" spans="2:9" x14ac:dyDescent="0.2">
      <c r="B280" s="570">
        <f t="shared" si="13"/>
        <v>267</v>
      </c>
      <c r="C280" s="573" t="s">
        <v>2842</v>
      </c>
      <c r="D280" s="579">
        <v>2931000</v>
      </c>
      <c r="E280" s="580">
        <v>2931399</v>
      </c>
      <c r="F280" s="583">
        <f t="shared" si="12"/>
        <v>400</v>
      </c>
      <c r="G280" s="573" t="s">
        <v>81</v>
      </c>
      <c r="H280" s="574"/>
      <c r="I280" s="578" t="s">
        <v>1329</v>
      </c>
    </row>
    <row r="281" spans="2:9" x14ac:dyDescent="0.2">
      <c r="B281" s="570">
        <f t="shared" si="13"/>
        <v>268</v>
      </c>
      <c r="C281" s="573" t="s">
        <v>2720</v>
      </c>
      <c r="D281" s="579">
        <v>2936000</v>
      </c>
      <c r="E281" s="580">
        <v>2936399</v>
      </c>
      <c r="F281" s="583">
        <f t="shared" si="12"/>
        <v>400</v>
      </c>
      <c r="G281" s="573" t="s">
        <v>81</v>
      </c>
      <c r="H281" s="574"/>
      <c r="I281" s="578" t="s">
        <v>1329</v>
      </c>
    </row>
    <row r="282" spans="2:9" x14ac:dyDescent="0.2">
      <c r="B282" s="570">
        <f t="shared" si="13"/>
        <v>269</v>
      </c>
      <c r="C282" s="584" t="s">
        <v>969</v>
      </c>
      <c r="D282" s="579"/>
      <c r="E282" s="580"/>
      <c r="F282" s="646"/>
      <c r="G282" s="573" t="s">
        <v>81</v>
      </c>
      <c r="H282" s="575"/>
      <c r="I282" s="578" t="s">
        <v>1329</v>
      </c>
    </row>
    <row r="283" spans="2:9" x14ac:dyDescent="0.2">
      <c r="B283" s="570">
        <f t="shared" si="13"/>
        <v>270</v>
      </c>
      <c r="C283" s="573" t="s">
        <v>932</v>
      </c>
      <c r="D283" s="579">
        <v>2940000</v>
      </c>
      <c r="E283" s="580">
        <v>2940055</v>
      </c>
      <c r="F283" s="583">
        <f t="shared" ref="F283:F330" si="14">SUM(E283-D283)+1</f>
        <v>56</v>
      </c>
      <c r="G283" s="573" t="s">
        <v>81</v>
      </c>
      <c r="H283" s="575"/>
      <c r="I283" s="578" t="s">
        <v>1329</v>
      </c>
    </row>
    <row r="284" spans="2:9" x14ac:dyDescent="0.2">
      <c r="B284" s="570">
        <f t="shared" si="13"/>
        <v>271</v>
      </c>
      <c r="C284" s="573" t="s">
        <v>1191</v>
      </c>
      <c r="D284" s="579">
        <v>2940200</v>
      </c>
      <c r="E284" s="580">
        <v>2940999</v>
      </c>
      <c r="F284" s="583">
        <f t="shared" si="14"/>
        <v>800</v>
      </c>
      <c r="G284" s="573" t="s">
        <v>699</v>
      </c>
      <c r="H284" s="574"/>
      <c r="I284" s="578" t="s">
        <v>1329</v>
      </c>
    </row>
    <row r="285" spans="2:9" x14ac:dyDescent="0.2">
      <c r="B285" s="570">
        <f t="shared" si="13"/>
        <v>272</v>
      </c>
      <c r="C285" s="573" t="s">
        <v>933</v>
      </c>
      <c r="D285" s="579">
        <v>2941000</v>
      </c>
      <c r="E285" s="580">
        <v>2941127</v>
      </c>
      <c r="F285" s="583">
        <f t="shared" si="14"/>
        <v>128</v>
      </c>
      <c r="G285" s="573" t="s">
        <v>81</v>
      </c>
      <c r="H285" s="575"/>
      <c r="I285" s="578" t="s">
        <v>1329</v>
      </c>
    </row>
    <row r="286" spans="2:9" x14ac:dyDescent="0.2">
      <c r="B286" s="570">
        <f t="shared" si="13"/>
        <v>273</v>
      </c>
      <c r="C286" s="573" t="s">
        <v>1191</v>
      </c>
      <c r="D286" s="579">
        <v>2941200</v>
      </c>
      <c r="E286" s="580">
        <v>2941999</v>
      </c>
      <c r="F286" s="583">
        <f t="shared" si="14"/>
        <v>800</v>
      </c>
      <c r="G286" s="573" t="s">
        <v>699</v>
      </c>
      <c r="H286" s="574"/>
      <c r="I286" s="578" t="s">
        <v>1329</v>
      </c>
    </row>
    <row r="287" spans="2:9" x14ac:dyDescent="0.2">
      <c r="B287" s="570">
        <f t="shared" si="13"/>
        <v>274</v>
      </c>
      <c r="C287" s="573" t="s">
        <v>1191</v>
      </c>
      <c r="D287" s="579">
        <v>2942100</v>
      </c>
      <c r="E287" s="580">
        <v>2942999</v>
      </c>
      <c r="F287" s="583">
        <f t="shared" si="14"/>
        <v>900</v>
      </c>
      <c r="G287" s="573" t="s">
        <v>699</v>
      </c>
      <c r="H287" s="574"/>
      <c r="I287" s="578" t="s">
        <v>1329</v>
      </c>
    </row>
    <row r="288" spans="2:9" x14ac:dyDescent="0.2">
      <c r="B288" s="570">
        <f t="shared" si="13"/>
        <v>275</v>
      </c>
      <c r="C288" s="573" t="s">
        <v>966</v>
      </c>
      <c r="D288" s="579">
        <v>2943000</v>
      </c>
      <c r="E288" s="580">
        <v>2943063</v>
      </c>
      <c r="F288" s="583">
        <f t="shared" si="14"/>
        <v>64</v>
      </c>
      <c r="G288" s="573" t="s">
        <v>81</v>
      </c>
      <c r="H288" s="574"/>
      <c r="I288" s="578" t="s">
        <v>1329</v>
      </c>
    </row>
    <row r="289" spans="2:9" x14ac:dyDescent="0.2">
      <c r="B289" s="570">
        <f t="shared" si="13"/>
        <v>276</v>
      </c>
      <c r="C289" s="573" t="s">
        <v>1191</v>
      </c>
      <c r="D289" s="579">
        <v>2943100</v>
      </c>
      <c r="E289" s="580">
        <v>2943499</v>
      </c>
      <c r="F289" s="583">
        <f t="shared" si="14"/>
        <v>400</v>
      </c>
      <c r="G289" s="573" t="s">
        <v>699</v>
      </c>
      <c r="H289" s="574"/>
      <c r="I289" s="578" t="s">
        <v>1329</v>
      </c>
    </row>
    <row r="290" spans="2:9" x14ac:dyDescent="0.2">
      <c r="B290" s="570">
        <f t="shared" si="13"/>
        <v>277</v>
      </c>
      <c r="C290" s="573" t="s">
        <v>966</v>
      </c>
      <c r="D290" s="579">
        <v>2943500</v>
      </c>
      <c r="E290" s="580">
        <v>2943563</v>
      </c>
      <c r="F290" s="583">
        <f t="shared" si="14"/>
        <v>64</v>
      </c>
      <c r="G290" s="573" t="s">
        <v>81</v>
      </c>
      <c r="H290" s="575"/>
      <c r="I290" s="578" t="s">
        <v>1329</v>
      </c>
    </row>
    <row r="291" spans="2:9" x14ac:dyDescent="0.2">
      <c r="B291" s="570">
        <f t="shared" si="13"/>
        <v>278</v>
      </c>
      <c r="C291" s="573" t="s">
        <v>1191</v>
      </c>
      <c r="D291" s="579">
        <v>2943600</v>
      </c>
      <c r="E291" s="580">
        <v>2943999</v>
      </c>
      <c r="F291" s="583">
        <f t="shared" si="14"/>
        <v>400</v>
      </c>
      <c r="G291" s="573" t="s">
        <v>699</v>
      </c>
      <c r="H291" s="574"/>
      <c r="I291" s="578" t="s">
        <v>1329</v>
      </c>
    </row>
    <row r="292" spans="2:9" x14ac:dyDescent="0.2">
      <c r="B292" s="570">
        <f t="shared" si="13"/>
        <v>279</v>
      </c>
      <c r="C292" s="573" t="s">
        <v>1136</v>
      </c>
      <c r="D292" s="579">
        <v>2944000</v>
      </c>
      <c r="E292" s="580">
        <v>2944047</v>
      </c>
      <c r="F292" s="583">
        <f t="shared" si="14"/>
        <v>48</v>
      </c>
      <c r="G292" s="573" t="s">
        <v>81</v>
      </c>
      <c r="H292" s="574"/>
      <c r="I292" s="578" t="s">
        <v>1329</v>
      </c>
    </row>
    <row r="293" spans="2:9" x14ac:dyDescent="0.2">
      <c r="B293" s="570">
        <f t="shared" si="13"/>
        <v>280</v>
      </c>
      <c r="C293" s="573" t="s">
        <v>1191</v>
      </c>
      <c r="D293" s="579">
        <v>2944100</v>
      </c>
      <c r="E293" s="580">
        <v>2944499</v>
      </c>
      <c r="F293" s="583">
        <f t="shared" si="14"/>
        <v>400</v>
      </c>
      <c r="G293" s="573" t="s">
        <v>699</v>
      </c>
      <c r="H293" s="574"/>
      <c r="I293" s="578" t="s">
        <v>1329</v>
      </c>
    </row>
    <row r="294" spans="2:9" x14ac:dyDescent="0.2">
      <c r="B294" s="570">
        <f t="shared" si="13"/>
        <v>281</v>
      </c>
      <c r="C294" s="573" t="s">
        <v>1136</v>
      </c>
      <c r="D294" s="579">
        <v>2944500</v>
      </c>
      <c r="E294" s="580">
        <v>2944627</v>
      </c>
      <c r="F294" s="583">
        <f t="shared" si="14"/>
        <v>128</v>
      </c>
      <c r="G294" s="573" t="s">
        <v>81</v>
      </c>
      <c r="H294" s="575"/>
      <c r="I294" s="578" t="s">
        <v>1329</v>
      </c>
    </row>
    <row r="295" spans="2:9" x14ac:dyDescent="0.2">
      <c r="B295" s="570">
        <f t="shared" si="13"/>
        <v>282</v>
      </c>
      <c r="C295" s="573" t="s">
        <v>1191</v>
      </c>
      <c r="D295" s="579">
        <v>2944700</v>
      </c>
      <c r="E295" s="580">
        <v>2944999</v>
      </c>
      <c r="F295" s="583">
        <f t="shared" si="14"/>
        <v>300</v>
      </c>
      <c r="G295" s="573" t="s">
        <v>699</v>
      </c>
      <c r="H295" s="574"/>
      <c r="I295" s="578" t="s">
        <v>1329</v>
      </c>
    </row>
    <row r="296" spans="2:9" x14ac:dyDescent="0.2">
      <c r="B296" s="570">
        <f t="shared" si="13"/>
        <v>283</v>
      </c>
      <c r="C296" s="573" t="s">
        <v>979</v>
      </c>
      <c r="D296" s="579">
        <v>2945000</v>
      </c>
      <c r="E296" s="580">
        <v>2945119</v>
      </c>
      <c r="F296" s="583">
        <f t="shared" si="14"/>
        <v>120</v>
      </c>
      <c r="G296" s="573" t="s">
        <v>81</v>
      </c>
      <c r="H296" s="575"/>
      <c r="I296" s="578" t="s">
        <v>1329</v>
      </c>
    </row>
    <row r="297" spans="2:9" x14ac:dyDescent="0.2">
      <c r="B297" s="570">
        <f t="shared" si="13"/>
        <v>284</v>
      </c>
      <c r="C297" s="573" t="s">
        <v>1191</v>
      </c>
      <c r="D297" s="579">
        <v>2945200</v>
      </c>
      <c r="E297" s="580">
        <v>2945499</v>
      </c>
      <c r="F297" s="583">
        <f t="shared" si="14"/>
        <v>300</v>
      </c>
      <c r="G297" s="573" t="s">
        <v>699</v>
      </c>
      <c r="H297" s="574"/>
      <c r="I297" s="578" t="s">
        <v>1329</v>
      </c>
    </row>
    <row r="298" spans="2:9" x14ac:dyDescent="0.2">
      <c r="B298" s="570">
        <f t="shared" si="13"/>
        <v>285</v>
      </c>
      <c r="C298" s="573" t="s">
        <v>967</v>
      </c>
      <c r="D298" s="579">
        <v>2945500</v>
      </c>
      <c r="E298" s="580">
        <v>2945563</v>
      </c>
      <c r="F298" s="583">
        <f t="shared" si="14"/>
        <v>64</v>
      </c>
      <c r="G298" s="573" t="s">
        <v>81</v>
      </c>
      <c r="H298" s="575"/>
      <c r="I298" s="578" t="s">
        <v>1329</v>
      </c>
    </row>
    <row r="299" spans="2:9" x14ac:dyDescent="0.2">
      <c r="B299" s="570">
        <f t="shared" si="13"/>
        <v>286</v>
      </c>
      <c r="C299" s="573" t="s">
        <v>1191</v>
      </c>
      <c r="D299" s="579">
        <v>2945600</v>
      </c>
      <c r="E299" s="580">
        <v>2945999</v>
      </c>
      <c r="F299" s="583">
        <f t="shared" si="14"/>
        <v>400</v>
      </c>
      <c r="G299" s="573" t="s">
        <v>699</v>
      </c>
      <c r="H299" s="574"/>
      <c r="I299" s="578" t="s">
        <v>1329</v>
      </c>
    </row>
    <row r="300" spans="2:9" x14ac:dyDescent="0.2">
      <c r="B300" s="570">
        <f t="shared" si="13"/>
        <v>287</v>
      </c>
      <c r="C300" s="573" t="s">
        <v>935</v>
      </c>
      <c r="D300" s="579">
        <v>2946000</v>
      </c>
      <c r="E300" s="580">
        <v>2946063</v>
      </c>
      <c r="F300" s="583">
        <f t="shared" si="14"/>
        <v>64</v>
      </c>
      <c r="G300" s="573" t="s">
        <v>81</v>
      </c>
      <c r="H300" s="575"/>
      <c r="I300" s="578" t="s">
        <v>1329</v>
      </c>
    </row>
    <row r="301" spans="2:9" x14ac:dyDescent="0.2">
      <c r="B301" s="570">
        <f t="shared" si="13"/>
        <v>288</v>
      </c>
      <c r="C301" s="573" t="s">
        <v>1191</v>
      </c>
      <c r="D301" s="579">
        <v>2946100</v>
      </c>
      <c r="E301" s="580">
        <v>2946199</v>
      </c>
      <c r="F301" s="583">
        <f t="shared" si="14"/>
        <v>100</v>
      </c>
      <c r="G301" s="573" t="s">
        <v>699</v>
      </c>
      <c r="H301" s="574"/>
      <c r="I301" s="578" t="s">
        <v>1329</v>
      </c>
    </row>
    <row r="302" spans="2:9" x14ac:dyDescent="0.2">
      <c r="B302" s="570">
        <f t="shared" si="13"/>
        <v>289</v>
      </c>
      <c r="C302" s="573" t="s">
        <v>1121</v>
      </c>
      <c r="D302" s="579">
        <v>2946200</v>
      </c>
      <c r="E302" s="580">
        <v>2946299</v>
      </c>
      <c r="F302" s="583">
        <f t="shared" si="14"/>
        <v>100</v>
      </c>
      <c r="G302" s="573" t="s">
        <v>81</v>
      </c>
      <c r="H302" s="575"/>
      <c r="I302" s="578" t="s">
        <v>1329</v>
      </c>
    </row>
    <row r="303" spans="2:9" x14ac:dyDescent="0.2">
      <c r="B303" s="570">
        <f t="shared" si="13"/>
        <v>290</v>
      </c>
      <c r="C303" s="573" t="s">
        <v>1191</v>
      </c>
      <c r="D303" s="579">
        <v>2946300</v>
      </c>
      <c r="E303" s="580">
        <v>2946599</v>
      </c>
      <c r="F303" s="583">
        <f t="shared" si="14"/>
        <v>300</v>
      </c>
      <c r="G303" s="573" t="s">
        <v>699</v>
      </c>
      <c r="H303" s="574"/>
      <c r="I303" s="578" t="s">
        <v>1329</v>
      </c>
    </row>
    <row r="304" spans="2:9" x14ac:dyDescent="0.2">
      <c r="B304" s="570">
        <f t="shared" si="13"/>
        <v>291</v>
      </c>
      <c r="C304" s="573" t="s">
        <v>968</v>
      </c>
      <c r="D304" s="579">
        <v>2946600</v>
      </c>
      <c r="E304" s="580">
        <v>2946699</v>
      </c>
      <c r="F304" s="583">
        <f t="shared" si="14"/>
        <v>100</v>
      </c>
      <c r="G304" s="573" t="s">
        <v>81</v>
      </c>
      <c r="H304" s="575"/>
      <c r="I304" s="578" t="s">
        <v>1329</v>
      </c>
    </row>
    <row r="305" spans="2:9" x14ac:dyDescent="0.2">
      <c r="B305" s="570">
        <f t="shared" si="13"/>
        <v>292</v>
      </c>
      <c r="C305" s="573" t="s">
        <v>1191</v>
      </c>
      <c r="D305" s="579">
        <v>2946700</v>
      </c>
      <c r="E305" s="580">
        <v>2946999</v>
      </c>
      <c r="F305" s="583">
        <f t="shared" si="14"/>
        <v>300</v>
      </c>
      <c r="G305" s="573" t="s">
        <v>699</v>
      </c>
      <c r="H305" s="574"/>
      <c r="I305" s="578" t="s">
        <v>1329</v>
      </c>
    </row>
    <row r="306" spans="2:9" x14ac:dyDescent="0.2">
      <c r="B306" s="570">
        <f t="shared" si="13"/>
        <v>293</v>
      </c>
      <c r="C306" s="573" t="s">
        <v>936</v>
      </c>
      <c r="D306" s="579">
        <v>2947000</v>
      </c>
      <c r="E306" s="580">
        <v>2947079</v>
      </c>
      <c r="F306" s="583">
        <f t="shared" si="14"/>
        <v>80</v>
      </c>
      <c r="G306" s="573" t="s">
        <v>81</v>
      </c>
      <c r="H306" s="575"/>
      <c r="I306" s="578" t="s">
        <v>1329</v>
      </c>
    </row>
    <row r="307" spans="2:9" x14ac:dyDescent="0.2">
      <c r="B307" s="570">
        <f t="shared" si="13"/>
        <v>294</v>
      </c>
      <c r="C307" s="573" t="s">
        <v>1191</v>
      </c>
      <c r="D307" s="579">
        <v>2947100</v>
      </c>
      <c r="E307" s="580">
        <v>2947999</v>
      </c>
      <c r="F307" s="583">
        <f t="shared" si="14"/>
        <v>900</v>
      </c>
      <c r="G307" s="573" t="s">
        <v>699</v>
      </c>
      <c r="H307" s="574"/>
      <c r="I307" s="578" t="s">
        <v>1329</v>
      </c>
    </row>
    <row r="308" spans="2:9" x14ac:dyDescent="0.2">
      <c r="B308" s="570">
        <f t="shared" si="13"/>
        <v>295</v>
      </c>
      <c r="C308" s="573" t="s">
        <v>1122</v>
      </c>
      <c r="D308" s="579">
        <v>2948000</v>
      </c>
      <c r="E308" s="580">
        <v>2948063</v>
      </c>
      <c r="F308" s="583">
        <f t="shared" si="14"/>
        <v>64</v>
      </c>
      <c r="G308" s="573" t="s">
        <v>81</v>
      </c>
      <c r="H308" s="575"/>
      <c r="I308" s="578" t="s">
        <v>1329</v>
      </c>
    </row>
    <row r="309" spans="2:9" x14ac:dyDescent="0.2">
      <c r="B309" s="570">
        <f t="shared" si="13"/>
        <v>296</v>
      </c>
      <c r="C309" s="573" t="s">
        <v>980</v>
      </c>
      <c r="D309" s="579">
        <v>2949000</v>
      </c>
      <c r="E309" s="580">
        <v>2949063</v>
      </c>
      <c r="F309" s="583">
        <f t="shared" si="14"/>
        <v>64</v>
      </c>
      <c r="G309" s="573" t="s">
        <v>81</v>
      </c>
      <c r="H309" s="574"/>
      <c r="I309" s="578" t="s">
        <v>1329</v>
      </c>
    </row>
    <row r="310" spans="2:9" x14ac:dyDescent="0.2">
      <c r="B310" s="570">
        <f t="shared" si="13"/>
        <v>297</v>
      </c>
      <c r="C310" s="573" t="s">
        <v>980</v>
      </c>
      <c r="D310" s="579">
        <v>2949500</v>
      </c>
      <c r="E310" s="580">
        <v>2949627</v>
      </c>
      <c r="F310" s="583">
        <f t="shared" si="14"/>
        <v>128</v>
      </c>
      <c r="G310" s="573" t="s">
        <v>81</v>
      </c>
      <c r="H310" s="575"/>
      <c r="I310" s="578" t="s">
        <v>1329</v>
      </c>
    </row>
    <row r="311" spans="2:9" x14ac:dyDescent="0.2">
      <c r="B311" s="570">
        <f t="shared" si="13"/>
        <v>298</v>
      </c>
      <c r="C311" s="573" t="s">
        <v>787</v>
      </c>
      <c r="D311" s="579">
        <v>2950000</v>
      </c>
      <c r="E311" s="580">
        <v>2959999</v>
      </c>
      <c r="F311" s="583">
        <f t="shared" si="14"/>
        <v>10000</v>
      </c>
      <c r="G311" s="573" t="s">
        <v>81</v>
      </c>
      <c r="H311" s="575"/>
      <c r="I311" s="578" t="s">
        <v>1329</v>
      </c>
    </row>
    <row r="312" spans="2:9" x14ac:dyDescent="0.2">
      <c r="B312" s="570">
        <f t="shared" si="13"/>
        <v>299</v>
      </c>
      <c r="C312" s="573" t="s">
        <v>962</v>
      </c>
      <c r="D312" s="579">
        <v>2960000</v>
      </c>
      <c r="E312" s="580">
        <v>2964844</v>
      </c>
      <c r="F312" s="583">
        <f t="shared" si="14"/>
        <v>4845</v>
      </c>
      <c r="G312" s="573" t="s">
        <v>81</v>
      </c>
      <c r="H312" s="574"/>
      <c r="I312" s="578" t="s">
        <v>1329</v>
      </c>
    </row>
    <row r="313" spans="2:9" x14ac:dyDescent="0.2">
      <c r="B313" s="570">
        <f t="shared" si="13"/>
        <v>300</v>
      </c>
      <c r="C313" s="573" t="s">
        <v>1997</v>
      </c>
      <c r="D313" s="579">
        <v>2966000</v>
      </c>
      <c r="E313" s="580">
        <v>2966399</v>
      </c>
      <c r="F313" s="583">
        <f t="shared" si="14"/>
        <v>400</v>
      </c>
      <c r="G313" s="573" t="s">
        <v>81</v>
      </c>
      <c r="H313" s="574"/>
      <c r="I313" s="578" t="s">
        <v>1329</v>
      </c>
    </row>
    <row r="314" spans="2:9" x14ac:dyDescent="0.2">
      <c r="B314" s="570">
        <f t="shared" si="13"/>
        <v>301</v>
      </c>
      <c r="C314" s="573" t="s">
        <v>1998</v>
      </c>
      <c r="D314" s="579">
        <v>2968000</v>
      </c>
      <c r="E314" s="580">
        <v>2968599</v>
      </c>
      <c r="F314" s="583">
        <f t="shared" si="14"/>
        <v>600</v>
      </c>
      <c r="G314" s="573" t="s">
        <v>81</v>
      </c>
      <c r="H314" s="574"/>
      <c r="I314" s="578" t="s">
        <v>1329</v>
      </c>
    </row>
    <row r="315" spans="2:9" x14ac:dyDescent="0.2">
      <c r="B315" s="570">
        <f t="shared" si="13"/>
        <v>302</v>
      </c>
      <c r="C315" s="573" t="s">
        <v>970</v>
      </c>
      <c r="D315" s="579">
        <v>2970000</v>
      </c>
      <c r="E315" s="580">
        <v>2971503</v>
      </c>
      <c r="F315" s="583">
        <f t="shared" si="14"/>
        <v>1504</v>
      </c>
      <c r="G315" s="573" t="s">
        <v>81</v>
      </c>
      <c r="H315" s="575"/>
      <c r="I315" s="578" t="s">
        <v>1329</v>
      </c>
    </row>
    <row r="316" spans="2:9" x14ac:dyDescent="0.2">
      <c r="B316" s="570">
        <f t="shared" si="13"/>
        <v>303</v>
      </c>
      <c r="C316" s="573" t="s">
        <v>1191</v>
      </c>
      <c r="D316" s="579">
        <v>2971700</v>
      </c>
      <c r="E316" s="580">
        <v>2971999</v>
      </c>
      <c r="F316" s="583">
        <f t="shared" si="14"/>
        <v>300</v>
      </c>
      <c r="G316" s="573" t="s">
        <v>699</v>
      </c>
      <c r="H316" s="574"/>
      <c r="I316" s="578" t="s">
        <v>1329</v>
      </c>
    </row>
    <row r="317" spans="2:9" x14ac:dyDescent="0.2">
      <c r="B317" s="570">
        <f t="shared" si="13"/>
        <v>304</v>
      </c>
      <c r="C317" s="573" t="s">
        <v>971</v>
      </c>
      <c r="D317" s="579">
        <v>2972000</v>
      </c>
      <c r="E317" s="580">
        <v>2972511</v>
      </c>
      <c r="F317" s="583">
        <f t="shared" si="14"/>
        <v>512</v>
      </c>
      <c r="G317" s="573" t="s">
        <v>81</v>
      </c>
      <c r="H317" s="575"/>
      <c r="I317" s="578" t="s">
        <v>1329</v>
      </c>
    </row>
    <row r="318" spans="2:9" x14ac:dyDescent="0.2">
      <c r="B318" s="570">
        <f t="shared" si="13"/>
        <v>305</v>
      </c>
      <c r="C318" s="573" t="s">
        <v>1191</v>
      </c>
      <c r="D318" s="579">
        <v>2972900</v>
      </c>
      <c r="E318" s="580">
        <v>2972999</v>
      </c>
      <c r="F318" s="583">
        <f t="shared" si="14"/>
        <v>100</v>
      </c>
      <c r="G318" s="573" t="s">
        <v>699</v>
      </c>
      <c r="H318" s="574"/>
      <c r="I318" s="578" t="s">
        <v>1329</v>
      </c>
    </row>
    <row r="319" spans="2:9" x14ac:dyDescent="0.2">
      <c r="B319" s="570">
        <f t="shared" si="13"/>
        <v>306</v>
      </c>
      <c r="C319" s="573" t="s">
        <v>1191</v>
      </c>
      <c r="D319" s="579">
        <v>2973000</v>
      </c>
      <c r="E319" s="580">
        <v>2973999</v>
      </c>
      <c r="F319" s="583">
        <f t="shared" si="14"/>
        <v>1000</v>
      </c>
      <c r="G319" s="573" t="s">
        <v>699</v>
      </c>
      <c r="H319" s="574"/>
      <c r="I319" s="578" t="s">
        <v>1329</v>
      </c>
    </row>
    <row r="320" spans="2:9" x14ac:dyDescent="0.2">
      <c r="B320" s="570">
        <f t="shared" si="13"/>
        <v>307</v>
      </c>
      <c r="C320" s="573" t="s">
        <v>1120</v>
      </c>
      <c r="D320" s="579">
        <v>2974000</v>
      </c>
      <c r="E320" s="580">
        <v>2976047</v>
      </c>
      <c r="F320" s="583">
        <f t="shared" si="14"/>
        <v>2048</v>
      </c>
      <c r="G320" s="573" t="s">
        <v>81</v>
      </c>
      <c r="H320" s="575"/>
      <c r="I320" s="578" t="s">
        <v>1329</v>
      </c>
    </row>
    <row r="321" spans="2:10" x14ac:dyDescent="0.2">
      <c r="B321" s="570">
        <f t="shared" si="13"/>
        <v>308</v>
      </c>
      <c r="C321" s="573" t="s">
        <v>1191</v>
      </c>
      <c r="D321" s="579">
        <v>2976100</v>
      </c>
      <c r="E321" s="580">
        <v>2976999</v>
      </c>
      <c r="F321" s="583">
        <f t="shared" si="14"/>
        <v>900</v>
      </c>
      <c r="G321" s="573" t="s">
        <v>699</v>
      </c>
      <c r="H321" s="574"/>
      <c r="I321" s="578" t="s">
        <v>1329</v>
      </c>
    </row>
    <row r="322" spans="2:10" x14ac:dyDescent="0.2">
      <c r="B322" s="570">
        <f t="shared" si="13"/>
        <v>309</v>
      </c>
      <c r="C322" s="573" t="s">
        <v>1191</v>
      </c>
      <c r="D322" s="579">
        <v>2977000</v>
      </c>
      <c r="E322" s="580">
        <v>2977999</v>
      </c>
      <c r="F322" s="583">
        <f t="shared" si="14"/>
        <v>1000</v>
      </c>
      <c r="G322" s="573" t="s">
        <v>699</v>
      </c>
      <c r="H322" s="574"/>
      <c r="I322" s="578" t="s">
        <v>1329</v>
      </c>
    </row>
    <row r="323" spans="2:10" x14ac:dyDescent="0.2">
      <c r="B323" s="570">
        <f t="shared" si="13"/>
        <v>310</v>
      </c>
      <c r="C323" s="573" t="s">
        <v>1191</v>
      </c>
      <c r="D323" s="579">
        <v>2978000</v>
      </c>
      <c r="E323" s="580">
        <v>2978999</v>
      </c>
      <c r="F323" s="583">
        <f t="shared" si="14"/>
        <v>1000</v>
      </c>
      <c r="G323" s="573" t="s">
        <v>699</v>
      </c>
      <c r="H323" s="574"/>
      <c r="I323" s="578" t="s">
        <v>1329</v>
      </c>
    </row>
    <row r="324" spans="2:10" x14ac:dyDescent="0.2">
      <c r="B324" s="570">
        <f t="shared" si="13"/>
        <v>311</v>
      </c>
      <c r="C324" s="573" t="s">
        <v>1191</v>
      </c>
      <c r="D324" s="579">
        <v>2979000</v>
      </c>
      <c r="E324" s="580">
        <v>2979999</v>
      </c>
      <c r="F324" s="583">
        <f t="shared" si="14"/>
        <v>1000</v>
      </c>
      <c r="G324" s="573" t="s">
        <v>699</v>
      </c>
      <c r="H324" s="574"/>
      <c r="I324" s="578" t="s">
        <v>1329</v>
      </c>
    </row>
    <row r="325" spans="2:10" x14ac:dyDescent="0.2">
      <c r="B325" s="570">
        <f t="shared" si="13"/>
        <v>312</v>
      </c>
      <c r="C325" s="573" t="s">
        <v>1095</v>
      </c>
      <c r="D325" s="579">
        <v>2980000</v>
      </c>
      <c r="E325" s="580">
        <v>2980399</v>
      </c>
      <c r="F325" s="583">
        <f t="shared" si="14"/>
        <v>400</v>
      </c>
      <c r="G325" s="573" t="s">
        <v>81</v>
      </c>
      <c r="H325" s="577"/>
      <c r="I325" s="578" t="s">
        <v>1329</v>
      </c>
    </row>
    <row r="326" spans="2:10" x14ac:dyDescent="0.2">
      <c r="B326" s="570">
        <f t="shared" si="13"/>
        <v>313</v>
      </c>
      <c r="C326" s="573" t="s">
        <v>946</v>
      </c>
      <c r="D326" s="579">
        <v>2980980</v>
      </c>
      <c r="E326" s="580">
        <v>2981999</v>
      </c>
      <c r="F326" s="583">
        <f t="shared" si="14"/>
        <v>1020</v>
      </c>
      <c r="G326" s="573" t="s">
        <v>81</v>
      </c>
      <c r="H326" s="575"/>
      <c r="I326" s="578" t="s">
        <v>1329</v>
      </c>
    </row>
    <row r="327" spans="2:10" x14ac:dyDescent="0.2">
      <c r="B327" s="570">
        <f t="shared" si="13"/>
        <v>314</v>
      </c>
      <c r="C327" s="573" t="s">
        <v>1191</v>
      </c>
      <c r="D327" s="579">
        <v>2982000</v>
      </c>
      <c r="E327" s="580">
        <v>2982999</v>
      </c>
      <c r="F327" s="583">
        <f t="shared" si="14"/>
        <v>1000</v>
      </c>
      <c r="G327" s="573" t="s">
        <v>699</v>
      </c>
      <c r="H327" s="574"/>
      <c r="I327" s="578" t="s">
        <v>1329</v>
      </c>
    </row>
    <row r="328" spans="2:10" x14ac:dyDescent="0.2">
      <c r="B328" s="570">
        <f t="shared" si="13"/>
        <v>315</v>
      </c>
      <c r="C328" s="573" t="s">
        <v>1191</v>
      </c>
      <c r="D328" s="579">
        <v>2983000</v>
      </c>
      <c r="E328" s="580">
        <v>2983999</v>
      </c>
      <c r="F328" s="583">
        <f t="shared" si="14"/>
        <v>1000</v>
      </c>
      <c r="G328" s="573" t="s">
        <v>699</v>
      </c>
      <c r="H328" s="574"/>
      <c r="I328" s="578" t="s">
        <v>1329</v>
      </c>
    </row>
    <row r="329" spans="2:10" x14ac:dyDescent="0.2">
      <c r="B329" s="570">
        <f t="shared" si="13"/>
        <v>316</v>
      </c>
      <c r="C329" s="573" t="s">
        <v>1191</v>
      </c>
      <c r="D329" s="579">
        <v>2984000</v>
      </c>
      <c r="E329" s="580">
        <v>2984999</v>
      </c>
      <c r="F329" s="583">
        <f t="shared" si="14"/>
        <v>1000</v>
      </c>
      <c r="G329" s="573" t="s">
        <v>699</v>
      </c>
      <c r="H329" s="574"/>
      <c r="I329" s="578" t="s">
        <v>1329</v>
      </c>
    </row>
    <row r="330" spans="2:10" x14ac:dyDescent="0.2">
      <c r="B330" s="570">
        <f t="shared" si="13"/>
        <v>317</v>
      </c>
      <c r="C330" s="573" t="s">
        <v>1191</v>
      </c>
      <c r="D330" s="579">
        <v>2985000</v>
      </c>
      <c r="E330" s="580">
        <v>2985999</v>
      </c>
      <c r="F330" s="583">
        <f t="shared" si="14"/>
        <v>1000</v>
      </c>
      <c r="G330" s="573" t="s">
        <v>699</v>
      </c>
      <c r="H330" s="574"/>
      <c r="I330" s="578" t="s">
        <v>1329</v>
      </c>
    </row>
    <row r="331" spans="2:10" x14ac:dyDescent="0.2">
      <c r="B331" s="570">
        <f t="shared" si="13"/>
        <v>318</v>
      </c>
      <c r="C331" s="573" t="s">
        <v>153</v>
      </c>
      <c r="D331" s="579">
        <v>2986000</v>
      </c>
      <c r="E331" s="580">
        <v>2987127</v>
      </c>
      <c r="F331" s="583">
        <f t="shared" ref="F331:F354" si="15">SUM((E331-D331)+1)</f>
        <v>1128</v>
      </c>
      <c r="G331" s="573" t="s">
        <v>81</v>
      </c>
      <c r="H331" s="575"/>
      <c r="I331" s="578" t="s">
        <v>1329</v>
      </c>
    </row>
    <row r="332" spans="2:10" x14ac:dyDescent="0.2">
      <c r="B332" s="570">
        <f t="shared" si="13"/>
        <v>319</v>
      </c>
      <c r="C332" s="573" t="s">
        <v>1191</v>
      </c>
      <c r="D332" s="581">
        <v>2987200</v>
      </c>
      <c r="E332" s="582">
        <v>2987999</v>
      </c>
      <c r="F332" s="572">
        <f t="shared" si="15"/>
        <v>800</v>
      </c>
      <c r="G332" s="573" t="s">
        <v>699</v>
      </c>
      <c r="H332" s="574"/>
      <c r="I332" s="578" t="s">
        <v>1329</v>
      </c>
    </row>
    <row r="333" spans="2:10" s="567" customFormat="1" x14ac:dyDescent="0.2">
      <c r="B333" s="570">
        <f t="shared" si="13"/>
        <v>320</v>
      </c>
      <c r="C333" s="573" t="s">
        <v>1191</v>
      </c>
      <c r="D333" s="581">
        <v>2988200</v>
      </c>
      <c r="E333" s="582">
        <v>2988999</v>
      </c>
      <c r="F333" s="572">
        <f t="shared" si="15"/>
        <v>800</v>
      </c>
      <c r="G333" s="573" t="s">
        <v>699</v>
      </c>
      <c r="H333" s="574"/>
      <c r="I333" s="578" t="s">
        <v>1329</v>
      </c>
      <c r="J333" s="566"/>
    </row>
    <row r="334" spans="2:10" x14ac:dyDescent="0.2">
      <c r="B334" s="570">
        <f t="shared" si="13"/>
        <v>321</v>
      </c>
      <c r="C334" s="573" t="s">
        <v>1191</v>
      </c>
      <c r="D334" s="581">
        <v>2989000</v>
      </c>
      <c r="E334" s="582">
        <v>2989999</v>
      </c>
      <c r="F334" s="572">
        <f t="shared" si="15"/>
        <v>1000</v>
      </c>
      <c r="G334" s="573" t="s">
        <v>699</v>
      </c>
      <c r="H334" s="574"/>
      <c r="I334" s="578" t="s">
        <v>1329</v>
      </c>
    </row>
    <row r="335" spans="2:10" x14ac:dyDescent="0.2">
      <c r="B335" s="570">
        <f t="shared" si="13"/>
        <v>322</v>
      </c>
      <c r="C335" s="573" t="s">
        <v>1191</v>
      </c>
      <c r="D335" s="581">
        <v>2990000</v>
      </c>
      <c r="E335" s="582">
        <v>2990999</v>
      </c>
      <c r="F335" s="572">
        <f t="shared" si="15"/>
        <v>1000</v>
      </c>
      <c r="G335" s="573" t="s">
        <v>699</v>
      </c>
      <c r="H335" s="574"/>
      <c r="I335" s="578" t="s">
        <v>1329</v>
      </c>
    </row>
    <row r="336" spans="2:10" x14ac:dyDescent="0.2">
      <c r="B336" s="570">
        <f t="shared" ref="B336:B399" si="16">B335+1</f>
        <v>323</v>
      </c>
      <c r="C336" s="573" t="s">
        <v>1191</v>
      </c>
      <c r="D336" s="581">
        <v>2991000</v>
      </c>
      <c r="E336" s="582">
        <v>2991999</v>
      </c>
      <c r="F336" s="572">
        <f t="shared" si="15"/>
        <v>1000</v>
      </c>
      <c r="G336" s="573" t="s">
        <v>699</v>
      </c>
      <c r="H336" s="574"/>
      <c r="I336" s="578" t="s">
        <v>1329</v>
      </c>
    </row>
    <row r="337" spans="2:10" x14ac:dyDescent="0.2">
      <c r="B337" s="570">
        <f t="shared" si="16"/>
        <v>324</v>
      </c>
      <c r="C337" s="573" t="s">
        <v>1191</v>
      </c>
      <c r="D337" s="581">
        <v>2992000</v>
      </c>
      <c r="E337" s="582">
        <v>2992999</v>
      </c>
      <c r="F337" s="572">
        <f t="shared" si="15"/>
        <v>1000</v>
      </c>
      <c r="G337" s="573" t="s">
        <v>699</v>
      </c>
      <c r="H337" s="574"/>
      <c r="I337" s="578" t="s">
        <v>1329</v>
      </c>
    </row>
    <row r="338" spans="2:10" x14ac:dyDescent="0.2">
      <c r="B338" s="570">
        <f t="shared" si="16"/>
        <v>325</v>
      </c>
      <c r="C338" s="573" t="s">
        <v>1191</v>
      </c>
      <c r="D338" s="581">
        <v>2993000</v>
      </c>
      <c r="E338" s="582">
        <v>2993999</v>
      </c>
      <c r="F338" s="572">
        <f t="shared" si="15"/>
        <v>1000</v>
      </c>
      <c r="G338" s="573" t="s">
        <v>699</v>
      </c>
      <c r="H338" s="574"/>
      <c r="I338" s="578" t="s">
        <v>1329</v>
      </c>
    </row>
    <row r="339" spans="2:10" x14ac:dyDescent="0.2">
      <c r="B339" s="570">
        <f t="shared" si="16"/>
        <v>326</v>
      </c>
      <c r="C339" s="573" t="s">
        <v>1191</v>
      </c>
      <c r="D339" s="581">
        <v>2994000</v>
      </c>
      <c r="E339" s="582">
        <v>2994999</v>
      </c>
      <c r="F339" s="572">
        <f t="shared" si="15"/>
        <v>1000</v>
      </c>
      <c r="G339" s="573" t="s">
        <v>699</v>
      </c>
      <c r="H339" s="574"/>
      <c r="I339" s="578" t="s">
        <v>1329</v>
      </c>
    </row>
    <row r="340" spans="2:10" x14ac:dyDescent="0.2">
      <c r="B340" s="570">
        <f t="shared" si="16"/>
        <v>327</v>
      </c>
      <c r="C340" s="573" t="s">
        <v>1191</v>
      </c>
      <c r="D340" s="581">
        <v>2995000</v>
      </c>
      <c r="E340" s="582">
        <v>2995999</v>
      </c>
      <c r="F340" s="572">
        <f t="shared" si="15"/>
        <v>1000</v>
      </c>
      <c r="G340" s="573" t="s">
        <v>699</v>
      </c>
      <c r="H340" s="574"/>
      <c r="I340" s="578" t="s">
        <v>1329</v>
      </c>
    </row>
    <row r="341" spans="2:10" x14ac:dyDescent="0.2">
      <c r="B341" s="570">
        <f t="shared" si="16"/>
        <v>328</v>
      </c>
      <c r="C341" s="573" t="s">
        <v>1191</v>
      </c>
      <c r="D341" s="581">
        <v>2996000</v>
      </c>
      <c r="E341" s="582">
        <v>2996999</v>
      </c>
      <c r="F341" s="572">
        <f t="shared" si="15"/>
        <v>1000</v>
      </c>
      <c r="G341" s="573" t="s">
        <v>699</v>
      </c>
      <c r="H341" s="574"/>
      <c r="I341" s="578" t="s">
        <v>1329</v>
      </c>
    </row>
    <row r="342" spans="2:10" x14ac:dyDescent="0.2">
      <c r="B342" s="570">
        <f t="shared" si="16"/>
        <v>329</v>
      </c>
      <c r="C342" s="573" t="s">
        <v>1191</v>
      </c>
      <c r="D342" s="581">
        <v>2997000</v>
      </c>
      <c r="E342" s="582">
        <v>2997999</v>
      </c>
      <c r="F342" s="572">
        <f t="shared" si="15"/>
        <v>1000</v>
      </c>
      <c r="G342" s="573" t="s">
        <v>699</v>
      </c>
      <c r="H342" s="574"/>
      <c r="I342" s="578" t="s">
        <v>1329</v>
      </c>
    </row>
    <row r="343" spans="2:10" x14ac:dyDescent="0.2">
      <c r="B343" s="570">
        <f t="shared" si="16"/>
        <v>330</v>
      </c>
      <c r="C343" s="573" t="s">
        <v>1191</v>
      </c>
      <c r="D343" s="581">
        <v>2998000</v>
      </c>
      <c r="E343" s="582">
        <v>2998999</v>
      </c>
      <c r="F343" s="572">
        <f t="shared" si="15"/>
        <v>1000</v>
      </c>
      <c r="G343" s="573" t="s">
        <v>699</v>
      </c>
      <c r="H343" s="574"/>
      <c r="I343" s="578" t="s">
        <v>1329</v>
      </c>
    </row>
    <row r="344" spans="2:10" x14ac:dyDescent="0.2">
      <c r="B344" s="570">
        <f t="shared" si="16"/>
        <v>331</v>
      </c>
      <c r="C344" s="573" t="s">
        <v>1191</v>
      </c>
      <c r="D344" s="581">
        <v>2999000</v>
      </c>
      <c r="E344" s="582">
        <v>2999999</v>
      </c>
      <c r="F344" s="572">
        <f t="shared" si="15"/>
        <v>1000</v>
      </c>
      <c r="G344" s="573" t="s">
        <v>699</v>
      </c>
      <c r="H344" s="574"/>
      <c r="I344" s="578" t="s">
        <v>1329</v>
      </c>
    </row>
    <row r="345" spans="2:10" x14ac:dyDescent="0.2">
      <c r="B345" s="570">
        <f t="shared" si="16"/>
        <v>332</v>
      </c>
      <c r="C345" s="571" t="s">
        <v>1031</v>
      </c>
      <c r="D345" s="581">
        <v>3000000</v>
      </c>
      <c r="E345" s="582">
        <v>3001999</v>
      </c>
      <c r="F345" s="572">
        <f t="shared" si="15"/>
        <v>2000</v>
      </c>
      <c r="G345" s="573" t="s">
        <v>81</v>
      </c>
      <c r="H345" s="574"/>
      <c r="I345" s="578" t="s">
        <v>1329</v>
      </c>
    </row>
    <row r="346" spans="2:10" x14ac:dyDescent="0.2">
      <c r="B346" s="570">
        <f t="shared" si="16"/>
        <v>333</v>
      </c>
      <c r="C346" s="571" t="s">
        <v>2473</v>
      </c>
      <c r="D346" s="579">
        <v>3003000</v>
      </c>
      <c r="E346" s="580">
        <v>3004799</v>
      </c>
      <c r="F346" s="572">
        <f t="shared" si="15"/>
        <v>1800</v>
      </c>
      <c r="G346" s="573" t="s">
        <v>81</v>
      </c>
      <c r="H346" s="585"/>
      <c r="I346" s="578" t="s">
        <v>1329</v>
      </c>
    </row>
    <row r="347" spans="2:10" x14ac:dyDescent="0.2">
      <c r="B347" s="570">
        <f t="shared" si="16"/>
        <v>334</v>
      </c>
      <c r="C347" s="571" t="s">
        <v>1032</v>
      </c>
      <c r="D347" s="579">
        <v>3006000</v>
      </c>
      <c r="E347" s="580">
        <v>3007399</v>
      </c>
      <c r="F347" s="572">
        <f t="shared" si="15"/>
        <v>1400</v>
      </c>
      <c r="G347" s="573" t="s">
        <v>81</v>
      </c>
      <c r="H347" s="577"/>
      <c r="I347" s="578" t="s">
        <v>1329</v>
      </c>
    </row>
    <row r="348" spans="2:10" x14ac:dyDescent="0.2">
      <c r="B348" s="570">
        <f t="shared" si="16"/>
        <v>335</v>
      </c>
      <c r="C348" s="571" t="s">
        <v>1999</v>
      </c>
      <c r="D348" s="579">
        <v>3008000</v>
      </c>
      <c r="E348" s="580">
        <v>3009499</v>
      </c>
      <c r="F348" s="572">
        <f t="shared" si="15"/>
        <v>1500</v>
      </c>
      <c r="G348" s="586" t="s">
        <v>81</v>
      </c>
      <c r="H348" s="585"/>
      <c r="I348" s="578" t="s">
        <v>1329</v>
      </c>
    </row>
    <row r="349" spans="2:10" s="567" customFormat="1" x14ac:dyDescent="0.2">
      <c r="B349" s="570">
        <f t="shared" si="16"/>
        <v>336</v>
      </c>
      <c r="C349" s="571" t="s">
        <v>1033</v>
      </c>
      <c r="D349" s="579">
        <v>3010000</v>
      </c>
      <c r="E349" s="580">
        <v>3011299</v>
      </c>
      <c r="F349" s="572">
        <f t="shared" si="15"/>
        <v>1300</v>
      </c>
      <c r="G349" s="573" t="s">
        <v>81</v>
      </c>
      <c r="H349" s="587"/>
      <c r="I349" s="578" t="s">
        <v>1329</v>
      </c>
      <c r="J349" s="566"/>
    </row>
    <row r="350" spans="2:10" x14ac:dyDescent="0.2">
      <c r="B350" s="570">
        <f t="shared" si="16"/>
        <v>337</v>
      </c>
      <c r="C350" s="571" t="s">
        <v>1034</v>
      </c>
      <c r="D350" s="579">
        <v>3013000</v>
      </c>
      <c r="E350" s="580">
        <v>3013999</v>
      </c>
      <c r="F350" s="572">
        <f t="shared" si="15"/>
        <v>1000</v>
      </c>
      <c r="G350" s="573" t="s">
        <v>81</v>
      </c>
      <c r="H350" s="587"/>
      <c r="I350" s="578" t="s">
        <v>1329</v>
      </c>
    </row>
    <row r="351" spans="2:10" x14ac:dyDescent="0.2">
      <c r="B351" s="570">
        <f t="shared" si="16"/>
        <v>338</v>
      </c>
      <c r="C351" s="571" t="s">
        <v>1311</v>
      </c>
      <c r="D351" s="579">
        <v>3014000</v>
      </c>
      <c r="E351" s="580">
        <v>3015099</v>
      </c>
      <c r="F351" s="572">
        <f t="shared" si="15"/>
        <v>1100</v>
      </c>
      <c r="G351" s="573" t="s">
        <v>81</v>
      </c>
      <c r="H351" s="585"/>
      <c r="I351" s="578" t="s">
        <v>1329</v>
      </c>
    </row>
    <row r="352" spans="2:10" x14ac:dyDescent="0.2">
      <c r="B352" s="570">
        <f t="shared" si="16"/>
        <v>339</v>
      </c>
      <c r="C352" s="571" t="s">
        <v>2000</v>
      </c>
      <c r="D352" s="579">
        <v>3016000</v>
      </c>
      <c r="E352" s="580">
        <v>3016999</v>
      </c>
      <c r="F352" s="572">
        <f t="shared" si="15"/>
        <v>1000</v>
      </c>
      <c r="G352" s="573" t="s">
        <v>81</v>
      </c>
      <c r="H352" s="585"/>
      <c r="I352" s="578" t="s">
        <v>1329</v>
      </c>
    </row>
    <row r="353" spans="2:10" x14ac:dyDescent="0.2">
      <c r="B353" s="570">
        <f t="shared" si="16"/>
        <v>340</v>
      </c>
      <c r="C353" s="571" t="s">
        <v>2001</v>
      </c>
      <c r="D353" s="579">
        <v>3018000</v>
      </c>
      <c r="E353" s="580">
        <v>3018999</v>
      </c>
      <c r="F353" s="572">
        <f t="shared" si="15"/>
        <v>1000</v>
      </c>
      <c r="G353" s="573" t="s">
        <v>81</v>
      </c>
      <c r="H353" s="585"/>
      <c r="I353" s="578" t="s">
        <v>1329</v>
      </c>
    </row>
    <row r="354" spans="2:10" x14ac:dyDescent="0.2">
      <c r="B354" s="570">
        <f t="shared" si="16"/>
        <v>341</v>
      </c>
      <c r="C354" s="571" t="s">
        <v>2001</v>
      </c>
      <c r="D354" s="579">
        <v>3019000</v>
      </c>
      <c r="E354" s="580">
        <v>3019599</v>
      </c>
      <c r="F354" s="572">
        <f t="shared" si="15"/>
        <v>600</v>
      </c>
      <c r="G354" s="573" t="s">
        <v>81</v>
      </c>
      <c r="H354" s="585"/>
      <c r="I354" s="578" t="s">
        <v>1329</v>
      </c>
    </row>
    <row r="355" spans="2:10" s="567" customFormat="1" x14ac:dyDescent="0.2">
      <c r="B355" s="570">
        <f t="shared" si="16"/>
        <v>342</v>
      </c>
      <c r="C355" s="571" t="s">
        <v>1035</v>
      </c>
      <c r="D355" s="579">
        <v>3020000</v>
      </c>
      <c r="E355" s="580">
        <v>3022399</v>
      </c>
      <c r="F355" s="572">
        <f t="shared" ref="F355:F408" si="17">SUM(E355-D355)+1</f>
        <v>2400</v>
      </c>
      <c r="G355" s="573" t="s">
        <v>81</v>
      </c>
      <c r="H355" s="587"/>
      <c r="I355" s="578" t="s">
        <v>1329</v>
      </c>
      <c r="J355" s="566"/>
    </row>
    <row r="356" spans="2:10" s="567" customFormat="1" x14ac:dyDescent="0.2">
      <c r="B356" s="570">
        <f t="shared" si="16"/>
        <v>343</v>
      </c>
      <c r="C356" s="571" t="s">
        <v>2343</v>
      </c>
      <c r="D356" s="579">
        <v>3024000</v>
      </c>
      <c r="E356" s="580">
        <v>3024199</v>
      </c>
      <c r="F356" s="572">
        <f t="shared" si="17"/>
        <v>200</v>
      </c>
      <c r="G356" s="573" t="s">
        <v>81</v>
      </c>
      <c r="H356" s="585"/>
      <c r="I356" s="578" t="s">
        <v>1329</v>
      </c>
      <c r="J356" s="566"/>
    </row>
    <row r="357" spans="2:10" s="567" customFormat="1" x14ac:dyDescent="0.2">
      <c r="B357" s="570">
        <f t="shared" si="16"/>
        <v>344</v>
      </c>
      <c r="C357" s="571" t="s">
        <v>2158</v>
      </c>
      <c r="D357" s="579">
        <v>3025000</v>
      </c>
      <c r="E357" s="580">
        <v>3025399</v>
      </c>
      <c r="F357" s="572">
        <f t="shared" si="17"/>
        <v>400</v>
      </c>
      <c r="G357" s="573" t="s">
        <v>81</v>
      </c>
      <c r="H357" s="585"/>
      <c r="I357" s="578" t="s">
        <v>1329</v>
      </c>
      <c r="J357" s="566"/>
    </row>
    <row r="358" spans="2:10" s="567" customFormat="1" x14ac:dyDescent="0.2">
      <c r="B358" s="570">
        <f t="shared" si="16"/>
        <v>345</v>
      </c>
      <c r="C358" s="571" t="s">
        <v>2585</v>
      </c>
      <c r="D358" s="579">
        <v>3026000</v>
      </c>
      <c r="E358" s="580">
        <v>3028499</v>
      </c>
      <c r="F358" s="572">
        <f t="shared" si="17"/>
        <v>2500</v>
      </c>
      <c r="G358" s="573" t="s">
        <v>81</v>
      </c>
      <c r="H358" s="587"/>
      <c r="I358" s="578" t="s">
        <v>1329</v>
      </c>
      <c r="J358" s="566"/>
    </row>
    <row r="359" spans="2:10" s="567" customFormat="1" x14ac:dyDescent="0.2">
      <c r="B359" s="570">
        <f t="shared" si="16"/>
        <v>346</v>
      </c>
      <c r="C359" s="571" t="s">
        <v>1312</v>
      </c>
      <c r="D359" s="579">
        <v>3030000</v>
      </c>
      <c r="E359" s="580">
        <v>3030499</v>
      </c>
      <c r="F359" s="572">
        <f t="shared" si="17"/>
        <v>500</v>
      </c>
      <c r="G359" s="573" t="s">
        <v>81</v>
      </c>
      <c r="H359" s="585"/>
      <c r="I359" s="578" t="s">
        <v>1329</v>
      </c>
      <c r="J359" s="566"/>
    </row>
    <row r="360" spans="2:10" s="567" customFormat="1" x14ac:dyDescent="0.2">
      <c r="B360" s="570">
        <f t="shared" si="16"/>
        <v>347</v>
      </c>
      <c r="C360" s="571" t="s">
        <v>2472</v>
      </c>
      <c r="D360" s="579">
        <v>3032000</v>
      </c>
      <c r="E360" s="580">
        <v>3036599</v>
      </c>
      <c r="F360" s="572">
        <f t="shared" si="17"/>
        <v>4600</v>
      </c>
      <c r="G360" s="573" t="s">
        <v>81</v>
      </c>
      <c r="H360" s="585"/>
      <c r="I360" s="578" t="s">
        <v>1329</v>
      </c>
      <c r="J360" s="566"/>
    </row>
    <row r="361" spans="2:10" x14ac:dyDescent="0.2">
      <c r="B361" s="570">
        <f t="shared" si="16"/>
        <v>348</v>
      </c>
      <c r="C361" s="571" t="s">
        <v>2585</v>
      </c>
      <c r="D361" s="579">
        <v>3038000</v>
      </c>
      <c r="E361" s="580">
        <v>3038399</v>
      </c>
      <c r="F361" s="572">
        <f t="shared" si="17"/>
        <v>400</v>
      </c>
      <c r="G361" s="573" t="s">
        <v>81</v>
      </c>
      <c r="H361" s="585"/>
      <c r="I361" s="578" t="s">
        <v>1329</v>
      </c>
    </row>
    <row r="362" spans="2:10" x14ac:dyDescent="0.2">
      <c r="B362" s="570">
        <f t="shared" si="16"/>
        <v>349</v>
      </c>
      <c r="C362" s="612" t="s">
        <v>1485</v>
      </c>
      <c r="D362" s="647">
        <v>3040000</v>
      </c>
      <c r="E362" s="616">
        <v>3043299</v>
      </c>
      <c r="F362" s="648">
        <f t="shared" si="17"/>
        <v>3300</v>
      </c>
      <c r="G362" s="607" t="s">
        <v>81</v>
      </c>
      <c r="H362" s="649"/>
      <c r="I362" s="650" t="s">
        <v>1329</v>
      </c>
    </row>
    <row r="363" spans="2:10" x14ac:dyDescent="0.2">
      <c r="B363" s="570">
        <f t="shared" si="16"/>
        <v>350</v>
      </c>
      <c r="C363" s="571" t="s">
        <v>2472</v>
      </c>
      <c r="D363" s="579">
        <v>3046000</v>
      </c>
      <c r="E363" s="580">
        <v>3046499</v>
      </c>
      <c r="F363" s="572">
        <f t="shared" si="17"/>
        <v>500</v>
      </c>
      <c r="G363" s="573" t="s">
        <v>81</v>
      </c>
      <c r="H363" s="585"/>
      <c r="I363" s="578" t="s">
        <v>1329</v>
      </c>
    </row>
    <row r="364" spans="2:10" x14ac:dyDescent="0.2">
      <c r="B364" s="570">
        <f t="shared" si="16"/>
        <v>351</v>
      </c>
      <c r="C364" s="571" t="s">
        <v>2770</v>
      </c>
      <c r="D364" s="579">
        <v>3047000</v>
      </c>
      <c r="E364" s="580">
        <v>3047399</v>
      </c>
      <c r="F364" s="572">
        <f t="shared" si="17"/>
        <v>400</v>
      </c>
      <c r="G364" s="573" t="s">
        <v>81</v>
      </c>
      <c r="H364" s="585"/>
      <c r="I364" s="578" t="s">
        <v>1329</v>
      </c>
    </row>
    <row r="365" spans="2:10" x14ac:dyDescent="0.2">
      <c r="B365" s="570">
        <f t="shared" si="16"/>
        <v>352</v>
      </c>
      <c r="C365" s="571" t="s">
        <v>1829</v>
      </c>
      <c r="D365" s="579">
        <v>3048000</v>
      </c>
      <c r="E365" s="580">
        <v>3048499</v>
      </c>
      <c r="F365" s="572">
        <f t="shared" si="17"/>
        <v>500</v>
      </c>
      <c r="G365" s="573" t="s">
        <v>81</v>
      </c>
      <c r="H365" s="585"/>
      <c r="I365" s="578" t="s">
        <v>1329</v>
      </c>
    </row>
    <row r="366" spans="2:10" x14ac:dyDescent="0.2">
      <c r="B366" s="570">
        <f t="shared" si="16"/>
        <v>353</v>
      </c>
      <c r="C366" s="571" t="s">
        <v>2771</v>
      </c>
      <c r="D366" s="579">
        <v>3049000</v>
      </c>
      <c r="E366" s="580">
        <v>3049399</v>
      </c>
      <c r="F366" s="572">
        <v>400</v>
      </c>
      <c r="G366" s="573" t="s">
        <v>81</v>
      </c>
      <c r="H366" s="585"/>
      <c r="I366" s="578" t="s">
        <v>1329</v>
      </c>
    </row>
    <row r="367" spans="2:10" x14ac:dyDescent="0.2">
      <c r="B367" s="570">
        <f t="shared" si="16"/>
        <v>354</v>
      </c>
      <c r="C367" s="571" t="s">
        <v>1485</v>
      </c>
      <c r="D367" s="579">
        <v>3050000</v>
      </c>
      <c r="E367" s="580">
        <v>3052199</v>
      </c>
      <c r="F367" s="572">
        <f t="shared" si="17"/>
        <v>2200</v>
      </c>
      <c r="G367" s="573" t="s">
        <v>81</v>
      </c>
      <c r="H367" s="585"/>
      <c r="I367" s="578" t="s">
        <v>1329</v>
      </c>
    </row>
    <row r="368" spans="2:10" x14ac:dyDescent="0.2">
      <c r="B368" s="570">
        <f t="shared" si="16"/>
        <v>355</v>
      </c>
      <c r="C368" s="571" t="s">
        <v>1486</v>
      </c>
      <c r="D368" s="579">
        <v>3054000</v>
      </c>
      <c r="E368" s="580">
        <v>3055199</v>
      </c>
      <c r="F368" s="572">
        <f t="shared" si="17"/>
        <v>1200</v>
      </c>
      <c r="G368" s="573" t="s">
        <v>81</v>
      </c>
      <c r="H368" s="585"/>
      <c r="I368" s="578" t="s">
        <v>1329</v>
      </c>
    </row>
    <row r="369" spans="2:9" x14ac:dyDescent="0.2">
      <c r="B369" s="570">
        <f t="shared" si="16"/>
        <v>356</v>
      </c>
      <c r="C369" s="571" t="s">
        <v>2246</v>
      </c>
      <c r="D369" s="579">
        <v>3057000</v>
      </c>
      <c r="E369" s="580">
        <v>3057899</v>
      </c>
      <c r="F369" s="572">
        <f t="shared" si="17"/>
        <v>900</v>
      </c>
      <c r="G369" s="573" t="s">
        <v>81</v>
      </c>
      <c r="H369" s="585"/>
      <c r="I369" s="578" t="s">
        <v>1329</v>
      </c>
    </row>
    <row r="370" spans="2:9" x14ac:dyDescent="0.2">
      <c r="B370" s="570">
        <f t="shared" si="16"/>
        <v>357</v>
      </c>
      <c r="C370" s="571" t="s">
        <v>2002</v>
      </c>
      <c r="D370" s="579">
        <v>3059000</v>
      </c>
      <c r="E370" s="580">
        <v>3059099</v>
      </c>
      <c r="F370" s="572">
        <f t="shared" si="17"/>
        <v>100</v>
      </c>
      <c r="G370" s="573" t="s">
        <v>81</v>
      </c>
      <c r="H370" s="585"/>
      <c r="I370" s="578" t="s">
        <v>1329</v>
      </c>
    </row>
    <row r="371" spans="2:9" x14ac:dyDescent="0.2">
      <c r="B371" s="570">
        <f t="shared" si="16"/>
        <v>358</v>
      </c>
      <c r="C371" s="571" t="s">
        <v>1036</v>
      </c>
      <c r="D371" s="579">
        <v>3060000</v>
      </c>
      <c r="E371" s="580">
        <v>3064899</v>
      </c>
      <c r="F371" s="572">
        <f t="shared" si="17"/>
        <v>4900</v>
      </c>
      <c r="G371" s="573" t="s">
        <v>81</v>
      </c>
      <c r="H371" s="587"/>
      <c r="I371" s="578" t="s">
        <v>1329</v>
      </c>
    </row>
    <row r="372" spans="2:9" x14ac:dyDescent="0.2">
      <c r="B372" s="570">
        <f t="shared" si="16"/>
        <v>359</v>
      </c>
      <c r="C372" s="571" t="s">
        <v>2003</v>
      </c>
      <c r="D372" s="579">
        <v>3066000</v>
      </c>
      <c r="E372" s="580">
        <v>3067299</v>
      </c>
      <c r="F372" s="572">
        <f t="shared" si="17"/>
        <v>1300</v>
      </c>
      <c r="G372" s="573" t="s">
        <v>81</v>
      </c>
      <c r="H372" s="585"/>
      <c r="I372" s="578" t="s">
        <v>1329</v>
      </c>
    </row>
    <row r="373" spans="2:9" x14ac:dyDescent="0.2">
      <c r="B373" s="570">
        <f t="shared" si="16"/>
        <v>360</v>
      </c>
      <c r="C373" s="571" t="s">
        <v>2471</v>
      </c>
      <c r="D373" s="579">
        <v>3068000</v>
      </c>
      <c r="E373" s="580">
        <v>3069799</v>
      </c>
      <c r="F373" s="572">
        <f t="shared" si="17"/>
        <v>1800</v>
      </c>
      <c r="G373" s="573" t="s">
        <v>81</v>
      </c>
      <c r="H373" s="585"/>
      <c r="I373" s="578" t="s">
        <v>1329</v>
      </c>
    </row>
    <row r="374" spans="2:9" x14ac:dyDescent="0.2">
      <c r="B374" s="570">
        <f t="shared" si="16"/>
        <v>361</v>
      </c>
      <c r="C374" s="571" t="s">
        <v>2004</v>
      </c>
      <c r="D374" s="579">
        <v>3070000</v>
      </c>
      <c r="E374" s="580">
        <v>3071599</v>
      </c>
      <c r="F374" s="572">
        <f t="shared" si="17"/>
        <v>1600</v>
      </c>
      <c r="G374" s="573" t="s">
        <v>81</v>
      </c>
      <c r="H374" s="585"/>
      <c r="I374" s="578" t="s">
        <v>1329</v>
      </c>
    </row>
    <row r="375" spans="2:9" x14ac:dyDescent="0.2">
      <c r="B375" s="570">
        <f t="shared" si="16"/>
        <v>362</v>
      </c>
      <c r="C375" s="571" t="s">
        <v>2522</v>
      </c>
      <c r="D375" s="579">
        <v>3072000</v>
      </c>
      <c r="E375" s="580">
        <v>3075299</v>
      </c>
      <c r="F375" s="572">
        <f t="shared" si="17"/>
        <v>3300</v>
      </c>
      <c r="G375" s="573" t="s">
        <v>81</v>
      </c>
      <c r="H375" s="585"/>
      <c r="I375" s="578" t="s">
        <v>1329</v>
      </c>
    </row>
    <row r="376" spans="2:9" x14ac:dyDescent="0.2">
      <c r="B376" s="570">
        <f t="shared" si="16"/>
        <v>363</v>
      </c>
      <c r="C376" s="571" t="s">
        <v>1313</v>
      </c>
      <c r="D376" s="581">
        <v>3076000</v>
      </c>
      <c r="E376" s="582">
        <v>3078299</v>
      </c>
      <c r="F376" s="572">
        <f t="shared" si="17"/>
        <v>2300</v>
      </c>
      <c r="G376" s="573" t="s">
        <v>81</v>
      </c>
      <c r="H376" s="585"/>
      <c r="I376" s="578" t="s">
        <v>1329</v>
      </c>
    </row>
    <row r="377" spans="2:9" x14ac:dyDescent="0.2">
      <c r="B377" s="570">
        <f t="shared" si="16"/>
        <v>364</v>
      </c>
      <c r="C377" s="571" t="s">
        <v>1037</v>
      </c>
      <c r="D377" s="581">
        <v>3080000</v>
      </c>
      <c r="E377" s="582">
        <v>3083799</v>
      </c>
      <c r="F377" s="572">
        <f t="shared" si="17"/>
        <v>3800</v>
      </c>
      <c r="G377" s="573" t="s">
        <v>81</v>
      </c>
      <c r="H377" s="585"/>
      <c r="I377" s="578" t="s">
        <v>1329</v>
      </c>
    </row>
    <row r="378" spans="2:9" x14ac:dyDescent="0.2">
      <c r="B378" s="570">
        <f t="shared" si="16"/>
        <v>365</v>
      </c>
      <c r="C378" s="571" t="s">
        <v>2005</v>
      </c>
      <c r="D378" s="581">
        <v>3084000</v>
      </c>
      <c r="E378" s="582">
        <v>3087199</v>
      </c>
      <c r="F378" s="572">
        <f t="shared" si="17"/>
        <v>3200</v>
      </c>
      <c r="G378" s="573" t="s">
        <v>81</v>
      </c>
      <c r="H378" s="585"/>
      <c r="I378" s="578" t="s">
        <v>1329</v>
      </c>
    </row>
    <row r="379" spans="2:9" x14ac:dyDescent="0.2">
      <c r="B379" s="570">
        <f t="shared" si="16"/>
        <v>366</v>
      </c>
      <c r="C379" s="571" t="s">
        <v>2676</v>
      </c>
      <c r="D379" s="581">
        <v>3089000</v>
      </c>
      <c r="E379" s="582">
        <v>3089399</v>
      </c>
      <c r="F379" s="572">
        <f t="shared" si="17"/>
        <v>400</v>
      </c>
      <c r="G379" s="573" t="s">
        <v>81</v>
      </c>
      <c r="H379" s="585"/>
      <c r="I379" s="578" t="s">
        <v>1329</v>
      </c>
    </row>
    <row r="380" spans="2:9" x14ac:dyDescent="0.2">
      <c r="B380" s="570">
        <f t="shared" si="16"/>
        <v>367</v>
      </c>
      <c r="C380" s="571" t="s">
        <v>1422</v>
      </c>
      <c r="D380" s="581">
        <v>3090000</v>
      </c>
      <c r="E380" s="582">
        <v>3090199</v>
      </c>
      <c r="F380" s="572">
        <f t="shared" si="17"/>
        <v>200</v>
      </c>
      <c r="G380" s="573" t="s">
        <v>699</v>
      </c>
      <c r="H380" s="585"/>
      <c r="I380" s="578" t="s">
        <v>1329</v>
      </c>
    </row>
    <row r="381" spans="2:9" x14ac:dyDescent="0.2">
      <c r="B381" s="570">
        <f t="shared" si="16"/>
        <v>368</v>
      </c>
      <c r="C381" s="571" t="s">
        <v>1906</v>
      </c>
      <c r="D381" s="581">
        <v>3093000</v>
      </c>
      <c r="E381" s="582">
        <v>3093199</v>
      </c>
      <c r="F381" s="572">
        <f t="shared" si="17"/>
        <v>200</v>
      </c>
      <c r="G381" s="573" t="s">
        <v>81</v>
      </c>
      <c r="H381" s="585"/>
      <c r="I381" s="578" t="s">
        <v>1329</v>
      </c>
    </row>
    <row r="382" spans="2:9" x14ac:dyDescent="0.2">
      <c r="B382" s="570">
        <f t="shared" si="16"/>
        <v>369</v>
      </c>
      <c r="C382" s="571" t="s">
        <v>2772</v>
      </c>
      <c r="D382" s="581">
        <v>3094000</v>
      </c>
      <c r="E382" s="582">
        <v>3094399</v>
      </c>
      <c r="F382" s="572">
        <f t="shared" si="17"/>
        <v>400</v>
      </c>
      <c r="G382" s="573" t="s">
        <v>81</v>
      </c>
      <c r="H382" s="585"/>
      <c r="I382" s="578" t="s">
        <v>1329</v>
      </c>
    </row>
    <row r="383" spans="2:9" x14ac:dyDescent="0.2">
      <c r="B383" s="570">
        <f t="shared" si="16"/>
        <v>370</v>
      </c>
      <c r="C383" s="571" t="s">
        <v>1925</v>
      </c>
      <c r="D383" s="581">
        <v>3095000</v>
      </c>
      <c r="E383" s="582">
        <v>3095199</v>
      </c>
      <c r="F383" s="572">
        <f t="shared" si="17"/>
        <v>200</v>
      </c>
      <c r="G383" s="573" t="s">
        <v>81</v>
      </c>
      <c r="H383" s="585"/>
      <c r="I383" s="578" t="s">
        <v>1329</v>
      </c>
    </row>
    <row r="384" spans="2:9" x14ac:dyDescent="0.2">
      <c r="B384" s="570">
        <f t="shared" si="16"/>
        <v>371</v>
      </c>
      <c r="C384" s="571" t="s">
        <v>1587</v>
      </c>
      <c r="D384" s="581">
        <v>3097000</v>
      </c>
      <c r="E384" s="582">
        <v>3097799</v>
      </c>
      <c r="F384" s="572">
        <f t="shared" si="17"/>
        <v>800</v>
      </c>
      <c r="G384" s="573" t="s">
        <v>81</v>
      </c>
      <c r="H384" s="585"/>
      <c r="I384" s="578" t="s">
        <v>1329</v>
      </c>
    </row>
    <row r="385" spans="2:10" x14ac:dyDescent="0.2">
      <c r="B385" s="570">
        <f t="shared" si="16"/>
        <v>372</v>
      </c>
      <c r="C385" s="571" t="s">
        <v>2274</v>
      </c>
      <c r="D385" s="581">
        <v>3099000</v>
      </c>
      <c r="E385" s="582">
        <v>3099599</v>
      </c>
      <c r="F385" s="572">
        <f t="shared" si="17"/>
        <v>600</v>
      </c>
      <c r="G385" s="573" t="s">
        <v>81</v>
      </c>
      <c r="H385" s="585"/>
      <c r="I385" s="578" t="s">
        <v>1329</v>
      </c>
    </row>
    <row r="386" spans="2:10" x14ac:dyDescent="0.2">
      <c r="B386" s="570">
        <f t="shared" si="16"/>
        <v>373</v>
      </c>
      <c r="C386" s="571" t="s">
        <v>1487</v>
      </c>
      <c r="D386" s="581">
        <v>3100000</v>
      </c>
      <c r="E386" s="582">
        <v>3104199</v>
      </c>
      <c r="F386" s="572">
        <f t="shared" si="17"/>
        <v>4200</v>
      </c>
      <c r="G386" s="573" t="s">
        <v>81</v>
      </c>
      <c r="H386" s="585"/>
      <c r="I386" s="578" t="s">
        <v>1329</v>
      </c>
    </row>
    <row r="387" spans="2:10" x14ac:dyDescent="0.2">
      <c r="B387" s="570">
        <f t="shared" si="16"/>
        <v>374</v>
      </c>
      <c r="C387" s="571" t="s">
        <v>1487</v>
      </c>
      <c r="D387" s="581">
        <v>3108000</v>
      </c>
      <c r="E387" s="582">
        <v>3108699</v>
      </c>
      <c r="F387" s="572">
        <f t="shared" si="17"/>
        <v>700</v>
      </c>
      <c r="G387" s="573" t="s">
        <v>81</v>
      </c>
      <c r="H387" s="585"/>
      <c r="I387" s="578" t="s">
        <v>1329</v>
      </c>
    </row>
    <row r="388" spans="2:10" x14ac:dyDescent="0.2">
      <c r="B388" s="570">
        <f t="shared" si="16"/>
        <v>375</v>
      </c>
      <c r="C388" s="571" t="s">
        <v>1038</v>
      </c>
      <c r="D388" s="579">
        <v>3110000</v>
      </c>
      <c r="E388" s="580">
        <v>3113899</v>
      </c>
      <c r="F388" s="572">
        <f t="shared" si="17"/>
        <v>3900</v>
      </c>
      <c r="G388" s="573" t="s">
        <v>81</v>
      </c>
      <c r="H388" s="587"/>
      <c r="I388" s="578" t="s">
        <v>1329</v>
      </c>
    </row>
    <row r="389" spans="2:10" x14ac:dyDescent="0.2">
      <c r="B389" s="570">
        <f t="shared" si="16"/>
        <v>376</v>
      </c>
      <c r="C389" s="571" t="s">
        <v>1488</v>
      </c>
      <c r="D389" s="579">
        <v>3118000</v>
      </c>
      <c r="E389" s="580">
        <v>3119299</v>
      </c>
      <c r="F389" s="572">
        <f t="shared" si="17"/>
        <v>1300</v>
      </c>
      <c r="G389" s="573" t="s">
        <v>81</v>
      </c>
      <c r="H389" s="585"/>
      <c r="I389" s="578" t="s">
        <v>1329</v>
      </c>
    </row>
    <row r="390" spans="2:10" s="567" customFormat="1" x14ac:dyDescent="0.2">
      <c r="B390" s="570">
        <f t="shared" si="16"/>
        <v>377</v>
      </c>
      <c r="C390" s="571" t="s">
        <v>1490</v>
      </c>
      <c r="D390" s="579">
        <v>3120000</v>
      </c>
      <c r="E390" s="580">
        <v>3123499</v>
      </c>
      <c r="F390" s="572">
        <f t="shared" si="17"/>
        <v>3500</v>
      </c>
      <c r="G390" s="573" t="s">
        <v>81</v>
      </c>
      <c r="H390" s="585"/>
      <c r="I390" s="578" t="s">
        <v>1329</v>
      </c>
    </row>
    <row r="391" spans="2:10" x14ac:dyDescent="0.2">
      <c r="B391" s="570">
        <f t="shared" si="16"/>
        <v>378</v>
      </c>
      <c r="C391" s="571" t="s">
        <v>1489</v>
      </c>
      <c r="D391" s="579">
        <v>3128000</v>
      </c>
      <c r="E391" s="580">
        <v>3128499</v>
      </c>
      <c r="F391" s="572">
        <f t="shared" si="17"/>
        <v>500</v>
      </c>
      <c r="G391" s="573" t="s">
        <v>81</v>
      </c>
      <c r="H391" s="585"/>
      <c r="I391" s="578" t="s">
        <v>1329</v>
      </c>
    </row>
    <row r="392" spans="2:10" x14ac:dyDescent="0.2">
      <c r="B392" s="570">
        <f t="shared" si="16"/>
        <v>379</v>
      </c>
      <c r="C392" s="571" t="s">
        <v>1039</v>
      </c>
      <c r="D392" s="579">
        <v>3130000</v>
      </c>
      <c r="E392" s="580">
        <v>3134199</v>
      </c>
      <c r="F392" s="572">
        <f t="shared" si="17"/>
        <v>4200</v>
      </c>
      <c r="G392" s="573" t="s">
        <v>81</v>
      </c>
      <c r="H392" s="585"/>
      <c r="I392" s="578" t="s">
        <v>1329</v>
      </c>
    </row>
    <row r="393" spans="2:10" x14ac:dyDescent="0.2">
      <c r="B393" s="570">
        <f t="shared" si="16"/>
        <v>380</v>
      </c>
      <c r="C393" s="571" t="s">
        <v>1490</v>
      </c>
      <c r="D393" s="579">
        <v>3138000</v>
      </c>
      <c r="E393" s="580">
        <v>3138699</v>
      </c>
      <c r="F393" s="572">
        <f t="shared" si="17"/>
        <v>700</v>
      </c>
      <c r="G393" s="573" t="s">
        <v>81</v>
      </c>
      <c r="H393" s="585"/>
      <c r="I393" s="578" t="s">
        <v>1329</v>
      </c>
    </row>
    <row r="394" spans="2:10" x14ac:dyDescent="0.2">
      <c r="B394" s="570">
        <f t="shared" si="16"/>
        <v>381</v>
      </c>
      <c r="C394" s="571" t="s">
        <v>1192</v>
      </c>
      <c r="D394" s="579">
        <v>3140000</v>
      </c>
      <c r="E394" s="580">
        <v>3140799</v>
      </c>
      <c r="F394" s="572">
        <f t="shared" si="17"/>
        <v>800</v>
      </c>
      <c r="G394" s="573" t="s">
        <v>81</v>
      </c>
      <c r="H394" s="585"/>
      <c r="I394" s="578" t="s">
        <v>1329</v>
      </c>
    </row>
    <row r="395" spans="2:10" x14ac:dyDescent="0.2">
      <c r="B395" s="570">
        <f t="shared" si="16"/>
        <v>382</v>
      </c>
      <c r="C395" s="571" t="s">
        <v>2336</v>
      </c>
      <c r="D395" s="579">
        <v>3142000</v>
      </c>
      <c r="E395" s="580">
        <v>3142699</v>
      </c>
      <c r="F395" s="572">
        <f t="shared" si="17"/>
        <v>700</v>
      </c>
      <c r="G395" s="573" t="s">
        <v>81</v>
      </c>
      <c r="H395" s="585"/>
      <c r="I395" s="578" t="s">
        <v>1329</v>
      </c>
    </row>
    <row r="396" spans="2:10" x14ac:dyDescent="0.2">
      <c r="B396" s="570">
        <f t="shared" si="16"/>
        <v>383</v>
      </c>
      <c r="C396" s="571" t="s">
        <v>1884</v>
      </c>
      <c r="D396" s="579">
        <v>3146000</v>
      </c>
      <c r="E396" s="580">
        <v>3146399</v>
      </c>
      <c r="F396" s="572">
        <f t="shared" si="17"/>
        <v>400</v>
      </c>
      <c r="G396" s="573" t="s">
        <v>81</v>
      </c>
      <c r="H396" s="585"/>
      <c r="I396" s="578" t="s">
        <v>1329</v>
      </c>
    </row>
    <row r="397" spans="2:10" x14ac:dyDescent="0.2">
      <c r="B397" s="570">
        <f t="shared" si="16"/>
        <v>384</v>
      </c>
      <c r="C397" s="571" t="s">
        <v>1876</v>
      </c>
      <c r="D397" s="579">
        <v>3148000</v>
      </c>
      <c r="E397" s="580">
        <v>3148399</v>
      </c>
      <c r="F397" s="572">
        <f t="shared" si="17"/>
        <v>400</v>
      </c>
      <c r="G397" s="573" t="s">
        <v>81</v>
      </c>
      <c r="H397" s="585"/>
      <c r="I397" s="578" t="s">
        <v>1329</v>
      </c>
    </row>
    <row r="398" spans="2:10" x14ac:dyDescent="0.2">
      <c r="B398" s="570">
        <f t="shared" si="16"/>
        <v>385</v>
      </c>
      <c r="C398" s="571" t="s">
        <v>2510</v>
      </c>
      <c r="D398" s="579">
        <v>3150000</v>
      </c>
      <c r="E398" s="580">
        <v>3154499</v>
      </c>
      <c r="F398" s="572">
        <f t="shared" si="17"/>
        <v>4500</v>
      </c>
      <c r="G398" s="573" t="s">
        <v>81</v>
      </c>
      <c r="H398" s="587"/>
      <c r="I398" s="578" t="s">
        <v>1329</v>
      </c>
    </row>
    <row r="399" spans="2:10" x14ac:dyDescent="0.2">
      <c r="B399" s="570">
        <f t="shared" si="16"/>
        <v>386</v>
      </c>
      <c r="C399" s="571" t="s">
        <v>1040</v>
      </c>
      <c r="D399" s="579">
        <v>3160000</v>
      </c>
      <c r="E399" s="580">
        <v>3163499</v>
      </c>
      <c r="F399" s="572">
        <f t="shared" si="17"/>
        <v>3500</v>
      </c>
      <c r="G399" s="573" t="s">
        <v>81</v>
      </c>
      <c r="H399" s="587"/>
      <c r="I399" s="578" t="s">
        <v>1329</v>
      </c>
    </row>
    <row r="400" spans="2:10" s="567" customFormat="1" x14ac:dyDescent="0.2">
      <c r="B400" s="570">
        <f t="shared" ref="B400:B463" si="18">B399+1</f>
        <v>387</v>
      </c>
      <c r="C400" s="571" t="s">
        <v>2006</v>
      </c>
      <c r="D400" s="579">
        <v>3168000</v>
      </c>
      <c r="E400" s="580">
        <v>3168799</v>
      </c>
      <c r="F400" s="572">
        <f t="shared" si="17"/>
        <v>800</v>
      </c>
      <c r="G400" s="573" t="s">
        <v>81</v>
      </c>
      <c r="H400" s="585"/>
      <c r="I400" s="578" t="s">
        <v>1329</v>
      </c>
      <c r="J400" s="566"/>
    </row>
    <row r="401" spans="2:10" x14ac:dyDescent="0.2">
      <c r="B401" s="570">
        <f t="shared" si="18"/>
        <v>388</v>
      </c>
      <c r="C401" s="571" t="s">
        <v>1041</v>
      </c>
      <c r="D401" s="579">
        <v>3170000</v>
      </c>
      <c r="E401" s="580">
        <v>3174199</v>
      </c>
      <c r="F401" s="572">
        <f t="shared" si="17"/>
        <v>4200</v>
      </c>
      <c r="G401" s="573" t="s">
        <v>81</v>
      </c>
      <c r="H401" s="587"/>
      <c r="I401" s="578" t="s">
        <v>1329</v>
      </c>
    </row>
    <row r="402" spans="2:10" x14ac:dyDescent="0.2">
      <c r="B402" s="570">
        <f t="shared" si="18"/>
        <v>389</v>
      </c>
      <c r="C402" s="571" t="s">
        <v>167</v>
      </c>
      <c r="D402" s="579">
        <v>3180000</v>
      </c>
      <c r="E402" s="580">
        <v>3180099</v>
      </c>
      <c r="F402" s="572">
        <f t="shared" si="17"/>
        <v>100</v>
      </c>
      <c r="G402" s="573" t="s">
        <v>81</v>
      </c>
      <c r="H402" s="585"/>
      <c r="I402" s="578" t="s">
        <v>1329</v>
      </c>
    </row>
    <row r="403" spans="2:10" x14ac:dyDescent="0.2">
      <c r="B403" s="570">
        <f t="shared" si="18"/>
        <v>390</v>
      </c>
      <c r="C403" s="571" t="s">
        <v>2237</v>
      </c>
      <c r="D403" s="579">
        <v>3181000</v>
      </c>
      <c r="E403" s="580">
        <v>3181299</v>
      </c>
      <c r="F403" s="572">
        <f t="shared" si="17"/>
        <v>300</v>
      </c>
      <c r="G403" s="573" t="s">
        <v>81</v>
      </c>
      <c r="H403" s="585"/>
      <c r="I403" s="578" t="s">
        <v>1329</v>
      </c>
    </row>
    <row r="404" spans="2:10" s="567" customFormat="1" x14ac:dyDescent="0.2">
      <c r="B404" s="570">
        <f t="shared" si="18"/>
        <v>391</v>
      </c>
      <c r="C404" s="571" t="s">
        <v>2007</v>
      </c>
      <c r="D404" s="579">
        <v>3182000</v>
      </c>
      <c r="E404" s="580">
        <v>3183299</v>
      </c>
      <c r="F404" s="572">
        <f t="shared" si="17"/>
        <v>1300</v>
      </c>
      <c r="G404" s="573" t="s">
        <v>81</v>
      </c>
      <c r="H404" s="585"/>
      <c r="I404" s="578" t="s">
        <v>1329</v>
      </c>
      <c r="J404" s="566"/>
    </row>
    <row r="405" spans="2:10" s="567" customFormat="1" x14ac:dyDescent="0.2">
      <c r="B405" s="570">
        <f t="shared" si="18"/>
        <v>392</v>
      </c>
      <c r="C405" s="571" t="s">
        <v>2310</v>
      </c>
      <c r="D405" s="579">
        <v>3184000</v>
      </c>
      <c r="E405" s="580">
        <v>3184499</v>
      </c>
      <c r="F405" s="572">
        <f t="shared" si="17"/>
        <v>500</v>
      </c>
      <c r="G405" s="573" t="s">
        <v>81</v>
      </c>
      <c r="H405" s="585"/>
      <c r="I405" s="578" t="s">
        <v>1329</v>
      </c>
      <c r="J405" s="566"/>
    </row>
    <row r="406" spans="2:10" x14ac:dyDescent="0.2">
      <c r="B406" s="570">
        <f t="shared" si="18"/>
        <v>393</v>
      </c>
      <c r="C406" s="571" t="s">
        <v>2802</v>
      </c>
      <c r="D406" s="579">
        <v>3186000</v>
      </c>
      <c r="E406" s="580">
        <v>3186499</v>
      </c>
      <c r="F406" s="572">
        <f t="shared" si="17"/>
        <v>500</v>
      </c>
      <c r="G406" s="573" t="s">
        <v>81</v>
      </c>
      <c r="H406" s="585"/>
      <c r="I406" s="578" t="s">
        <v>1329</v>
      </c>
    </row>
    <row r="407" spans="2:10" x14ac:dyDescent="0.2">
      <c r="B407" s="570">
        <f t="shared" si="18"/>
        <v>394</v>
      </c>
      <c r="C407" s="571" t="s">
        <v>2008</v>
      </c>
      <c r="D407" s="579">
        <v>3187000</v>
      </c>
      <c r="E407" s="580">
        <v>3187199</v>
      </c>
      <c r="F407" s="572">
        <f t="shared" si="17"/>
        <v>200</v>
      </c>
      <c r="G407" s="573" t="s">
        <v>81</v>
      </c>
      <c r="H407" s="585"/>
      <c r="I407" s="578" t="s">
        <v>1329</v>
      </c>
    </row>
    <row r="408" spans="2:10" x14ac:dyDescent="0.2">
      <c r="B408" s="570">
        <f t="shared" si="18"/>
        <v>395</v>
      </c>
      <c r="C408" s="571" t="s">
        <v>1834</v>
      </c>
      <c r="D408" s="579">
        <v>3188000</v>
      </c>
      <c r="E408" s="580">
        <v>3188699</v>
      </c>
      <c r="F408" s="572">
        <f t="shared" si="17"/>
        <v>700</v>
      </c>
      <c r="G408" s="573" t="s">
        <v>81</v>
      </c>
      <c r="H408" s="585"/>
      <c r="I408" s="578" t="s">
        <v>1329</v>
      </c>
    </row>
    <row r="409" spans="2:10" s="567" customFormat="1" x14ac:dyDescent="0.2">
      <c r="B409" s="570">
        <f t="shared" si="18"/>
        <v>396</v>
      </c>
      <c r="C409" s="571" t="s">
        <v>2450</v>
      </c>
      <c r="D409" s="579">
        <v>3190000</v>
      </c>
      <c r="E409" s="580">
        <v>3192399</v>
      </c>
      <c r="F409" s="572">
        <f t="shared" ref="F409:F430" si="19">SUM((E409-D409)+1)</f>
        <v>2400</v>
      </c>
      <c r="G409" s="573" t="s">
        <v>81</v>
      </c>
      <c r="H409" s="585"/>
      <c r="I409" s="578" t="s">
        <v>1329</v>
      </c>
      <c r="J409" s="566"/>
    </row>
    <row r="410" spans="2:10" s="567" customFormat="1" x14ac:dyDescent="0.2">
      <c r="B410" s="570">
        <f t="shared" si="18"/>
        <v>397</v>
      </c>
      <c r="C410" s="571" t="s">
        <v>1042</v>
      </c>
      <c r="D410" s="579">
        <v>3194000</v>
      </c>
      <c r="E410" s="580">
        <v>3196799</v>
      </c>
      <c r="F410" s="572">
        <f t="shared" si="19"/>
        <v>2800</v>
      </c>
      <c r="G410" s="573" t="s">
        <v>81</v>
      </c>
      <c r="H410" s="585"/>
      <c r="I410" s="578" t="s">
        <v>1329</v>
      </c>
    </row>
    <row r="411" spans="2:10" s="567" customFormat="1" x14ac:dyDescent="0.2">
      <c r="B411" s="570">
        <f t="shared" si="18"/>
        <v>398</v>
      </c>
      <c r="C411" s="571" t="s">
        <v>2324</v>
      </c>
      <c r="D411" s="579">
        <v>3198000</v>
      </c>
      <c r="E411" s="580">
        <v>3198199</v>
      </c>
      <c r="F411" s="572">
        <f t="shared" si="19"/>
        <v>200</v>
      </c>
      <c r="G411" s="573" t="s">
        <v>81</v>
      </c>
      <c r="H411" s="585"/>
      <c r="I411" s="578" t="s">
        <v>1329</v>
      </c>
    </row>
    <row r="412" spans="2:10" x14ac:dyDescent="0.2">
      <c r="B412" s="570">
        <f t="shared" si="18"/>
        <v>399</v>
      </c>
      <c r="C412" s="571" t="s">
        <v>1861</v>
      </c>
      <c r="D412" s="579">
        <v>3199000</v>
      </c>
      <c r="E412" s="580">
        <v>3199499</v>
      </c>
      <c r="F412" s="572">
        <f t="shared" si="19"/>
        <v>500</v>
      </c>
      <c r="G412" s="573" t="s">
        <v>81</v>
      </c>
      <c r="H412" s="585"/>
      <c r="I412" s="578" t="s">
        <v>1329</v>
      </c>
    </row>
    <row r="413" spans="2:10" x14ac:dyDescent="0.2">
      <c r="B413" s="570">
        <f t="shared" si="18"/>
        <v>400</v>
      </c>
      <c r="C413" s="571" t="s">
        <v>1434</v>
      </c>
      <c r="D413" s="579">
        <v>3200000</v>
      </c>
      <c r="E413" s="580">
        <v>3204199</v>
      </c>
      <c r="F413" s="572">
        <f t="shared" si="19"/>
        <v>4200</v>
      </c>
      <c r="G413" s="573" t="s">
        <v>81</v>
      </c>
      <c r="H413" s="585"/>
      <c r="I413" s="578" t="s">
        <v>1329</v>
      </c>
    </row>
    <row r="414" spans="2:10" x14ac:dyDescent="0.2">
      <c r="B414" s="570">
        <f t="shared" si="18"/>
        <v>401</v>
      </c>
      <c r="C414" s="571" t="s">
        <v>1434</v>
      </c>
      <c r="D414" s="579">
        <v>3210000</v>
      </c>
      <c r="E414" s="580">
        <v>3212599</v>
      </c>
      <c r="F414" s="572">
        <f t="shared" si="19"/>
        <v>2600</v>
      </c>
      <c r="G414" s="573" t="s">
        <v>81</v>
      </c>
      <c r="H414" s="585"/>
      <c r="I414" s="578" t="s">
        <v>1329</v>
      </c>
    </row>
    <row r="415" spans="2:10" x14ac:dyDescent="0.2">
      <c r="B415" s="570">
        <f t="shared" si="18"/>
        <v>402</v>
      </c>
      <c r="C415" s="571" t="s">
        <v>1043</v>
      </c>
      <c r="D415" s="579">
        <v>3214000</v>
      </c>
      <c r="E415" s="580">
        <v>3217099</v>
      </c>
      <c r="F415" s="572">
        <f t="shared" si="19"/>
        <v>3100</v>
      </c>
      <c r="G415" s="573" t="s">
        <v>81</v>
      </c>
      <c r="H415" s="587"/>
      <c r="I415" s="578" t="s">
        <v>1329</v>
      </c>
    </row>
    <row r="416" spans="2:10" x14ac:dyDescent="0.2">
      <c r="B416" s="570">
        <f t="shared" si="18"/>
        <v>403</v>
      </c>
      <c r="C416" s="571" t="s">
        <v>1830</v>
      </c>
      <c r="D416" s="579">
        <v>3220000</v>
      </c>
      <c r="E416" s="580">
        <v>3220399</v>
      </c>
      <c r="F416" s="572">
        <f t="shared" si="19"/>
        <v>400</v>
      </c>
      <c r="G416" s="573" t="s">
        <v>81</v>
      </c>
      <c r="H416" s="585"/>
      <c r="I416" s="578" t="s">
        <v>1329</v>
      </c>
    </row>
    <row r="417" spans="2:9" x14ac:dyDescent="0.2">
      <c r="B417" s="570">
        <f t="shared" si="18"/>
        <v>404</v>
      </c>
      <c r="C417" s="571" t="s">
        <v>1918</v>
      </c>
      <c r="D417" s="579">
        <v>3222000</v>
      </c>
      <c r="E417" s="580">
        <v>3222399</v>
      </c>
      <c r="F417" s="572">
        <f t="shared" si="19"/>
        <v>400</v>
      </c>
      <c r="G417" s="573" t="s">
        <v>81</v>
      </c>
      <c r="H417" s="585"/>
      <c r="I417" s="578" t="s">
        <v>1329</v>
      </c>
    </row>
    <row r="418" spans="2:9" x14ac:dyDescent="0.2">
      <c r="B418" s="570">
        <f t="shared" si="18"/>
        <v>405</v>
      </c>
      <c r="C418" s="571" t="s">
        <v>1667</v>
      </c>
      <c r="D418" s="579">
        <v>3226000</v>
      </c>
      <c r="E418" s="580">
        <v>3228899</v>
      </c>
      <c r="F418" s="572">
        <f t="shared" si="19"/>
        <v>2900</v>
      </c>
      <c r="G418" s="573" t="s">
        <v>81</v>
      </c>
      <c r="H418" s="585"/>
      <c r="I418" s="578" t="s">
        <v>1329</v>
      </c>
    </row>
    <row r="419" spans="2:9" x14ac:dyDescent="0.2">
      <c r="B419" s="570">
        <f t="shared" si="18"/>
        <v>406</v>
      </c>
      <c r="C419" s="571" t="s">
        <v>1327</v>
      </c>
      <c r="D419" s="579">
        <v>3230000</v>
      </c>
      <c r="E419" s="580">
        <v>3230599</v>
      </c>
      <c r="F419" s="572">
        <f t="shared" si="19"/>
        <v>600</v>
      </c>
      <c r="G419" s="573" t="s">
        <v>81</v>
      </c>
      <c r="H419" s="585"/>
      <c r="I419" s="578" t="s">
        <v>1329</v>
      </c>
    </row>
    <row r="420" spans="2:9" x14ac:dyDescent="0.2">
      <c r="B420" s="570">
        <f t="shared" si="18"/>
        <v>407</v>
      </c>
      <c r="C420" s="571" t="s">
        <v>1337</v>
      </c>
      <c r="D420" s="579">
        <v>3232000</v>
      </c>
      <c r="E420" s="580">
        <v>3232399</v>
      </c>
      <c r="F420" s="572">
        <f t="shared" si="19"/>
        <v>400</v>
      </c>
      <c r="G420" s="573" t="s">
        <v>81</v>
      </c>
      <c r="H420" s="585"/>
      <c r="I420" s="578" t="s">
        <v>1329</v>
      </c>
    </row>
    <row r="421" spans="2:9" x14ac:dyDescent="0.2">
      <c r="B421" s="570">
        <f t="shared" si="18"/>
        <v>408</v>
      </c>
      <c r="C421" s="571" t="s">
        <v>2194</v>
      </c>
      <c r="D421" s="579">
        <v>3236000</v>
      </c>
      <c r="E421" s="580">
        <v>3236099</v>
      </c>
      <c r="F421" s="572">
        <f t="shared" si="19"/>
        <v>100</v>
      </c>
      <c r="G421" s="573" t="s">
        <v>81</v>
      </c>
      <c r="H421" s="585"/>
      <c r="I421" s="578" t="s">
        <v>1329</v>
      </c>
    </row>
    <row r="422" spans="2:9" x14ac:dyDescent="0.2">
      <c r="B422" s="570">
        <f t="shared" si="18"/>
        <v>409</v>
      </c>
      <c r="C422" s="571" t="s">
        <v>1796</v>
      </c>
      <c r="D422" s="579">
        <v>3237000</v>
      </c>
      <c r="E422" s="580">
        <v>3239599</v>
      </c>
      <c r="F422" s="572">
        <f t="shared" si="19"/>
        <v>2600</v>
      </c>
      <c r="G422" s="573" t="s">
        <v>81</v>
      </c>
      <c r="H422" s="585"/>
      <c r="I422" s="578" t="s">
        <v>1329</v>
      </c>
    </row>
    <row r="423" spans="2:9" x14ac:dyDescent="0.2">
      <c r="B423" s="570">
        <f t="shared" si="18"/>
        <v>410</v>
      </c>
      <c r="C423" s="571" t="s">
        <v>1667</v>
      </c>
      <c r="D423" s="579">
        <v>3240000</v>
      </c>
      <c r="E423" s="580">
        <v>3240599</v>
      </c>
      <c r="F423" s="572">
        <f t="shared" si="19"/>
        <v>600</v>
      </c>
      <c r="G423" s="573" t="s">
        <v>81</v>
      </c>
      <c r="H423" s="585"/>
      <c r="I423" s="578" t="s">
        <v>1329</v>
      </c>
    </row>
    <row r="424" spans="2:9" x14ac:dyDescent="0.2">
      <c r="B424" s="570">
        <f t="shared" si="18"/>
        <v>411</v>
      </c>
      <c r="C424" s="571" t="s">
        <v>2009</v>
      </c>
      <c r="D424" s="579">
        <v>3243000</v>
      </c>
      <c r="E424" s="580">
        <v>3243199</v>
      </c>
      <c r="F424" s="572">
        <f t="shared" si="19"/>
        <v>200</v>
      </c>
      <c r="G424" s="573" t="s">
        <v>81</v>
      </c>
      <c r="H424" s="585"/>
      <c r="I424" s="578" t="s">
        <v>1329</v>
      </c>
    </row>
    <row r="425" spans="2:9" x14ac:dyDescent="0.2">
      <c r="B425" s="570">
        <f t="shared" si="18"/>
        <v>412</v>
      </c>
      <c r="C425" s="571" t="s">
        <v>2010</v>
      </c>
      <c r="D425" s="579">
        <v>3244000</v>
      </c>
      <c r="E425" s="580">
        <v>3244199</v>
      </c>
      <c r="F425" s="572">
        <f t="shared" si="19"/>
        <v>200</v>
      </c>
      <c r="G425" s="573" t="s">
        <v>81</v>
      </c>
      <c r="H425" s="585"/>
      <c r="I425" s="578" t="s">
        <v>1329</v>
      </c>
    </row>
    <row r="426" spans="2:9" x14ac:dyDescent="0.2">
      <c r="B426" s="570">
        <f t="shared" si="18"/>
        <v>413</v>
      </c>
      <c r="C426" s="571" t="s">
        <v>2011</v>
      </c>
      <c r="D426" s="579">
        <v>3245000</v>
      </c>
      <c r="E426" s="580">
        <v>3245199</v>
      </c>
      <c r="F426" s="572">
        <f t="shared" si="19"/>
        <v>200</v>
      </c>
      <c r="G426" s="573" t="s">
        <v>81</v>
      </c>
      <c r="H426" s="585"/>
      <c r="I426" s="578" t="s">
        <v>1329</v>
      </c>
    </row>
    <row r="427" spans="2:9" x14ac:dyDescent="0.2">
      <c r="B427" s="570">
        <f t="shared" si="18"/>
        <v>414</v>
      </c>
      <c r="C427" s="571" t="s">
        <v>1413</v>
      </c>
      <c r="D427" s="579">
        <v>3250000</v>
      </c>
      <c r="E427" s="580">
        <v>3250999</v>
      </c>
      <c r="F427" s="572">
        <f t="shared" si="19"/>
        <v>1000</v>
      </c>
      <c r="G427" s="573" t="s">
        <v>81</v>
      </c>
      <c r="H427" s="585"/>
      <c r="I427" s="578" t="s">
        <v>1329</v>
      </c>
    </row>
    <row r="428" spans="2:9" x14ac:dyDescent="0.2">
      <c r="B428" s="570">
        <f t="shared" si="18"/>
        <v>415</v>
      </c>
      <c r="C428" s="571" t="s">
        <v>2706</v>
      </c>
      <c r="D428" s="579">
        <v>3253000</v>
      </c>
      <c r="E428" s="580">
        <v>3253399</v>
      </c>
      <c r="F428" s="572">
        <f t="shared" si="19"/>
        <v>400</v>
      </c>
      <c r="G428" s="573" t="s">
        <v>81</v>
      </c>
      <c r="H428" s="585"/>
      <c r="I428" s="578" t="s">
        <v>1329</v>
      </c>
    </row>
    <row r="429" spans="2:9" x14ac:dyDescent="0.2">
      <c r="B429" s="570">
        <f t="shared" si="18"/>
        <v>416</v>
      </c>
      <c r="C429" s="571" t="s">
        <v>2707</v>
      </c>
      <c r="D429" s="579">
        <v>3254000</v>
      </c>
      <c r="E429" s="580">
        <v>3254399</v>
      </c>
      <c r="F429" s="572">
        <f t="shared" si="19"/>
        <v>400</v>
      </c>
      <c r="G429" s="573" t="s">
        <v>81</v>
      </c>
      <c r="H429" s="585"/>
      <c r="I429" s="578" t="s">
        <v>1329</v>
      </c>
    </row>
    <row r="430" spans="2:9" x14ac:dyDescent="0.2">
      <c r="B430" s="570">
        <f t="shared" si="18"/>
        <v>417</v>
      </c>
      <c r="C430" s="571" t="s">
        <v>2708</v>
      </c>
      <c r="D430" s="579">
        <v>3255000</v>
      </c>
      <c r="E430" s="580">
        <v>3255399</v>
      </c>
      <c r="F430" s="572">
        <f t="shared" si="19"/>
        <v>400</v>
      </c>
      <c r="G430" s="573" t="s">
        <v>81</v>
      </c>
      <c r="H430" s="585"/>
      <c r="I430" s="578" t="s">
        <v>1329</v>
      </c>
    </row>
    <row r="431" spans="2:9" x14ac:dyDescent="0.2">
      <c r="B431" s="570">
        <f t="shared" si="18"/>
        <v>418</v>
      </c>
      <c r="C431" s="571" t="s">
        <v>2709</v>
      </c>
      <c r="D431" s="579">
        <v>3256000</v>
      </c>
      <c r="E431" s="580">
        <v>3256399</v>
      </c>
      <c r="F431" s="572">
        <f>SUM((E431-D431)+1)</f>
        <v>400</v>
      </c>
      <c r="G431" s="573" t="s">
        <v>81</v>
      </c>
      <c r="H431" s="585"/>
      <c r="I431" s="578" t="s">
        <v>1329</v>
      </c>
    </row>
    <row r="432" spans="2:9" x14ac:dyDescent="0.2">
      <c r="B432" s="570">
        <f t="shared" si="18"/>
        <v>419</v>
      </c>
      <c r="C432" s="571" t="s">
        <v>2710</v>
      </c>
      <c r="D432" s="579">
        <v>3257000</v>
      </c>
      <c r="E432" s="580">
        <v>3257399</v>
      </c>
      <c r="F432" s="572">
        <f>SUM((E432-D432)+1)</f>
        <v>400</v>
      </c>
      <c r="G432" s="573" t="s">
        <v>81</v>
      </c>
      <c r="H432" s="585"/>
      <c r="I432" s="578" t="s">
        <v>1329</v>
      </c>
    </row>
    <row r="433" spans="2:10" x14ac:dyDescent="0.2">
      <c r="B433" s="570">
        <f t="shared" si="18"/>
        <v>420</v>
      </c>
      <c r="C433" s="571" t="s">
        <v>2711</v>
      </c>
      <c r="D433" s="579">
        <v>3258000</v>
      </c>
      <c r="E433" s="580">
        <v>3258399</v>
      </c>
      <c r="F433" s="572">
        <f>SUM((E433-D433)+1)</f>
        <v>400</v>
      </c>
      <c r="G433" s="573" t="s">
        <v>81</v>
      </c>
      <c r="H433" s="585"/>
      <c r="I433" s="578" t="s">
        <v>1329</v>
      </c>
    </row>
    <row r="434" spans="2:10" x14ac:dyDescent="0.2">
      <c r="B434" s="570">
        <f t="shared" si="18"/>
        <v>421</v>
      </c>
      <c r="C434" s="571" t="s">
        <v>2712</v>
      </c>
      <c r="D434" s="579">
        <v>3259000</v>
      </c>
      <c r="E434" s="580">
        <v>3259399</v>
      </c>
      <c r="F434" s="572">
        <f>SUM((E434-D434)+1)</f>
        <v>400</v>
      </c>
      <c r="G434" s="573" t="s">
        <v>81</v>
      </c>
      <c r="H434" s="585"/>
      <c r="I434" s="578" t="s">
        <v>1329</v>
      </c>
    </row>
    <row r="435" spans="2:10" x14ac:dyDescent="0.2">
      <c r="B435" s="570">
        <f t="shared" si="18"/>
        <v>422</v>
      </c>
      <c r="C435" s="573" t="s">
        <v>2608</v>
      </c>
      <c r="D435" s="579">
        <v>3260000</v>
      </c>
      <c r="E435" s="580">
        <v>3265899</v>
      </c>
      <c r="F435" s="572">
        <f t="shared" ref="F435:F474" si="20">SUM(E435-D435)+1</f>
        <v>5900</v>
      </c>
      <c r="G435" s="573" t="s">
        <v>81</v>
      </c>
      <c r="H435" s="585"/>
      <c r="I435" s="578" t="s">
        <v>1329</v>
      </c>
    </row>
    <row r="436" spans="2:10" x14ac:dyDescent="0.2">
      <c r="B436" s="570">
        <f t="shared" si="18"/>
        <v>423</v>
      </c>
      <c r="C436" s="573" t="s">
        <v>2234</v>
      </c>
      <c r="D436" s="581">
        <v>3268000</v>
      </c>
      <c r="E436" s="582">
        <v>3268099</v>
      </c>
      <c r="F436" s="572">
        <f t="shared" si="20"/>
        <v>100</v>
      </c>
      <c r="G436" s="573" t="s">
        <v>81</v>
      </c>
      <c r="H436" s="585"/>
      <c r="I436" s="578" t="s">
        <v>1329</v>
      </c>
    </row>
    <row r="437" spans="2:10" x14ac:dyDescent="0.2">
      <c r="B437" s="570">
        <f t="shared" si="18"/>
        <v>424</v>
      </c>
      <c r="C437" s="573" t="s">
        <v>1930</v>
      </c>
      <c r="D437" s="581">
        <v>3269000</v>
      </c>
      <c r="E437" s="582">
        <v>3269199</v>
      </c>
      <c r="F437" s="572">
        <f t="shared" si="20"/>
        <v>200</v>
      </c>
      <c r="G437" s="573" t="s">
        <v>81</v>
      </c>
      <c r="H437" s="585"/>
      <c r="I437" s="578" t="s">
        <v>1329</v>
      </c>
    </row>
    <row r="438" spans="2:10" x14ac:dyDescent="0.2">
      <c r="B438" s="570">
        <f t="shared" si="18"/>
        <v>425</v>
      </c>
      <c r="C438" s="573" t="s">
        <v>1338</v>
      </c>
      <c r="D438" s="581">
        <v>3270000</v>
      </c>
      <c r="E438" s="582">
        <v>3271399</v>
      </c>
      <c r="F438" s="572">
        <f t="shared" si="20"/>
        <v>1400</v>
      </c>
      <c r="G438" s="573" t="s">
        <v>81</v>
      </c>
      <c r="H438" s="585"/>
      <c r="I438" s="578" t="s">
        <v>1329</v>
      </c>
    </row>
    <row r="439" spans="2:10" s="567" customFormat="1" x14ac:dyDescent="0.2">
      <c r="B439" s="570">
        <f t="shared" si="18"/>
        <v>426</v>
      </c>
      <c r="C439" s="573" t="s">
        <v>1764</v>
      </c>
      <c r="D439" s="581">
        <v>3273000</v>
      </c>
      <c r="E439" s="582">
        <v>3273399</v>
      </c>
      <c r="F439" s="572">
        <f t="shared" si="20"/>
        <v>400</v>
      </c>
      <c r="G439" s="573" t="s">
        <v>81</v>
      </c>
      <c r="H439" s="585"/>
      <c r="I439" s="578" t="s">
        <v>1329</v>
      </c>
      <c r="J439" s="566"/>
    </row>
    <row r="440" spans="2:10" s="567" customFormat="1" x14ac:dyDescent="0.2">
      <c r="B440" s="570">
        <f t="shared" si="18"/>
        <v>427</v>
      </c>
      <c r="C440" s="573" t="s">
        <v>2201</v>
      </c>
      <c r="D440" s="581">
        <v>3279000</v>
      </c>
      <c r="E440" s="582">
        <v>3279199</v>
      </c>
      <c r="F440" s="572">
        <f t="shared" si="20"/>
        <v>200</v>
      </c>
      <c r="G440" s="573" t="s">
        <v>81</v>
      </c>
      <c r="H440" s="585"/>
      <c r="I440" s="578" t="s">
        <v>1329</v>
      </c>
      <c r="J440" s="566"/>
    </row>
    <row r="441" spans="2:10" s="567" customFormat="1" x14ac:dyDescent="0.2">
      <c r="B441" s="570">
        <f t="shared" si="18"/>
        <v>428</v>
      </c>
      <c r="C441" s="573" t="s">
        <v>1044</v>
      </c>
      <c r="D441" s="581">
        <v>3280000</v>
      </c>
      <c r="E441" s="582">
        <v>3285499</v>
      </c>
      <c r="F441" s="572">
        <f t="shared" si="20"/>
        <v>5500</v>
      </c>
      <c r="G441" s="573" t="s">
        <v>81</v>
      </c>
      <c r="H441" s="585"/>
      <c r="I441" s="578" t="s">
        <v>1329</v>
      </c>
      <c r="J441" s="566"/>
    </row>
    <row r="442" spans="2:10" s="567" customFormat="1" x14ac:dyDescent="0.2">
      <c r="B442" s="570">
        <f t="shared" si="18"/>
        <v>429</v>
      </c>
      <c r="C442" s="573" t="s">
        <v>2800</v>
      </c>
      <c r="D442" s="581">
        <v>3289000</v>
      </c>
      <c r="E442" s="582">
        <v>3289399</v>
      </c>
      <c r="F442" s="572">
        <f t="shared" si="20"/>
        <v>400</v>
      </c>
      <c r="G442" s="573" t="s">
        <v>81</v>
      </c>
      <c r="H442" s="585"/>
      <c r="I442" s="578" t="s">
        <v>1329</v>
      </c>
      <c r="J442" s="566"/>
    </row>
    <row r="443" spans="2:10" s="567" customFormat="1" x14ac:dyDescent="0.2">
      <c r="B443" s="570">
        <f t="shared" si="18"/>
        <v>430</v>
      </c>
      <c r="C443" s="573" t="s">
        <v>2750</v>
      </c>
      <c r="D443" s="581">
        <v>3290000</v>
      </c>
      <c r="E443" s="582">
        <v>3290399</v>
      </c>
      <c r="F443" s="572">
        <f t="shared" si="20"/>
        <v>400</v>
      </c>
      <c r="G443" s="573" t="s">
        <v>1245</v>
      </c>
      <c r="H443" s="585"/>
      <c r="I443" s="578" t="s">
        <v>1329</v>
      </c>
      <c r="J443" s="566"/>
    </row>
    <row r="444" spans="2:10" s="567" customFormat="1" x14ac:dyDescent="0.2">
      <c r="B444" s="570">
        <f t="shared" si="18"/>
        <v>431</v>
      </c>
      <c r="C444" s="573" t="s">
        <v>2749</v>
      </c>
      <c r="D444" s="581">
        <v>3291000</v>
      </c>
      <c r="E444" s="582">
        <v>3291399</v>
      </c>
      <c r="F444" s="572">
        <f t="shared" si="20"/>
        <v>400</v>
      </c>
      <c r="G444" s="573" t="s">
        <v>1245</v>
      </c>
      <c r="H444" s="585"/>
      <c r="I444" s="578" t="s">
        <v>1329</v>
      </c>
      <c r="J444" s="566"/>
    </row>
    <row r="445" spans="2:10" s="567" customFormat="1" x14ac:dyDescent="0.2">
      <c r="B445" s="570">
        <f t="shared" si="18"/>
        <v>432</v>
      </c>
      <c r="C445" s="573" t="s">
        <v>2751</v>
      </c>
      <c r="D445" s="581">
        <v>3292000</v>
      </c>
      <c r="E445" s="582">
        <v>3292399</v>
      </c>
      <c r="F445" s="572">
        <f t="shared" si="20"/>
        <v>400</v>
      </c>
      <c r="G445" s="573" t="s">
        <v>1245</v>
      </c>
      <c r="H445" s="585"/>
      <c r="I445" s="578" t="s">
        <v>1329</v>
      </c>
      <c r="J445" s="566"/>
    </row>
    <row r="446" spans="2:10" s="567" customFormat="1" x14ac:dyDescent="0.2">
      <c r="B446" s="570">
        <f t="shared" si="18"/>
        <v>433</v>
      </c>
      <c r="C446" s="573" t="s">
        <v>2752</v>
      </c>
      <c r="D446" s="581">
        <v>3293000</v>
      </c>
      <c r="E446" s="582">
        <v>3293399</v>
      </c>
      <c r="F446" s="572">
        <f t="shared" si="20"/>
        <v>400</v>
      </c>
      <c r="G446" s="573" t="s">
        <v>1245</v>
      </c>
      <c r="H446" s="585"/>
      <c r="I446" s="578" t="s">
        <v>1329</v>
      </c>
      <c r="J446" s="566"/>
    </row>
    <row r="447" spans="2:10" s="567" customFormat="1" x14ac:dyDescent="0.2">
      <c r="B447" s="570">
        <f t="shared" si="18"/>
        <v>434</v>
      </c>
      <c r="C447" s="573" t="s">
        <v>2753</v>
      </c>
      <c r="D447" s="581">
        <v>3294000</v>
      </c>
      <c r="E447" s="582">
        <v>3294399</v>
      </c>
      <c r="F447" s="572">
        <f t="shared" si="20"/>
        <v>400</v>
      </c>
      <c r="G447" s="573" t="s">
        <v>1245</v>
      </c>
      <c r="H447" s="585"/>
      <c r="I447" s="578" t="s">
        <v>1329</v>
      </c>
      <c r="J447" s="566"/>
    </row>
    <row r="448" spans="2:10" s="567" customFormat="1" x14ac:dyDescent="0.2">
      <c r="B448" s="570">
        <f t="shared" si="18"/>
        <v>435</v>
      </c>
      <c r="C448" s="573" t="s">
        <v>2754</v>
      </c>
      <c r="D448" s="581">
        <v>3295000</v>
      </c>
      <c r="E448" s="582">
        <v>3295399</v>
      </c>
      <c r="F448" s="572">
        <f t="shared" si="20"/>
        <v>400</v>
      </c>
      <c r="G448" s="573" t="s">
        <v>1245</v>
      </c>
      <c r="H448" s="585"/>
      <c r="I448" s="578" t="s">
        <v>1329</v>
      </c>
      <c r="J448" s="566"/>
    </row>
    <row r="449" spans="2:10" s="567" customFormat="1" x14ac:dyDescent="0.2">
      <c r="B449" s="570">
        <f t="shared" si="18"/>
        <v>436</v>
      </c>
      <c r="C449" s="573" t="s">
        <v>2755</v>
      </c>
      <c r="D449" s="581">
        <v>3296000</v>
      </c>
      <c r="E449" s="582">
        <v>3296399</v>
      </c>
      <c r="F449" s="572">
        <f t="shared" si="20"/>
        <v>400</v>
      </c>
      <c r="G449" s="573" t="s">
        <v>1245</v>
      </c>
      <c r="H449" s="585"/>
      <c r="I449" s="578" t="s">
        <v>1329</v>
      </c>
      <c r="J449" s="566"/>
    </row>
    <row r="450" spans="2:10" x14ac:dyDescent="0.2">
      <c r="B450" s="570">
        <f t="shared" si="18"/>
        <v>437</v>
      </c>
      <c r="C450" s="573" t="s">
        <v>2696</v>
      </c>
      <c r="D450" s="581">
        <v>3300000</v>
      </c>
      <c r="E450" s="582">
        <v>3304699</v>
      </c>
      <c r="F450" s="583">
        <f t="shared" si="20"/>
        <v>4700</v>
      </c>
      <c r="G450" s="573" t="s">
        <v>81</v>
      </c>
      <c r="H450" s="589"/>
      <c r="I450" s="578" t="s">
        <v>1329</v>
      </c>
    </row>
    <row r="451" spans="2:10" x14ac:dyDescent="0.2">
      <c r="B451" s="570">
        <f t="shared" si="18"/>
        <v>438</v>
      </c>
      <c r="C451" s="573" t="s">
        <v>2012</v>
      </c>
      <c r="D451" s="581">
        <v>3309000</v>
      </c>
      <c r="E451" s="582">
        <v>3309199</v>
      </c>
      <c r="F451" s="583">
        <f t="shared" si="20"/>
        <v>200</v>
      </c>
      <c r="G451" s="573" t="s">
        <v>81</v>
      </c>
      <c r="H451" s="589"/>
      <c r="I451" s="578" t="s">
        <v>1329</v>
      </c>
    </row>
    <row r="452" spans="2:10" x14ac:dyDescent="0.2">
      <c r="B452" s="570">
        <f t="shared" si="18"/>
        <v>439</v>
      </c>
      <c r="C452" s="573" t="s">
        <v>1943</v>
      </c>
      <c r="D452" s="581">
        <v>3310000</v>
      </c>
      <c r="E452" s="582">
        <v>3311899</v>
      </c>
      <c r="F452" s="583">
        <f t="shared" si="20"/>
        <v>1900</v>
      </c>
      <c r="G452" s="573" t="s">
        <v>81</v>
      </c>
      <c r="H452" s="589"/>
      <c r="I452" s="578" t="s">
        <v>1329</v>
      </c>
    </row>
    <row r="453" spans="2:10" s="567" customFormat="1" x14ac:dyDescent="0.2">
      <c r="B453" s="570">
        <f t="shared" si="18"/>
        <v>440</v>
      </c>
      <c r="C453" s="573" t="s">
        <v>2584</v>
      </c>
      <c r="D453" s="581">
        <v>3316000</v>
      </c>
      <c r="E453" s="582">
        <v>3320399</v>
      </c>
      <c r="F453" s="583">
        <f t="shared" si="20"/>
        <v>4400</v>
      </c>
      <c r="G453" s="573" t="s">
        <v>81</v>
      </c>
      <c r="H453" s="589"/>
      <c r="I453" s="578" t="s">
        <v>1329</v>
      </c>
      <c r="J453" s="566"/>
    </row>
    <row r="454" spans="2:10" x14ac:dyDescent="0.2">
      <c r="B454" s="570">
        <f t="shared" si="18"/>
        <v>441</v>
      </c>
      <c r="C454" s="573" t="s">
        <v>1435</v>
      </c>
      <c r="D454" s="581">
        <v>3324000</v>
      </c>
      <c r="E454" s="582">
        <v>3326599</v>
      </c>
      <c r="F454" s="583">
        <f t="shared" si="20"/>
        <v>2600</v>
      </c>
      <c r="G454" s="573" t="s">
        <v>81</v>
      </c>
      <c r="H454" s="589"/>
      <c r="I454" s="578" t="s">
        <v>1329</v>
      </c>
    </row>
    <row r="455" spans="2:10" x14ac:dyDescent="0.2">
      <c r="B455" s="570">
        <f t="shared" si="18"/>
        <v>442</v>
      </c>
      <c r="C455" s="573" t="s">
        <v>1045</v>
      </c>
      <c r="D455" s="581">
        <v>3330000</v>
      </c>
      <c r="E455" s="582">
        <v>3333799</v>
      </c>
      <c r="F455" s="583">
        <f t="shared" si="20"/>
        <v>3800</v>
      </c>
      <c r="G455" s="573" t="s">
        <v>81</v>
      </c>
      <c r="H455" s="589"/>
      <c r="I455" s="578" t="s">
        <v>1329</v>
      </c>
    </row>
    <row r="456" spans="2:10" x14ac:dyDescent="0.2">
      <c r="B456" s="570">
        <f t="shared" si="18"/>
        <v>443</v>
      </c>
      <c r="C456" s="573" t="s">
        <v>1515</v>
      </c>
      <c r="D456" s="581">
        <v>3340000</v>
      </c>
      <c r="E456" s="582">
        <v>3344199</v>
      </c>
      <c r="F456" s="583">
        <f t="shared" si="20"/>
        <v>4200</v>
      </c>
      <c r="G456" s="573" t="s">
        <v>81</v>
      </c>
      <c r="H456" s="589"/>
      <c r="I456" s="578" t="s">
        <v>1329</v>
      </c>
    </row>
    <row r="457" spans="2:10" x14ac:dyDescent="0.2">
      <c r="B457" s="570">
        <f t="shared" si="18"/>
        <v>444</v>
      </c>
      <c r="C457" s="573" t="s">
        <v>1515</v>
      </c>
      <c r="D457" s="581">
        <v>3350000</v>
      </c>
      <c r="E457" s="582">
        <v>3350499</v>
      </c>
      <c r="F457" s="583">
        <f t="shared" si="20"/>
        <v>500</v>
      </c>
      <c r="G457" s="573" t="s">
        <v>81</v>
      </c>
      <c r="H457" s="589"/>
      <c r="I457" s="578" t="s">
        <v>1329</v>
      </c>
    </row>
    <row r="458" spans="2:10" x14ac:dyDescent="0.2">
      <c r="B458" s="570">
        <f t="shared" si="18"/>
        <v>445</v>
      </c>
      <c r="C458" s="573" t="s">
        <v>2825</v>
      </c>
      <c r="D458" s="581">
        <v>3351000</v>
      </c>
      <c r="E458" s="582">
        <v>3351399</v>
      </c>
      <c r="F458" s="583">
        <f t="shared" si="20"/>
        <v>400</v>
      </c>
      <c r="G458" s="573" t="s">
        <v>81</v>
      </c>
      <c r="H458" s="589"/>
      <c r="I458" s="578" t="s">
        <v>1329</v>
      </c>
    </row>
    <row r="459" spans="2:10" x14ac:dyDescent="0.2">
      <c r="B459" s="570">
        <f t="shared" si="18"/>
        <v>446</v>
      </c>
      <c r="C459" s="573" t="s">
        <v>2826</v>
      </c>
      <c r="D459" s="581">
        <v>3352000</v>
      </c>
      <c r="E459" s="582">
        <v>3352399</v>
      </c>
      <c r="F459" s="583">
        <f t="shared" si="20"/>
        <v>400</v>
      </c>
      <c r="G459" s="573" t="s">
        <v>81</v>
      </c>
      <c r="H459" s="589"/>
      <c r="I459" s="578" t="s">
        <v>1329</v>
      </c>
    </row>
    <row r="460" spans="2:10" x14ac:dyDescent="0.2">
      <c r="B460" s="570">
        <f t="shared" si="18"/>
        <v>447</v>
      </c>
      <c r="C460" s="573" t="s">
        <v>2824</v>
      </c>
      <c r="D460" s="581">
        <v>3353000</v>
      </c>
      <c r="E460" s="582">
        <v>3353399</v>
      </c>
      <c r="F460" s="583">
        <f t="shared" si="20"/>
        <v>400</v>
      </c>
      <c r="G460" s="573" t="s">
        <v>81</v>
      </c>
      <c r="H460" s="589"/>
      <c r="I460" s="578" t="s">
        <v>1329</v>
      </c>
    </row>
    <row r="461" spans="2:10" x14ac:dyDescent="0.2">
      <c r="B461" s="570">
        <f t="shared" si="18"/>
        <v>448</v>
      </c>
      <c r="C461" s="573" t="s">
        <v>1708</v>
      </c>
      <c r="D461" s="581">
        <v>3357000</v>
      </c>
      <c r="E461" s="582">
        <v>3357999</v>
      </c>
      <c r="F461" s="583">
        <f t="shared" si="20"/>
        <v>1000</v>
      </c>
      <c r="G461" s="573" t="s">
        <v>81</v>
      </c>
      <c r="H461" s="589"/>
      <c r="I461" s="578" t="s">
        <v>1329</v>
      </c>
    </row>
    <row r="462" spans="2:10" x14ac:dyDescent="0.2">
      <c r="B462" s="570">
        <f t="shared" si="18"/>
        <v>449</v>
      </c>
      <c r="C462" s="573" t="s">
        <v>1851</v>
      </c>
      <c r="D462" s="581">
        <v>3360000</v>
      </c>
      <c r="E462" s="582">
        <v>3362699</v>
      </c>
      <c r="F462" s="583">
        <f t="shared" si="20"/>
        <v>2700</v>
      </c>
      <c r="G462" s="573" t="s">
        <v>81</v>
      </c>
      <c r="H462" s="589"/>
      <c r="I462" s="578" t="s">
        <v>1329</v>
      </c>
    </row>
    <row r="463" spans="2:10" x14ac:dyDescent="0.2">
      <c r="B463" s="570">
        <f t="shared" si="18"/>
        <v>450</v>
      </c>
      <c r="C463" s="573" t="s">
        <v>2823</v>
      </c>
      <c r="D463" s="581">
        <v>3367000</v>
      </c>
      <c r="E463" s="582">
        <v>3367299</v>
      </c>
      <c r="F463" s="583">
        <f t="shared" si="20"/>
        <v>300</v>
      </c>
      <c r="G463" s="573" t="s">
        <v>81</v>
      </c>
      <c r="H463" s="589"/>
      <c r="I463" s="578" t="s">
        <v>1329</v>
      </c>
    </row>
    <row r="464" spans="2:10" x14ac:dyDescent="0.2">
      <c r="B464" s="570">
        <f t="shared" ref="B464:B528" si="21">B463+1</f>
        <v>451</v>
      </c>
      <c r="C464" s="573" t="s">
        <v>1852</v>
      </c>
      <c r="D464" s="581">
        <v>3369000</v>
      </c>
      <c r="E464" s="582">
        <v>3369499</v>
      </c>
      <c r="F464" s="583">
        <f t="shared" si="20"/>
        <v>500</v>
      </c>
      <c r="G464" s="573" t="s">
        <v>81</v>
      </c>
      <c r="H464" s="589"/>
      <c r="I464" s="578" t="s">
        <v>1329</v>
      </c>
    </row>
    <row r="465" spans="2:9" x14ac:dyDescent="0.2">
      <c r="B465" s="570">
        <f t="shared" si="21"/>
        <v>452</v>
      </c>
      <c r="C465" s="573" t="s">
        <v>2721</v>
      </c>
      <c r="D465" s="581">
        <v>3371000</v>
      </c>
      <c r="E465" s="582">
        <v>3371399</v>
      </c>
      <c r="F465" s="583">
        <f t="shared" si="20"/>
        <v>400</v>
      </c>
      <c r="G465" s="573" t="s">
        <v>81</v>
      </c>
      <c r="H465" s="589"/>
      <c r="I465" s="578" t="s">
        <v>1329</v>
      </c>
    </row>
    <row r="466" spans="2:9" x14ac:dyDescent="0.2">
      <c r="B466" s="799">
        <f t="shared" si="21"/>
        <v>453</v>
      </c>
      <c r="C466" s="804" t="s">
        <v>2886</v>
      </c>
      <c r="D466" s="807">
        <v>3373000</v>
      </c>
      <c r="E466" s="808">
        <v>3374599</v>
      </c>
      <c r="F466" s="809">
        <f t="shared" si="20"/>
        <v>1600</v>
      </c>
      <c r="G466" s="804" t="s">
        <v>81</v>
      </c>
      <c r="H466" s="810"/>
      <c r="I466" s="806" t="s">
        <v>1329</v>
      </c>
    </row>
    <row r="467" spans="2:9" x14ac:dyDescent="0.2">
      <c r="B467" s="570">
        <f t="shared" si="21"/>
        <v>454</v>
      </c>
      <c r="C467" s="573" t="s">
        <v>1927</v>
      </c>
      <c r="D467" s="581">
        <v>3379000</v>
      </c>
      <c r="E467" s="582">
        <v>3379299</v>
      </c>
      <c r="F467" s="583">
        <f t="shared" si="20"/>
        <v>300</v>
      </c>
      <c r="G467" s="573" t="s">
        <v>81</v>
      </c>
      <c r="H467" s="589"/>
      <c r="I467" s="578" t="s">
        <v>1329</v>
      </c>
    </row>
    <row r="468" spans="2:9" x14ac:dyDescent="0.2">
      <c r="B468" s="570">
        <f t="shared" si="21"/>
        <v>455</v>
      </c>
      <c r="C468" s="573" t="s">
        <v>1516</v>
      </c>
      <c r="D468" s="581">
        <v>3380000</v>
      </c>
      <c r="E468" s="582">
        <v>3383799</v>
      </c>
      <c r="F468" s="583">
        <f t="shared" si="20"/>
        <v>3800</v>
      </c>
      <c r="G468" s="573" t="s">
        <v>81</v>
      </c>
      <c r="H468" s="589"/>
      <c r="I468" s="578" t="s">
        <v>1329</v>
      </c>
    </row>
    <row r="469" spans="2:9" x14ac:dyDescent="0.2">
      <c r="B469" s="570">
        <f t="shared" si="21"/>
        <v>456</v>
      </c>
      <c r="C469" s="573" t="s">
        <v>2319</v>
      </c>
      <c r="D469" s="581">
        <v>3385000</v>
      </c>
      <c r="E469" s="582">
        <v>3385999</v>
      </c>
      <c r="F469" s="583">
        <f t="shared" si="20"/>
        <v>1000</v>
      </c>
      <c r="G469" s="573" t="s">
        <v>81</v>
      </c>
      <c r="H469" s="589"/>
      <c r="I469" s="578" t="s">
        <v>1329</v>
      </c>
    </row>
    <row r="470" spans="2:9" x14ac:dyDescent="0.2">
      <c r="B470" s="570">
        <f t="shared" si="21"/>
        <v>457</v>
      </c>
      <c r="C470" s="573" t="s">
        <v>2295</v>
      </c>
      <c r="D470" s="581">
        <v>3388000</v>
      </c>
      <c r="E470" s="582">
        <v>3388999</v>
      </c>
      <c r="F470" s="583">
        <f t="shared" si="20"/>
        <v>1000</v>
      </c>
      <c r="G470" s="573" t="s">
        <v>81</v>
      </c>
      <c r="H470" s="589"/>
      <c r="I470" s="578" t="s">
        <v>1329</v>
      </c>
    </row>
    <row r="471" spans="2:9" x14ac:dyDescent="0.2">
      <c r="B471" s="570">
        <f t="shared" si="21"/>
        <v>458</v>
      </c>
      <c r="C471" s="573" t="s">
        <v>2013</v>
      </c>
      <c r="D471" s="581">
        <v>3390000</v>
      </c>
      <c r="E471" s="582">
        <v>3391199</v>
      </c>
      <c r="F471" s="583">
        <f t="shared" si="20"/>
        <v>1200</v>
      </c>
      <c r="G471" s="573" t="s">
        <v>81</v>
      </c>
      <c r="H471" s="589"/>
      <c r="I471" s="578" t="s">
        <v>1329</v>
      </c>
    </row>
    <row r="472" spans="2:9" x14ac:dyDescent="0.2">
      <c r="B472" s="570">
        <f t="shared" si="21"/>
        <v>459</v>
      </c>
      <c r="C472" s="573" t="s">
        <v>2338</v>
      </c>
      <c r="D472" s="581">
        <v>3393000</v>
      </c>
      <c r="E472" s="582">
        <v>3393999</v>
      </c>
      <c r="F472" s="583">
        <f t="shared" si="20"/>
        <v>1000</v>
      </c>
      <c r="G472" s="573" t="s">
        <v>81</v>
      </c>
      <c r="H472" s="589"/>
      <c r="I472" s="578" t="s">
        <v>1329</v>
      </c>
    </row>
    <row r="473" spans="2:9" x14ac:dyDescent="0.2">
      <c r="B473" s="570">
        <f t="shared" si="21"/>
        <v>460</v>
      </c>
      <c r="C473" s="573" t="s">
        <v>2388</v>
      </c>
      <c r="D473" s="581">
        <v>3396000</v>
      </c>
      <c r="E473" s="582">
        <v>3396999</v>
      </c>
      <c r="F473" s="583">
        <f t="shared" si="20"/>
        <v>1000</v>
      </c>
      <c r="G473" s="573" t="s">
        <v>81</v>
      </c>
      <c r="H473" s="589"/>
      <c r="I473" s="578" t="s">
        <v>1329</v>
      </c>
    </row>
    <row r="474" spans="2:9" x14ac:dyDescent="0.2">
      <c r="B474" s="570">
        <f t="shared" si="21"/>
        <v>461</v>
      </c>
      <c r="C474" s="573" t="s">
        <v>1516</v>
      </c>
      <c r="D474" s="581">
        <v>3398000</v>
      </c>
      <c r="E474" s="582">
        <v>3398599</v>
      </c>
      <c r="F474" s="583">
        <f t="shared" si="20"/>
        <v>600</v>
      </c>
      <c r="G474" s="573" t="s">
        <v>81</v>
      </c>
      <c r="H474" s="589"/>
      <c r="I474" s="578" t="s">
        <v>1329</v>
      </c>
    </row>
    <row r="475" spans="2:9" x14ac:dyDescent="0.2">
      <c r="B475" s="570">
        <f t="shared" si="21"/>
        <v>462</v>
      </c>
      <c r="C475" s="573" t="s">
        <v>2448</v>
      </c>
      <c r="D475" s="579">
        <v>3400000</v>
      </c>
      <c r="E475" s="580">
        <v>3403099</v>
      </c>
      <c r="F475" s="583">
        <f t="shared" ref="F475:F617" si="22">SUM((E475-D475)+1)</f>
        <v>3100</v>
      </c>
      <c r="G475" s="573" t="s">
        <v>81</v>
      </c>
      <c r="H475" s="588"/>
      <c r="I475" s="578" t="s">
        <v>1329</v>
      </c>
    </row>
    <row r="476" spans="2:9" x14ac:dyDescent="0.2">
      <c r="B476" s="570">
        <f t="shared" si="21"/>
        <v>463</v>
      </c>
      <c r="C476" s="573" t="s">
        <v>1845</v>
      </c>
      <c r="D476" s="579">
        <v>3406000</v>
      </c>
      <c r="E476" s="580">
        <v>3407399</v>
      </c>
      <c r="F476" s="583">
        <f t="shared" si="22"/>
        <v>1400</v>
      </c>
      <c r="G476" s="573" t="s">
        <v>81</v>
      </c>
      <c r="H476" s="589"/>
      <c r="I476" s="578" t="s">
        <v>1329</v>
      </c>
    </row>
    <row r="477" spans="2:9" x14ac:dyDescent="0.2">
      <c r="B477" s="570">
        <f t="shared" si="21"/>
        <v>464</v>
      </c>
      <c r="C477" s="573" t="s">
        <v>1888</v>
      </c>
      <c r="D477" s="579">
        <v>3408000</v>
      </c>
      <c r="E477" s="580">
        <v>3408799</v>
      </c>
      <c r="F477" s="583">
        <f t="shared" si="22"/>
        <v>800</v>
      </c>
      <c r="G477" s="573" t="s">
        <v>81</v>
      </c>
      <c r="H477" s="589"/>
      <c r="I477" s="578" t="s">
        <v>1329</v>
      </c>
    </row>
    <row r="478" spans="2:9" x14ac:dyDescent="0.2">
      <c r="B478" s="570">
        <f t="shared" si="21"/>
        <v>465</v>
      </c>
      <c r="C478" s="573" t="s">
        <v>1046</v>
      </c>
      <c r="D478" s="579">
        <v>3410000</v>
      </c>
      <c r="E478" s="580">
        <v>3414399</v>
      </c>
      <c r="F478" s="583">
        <f t="shared" si="22"/>
        <v>4400</v>
      </c>
      <c r="G478" s="573" t="s">
        <v>81</v>
      </c>
      <c r="H478" s="589"/>
      <c r="I478" s="578" t="s">
        <v>1329</v>
      </c>
    </row>
    <row r="479" spans="2:9" x14ac:dyDescent="0.2">
      <c r="B479" s="570">
        <f t="shared" si="21"/>
        <v>466</v>
      </c>
      <c r="C479" s="573" t="s">
        <v>2364</v>
      </c>
      <c r="D479" s="579">
        <v>3419000</v>
      </c>
      <c r="E479" s="580">
        <v>3419199</v>
      </c>
      <c r="F479" s="583">
        <f t="shared" si="22"/>
        <v>200</v>
      </c>
      <c r="G479" s="573" t="s">
        <v>81</v>
      </c>
      <c r="H479" s="589"/>
      <c r="I479" s="578" t="s">
        <v>1329</v>
      </c>
    </row>
    <row r="480" spans="2:9" x14ac:dyDescent="0.2">
      <c r="B480" s="570">
        <f t="shared" si="21"/>
        <v>467</v>
      </c>
      <c r="C480" s="573" t="s">
        <v>1194</v>
      </c>
      <c r="D480" s="579">
        <v>3430000</v>
      </c>
      <c r="E480" s="580">
        <v>3431799</v>
      </c>
      <c r="F480" s="583">
        <f t="shared" si="22"/>
        <v>1800</v>
      </c>
      <c r="G480" s="573" t="s">
        <v>81</v>
      </c>
      <c r="H480" s="589"/>
      <c r="I480" s="578" t="s">
        <v>1329</v>
      </c>
    </row>
    <row r="481" spans="2:9" x14ac:dyDescent="0.2">
      <c r="B481" s="570">
        <f t="shared" si="21"/>
        <v>468</v>
      </c>
      <c r="C481" s="573" t="s">
        <v>1874</v>
      </c>
      <c r="D481" s="579">
        <v>3432000</v>
      </c>
      <c r="E481" s="580">
        <v>3434999</v>
      </c>
      <c r="F481" s="583">
        <f t="shared" si="22"/>
        <v>3000</v>
      </c>
      <c r="G481" s="573" t="s">
        <v>81</v>
      </c>
      <c r="H481" s="589"/>
      <c r="I481" s="578" t="s">
        <v>1329</v>
      </c>
    </row>
    <row r="482" spans="2:9" x14ac:dyDescent="0.2">
      <c r="B482" s="570">
        <f t="shared" si="21"/>
        <v>469</v>
      </c>
      <c r="C482" s="573" t="s">
        <v>2014</v>
      </c>
      <c r="D482" s="579">
        <v>3436000</v>
      </c>
      <c r="E482" s="580">
        <v>3436899</v>
      </c>
      <c r="F482" s="583">
        <f t="shared" si="22"/>
        <v>900</v>
      </c>
      <c r="G482" s="573" t="s">
        <v>81</v>
      </c>
      <c r="H482" s="589"/>
      <c r="I482" s="578" t="s">
        <v>1329</v>
      </c>
    </row>
    <row r="483" spans="2:9" x14ac:dyDescent="0.2">
      <c r="B483" s="570">
        <f t="shared" si="21"/>
        <v>470</v>
      </c>
      <c r="C483" s="573" t="s">
        <v>2015</v>
      </c>
      <c r="D483" s="579">
        <v>3439000</v>
      </c>
      <c r="E483" s="580">
        <v>3439199</v>
      </c>
      <c r="F483" s="583">
        <f t="shared" si="22"/>
        <v>200</v>
      </c>
      <c r="G483" s="573" t="s">
        <v>81</v>
      </c>
      <c r="H483" s="589"/>
      <c r="I483" s="578" t="s">
        <v>1329</v>
      </c>
    </row>
    <row r="484" spans="2:9" x14ac:dyDescent="0.2">
      <c r="B484" s="570">
        <f t="shared" si="21"/>
        <v>471</v>
      </c>
      <c r="C484" s="573" t="s">
        <v>2449</v>
      </c>
      <c r="D484" s="579">
        <v>3440000</v>
      </c>
      <c r="E484" s="580">
        <v>3444699</v>
      </c>
      <c r="F484" s="583">
        <f t="shared" si="22"/>
        <v>4700</v>
      </c>
      <c r="G484" s="573" t="s">
        <v>81</v>
      </c>
      <c r="H484" s="589"/>
      <c r="I484" s="578" t="s">
        <v>1329</v>
      </c>
    </row>
    <row r="485" spans="2:9" x14ac:dyDescent="0.2">
      <c r="B485" s="570">
        <f t="shared" si="21"/>
        <v>472</v>
      </c>
      <c r="C485" s="573" t="s">
        <v>2016</v>
      </c>
      <c r="D485" s="579">
        <v>3447000</v>
      </c>
      <c r="E485" s="580">
        <v>3448799</v>
      </c>
      <c r="F485" s="583">
        <f t="shared" si="22"/>
        <v>1800</v>
      </c>
      <c r="G485" s="573" t="s">
        <v>81</v>
      </c>
      <c r="H485" s="589"/>
      <c r="I485" s="578" t="s">
        <v>1329</v>
      </c>
    </row>
    <row r="486" spans="2:9" x14ac:dyDescent="0.2">
      <c r="B486" s="570">
        <f t="shared" si="21"/>
        <v>473</v>
      </c>
      <c r="C486" s="573" t="s">
        <v>2843</v>
      </c>
      <c r="D486" s="579">
        <v>3449000</v>
      </c>
      <c r="E486" s="580">
        <v>3449199</v>
      </c>
      <c r="F486" s="583">
        <f t="shared" si="22"/>
        <v>200</v>
      </c>
      <c r="G486" s="573" t="s">
        <v>81</v>
      </c>
      <c r="H486" s="589"/>
      <c r="I486" s="578" t="s">
        <v>1329</v>
      </c>
    </row>
    <row r="487" spans="2:9" x14ac:dyDescent="0.2">
      <c r="B487" s="570">
        <f t="shared" si="21"/>
        <v>474</v>
      </c>
      <c r="C487" s="573" t="s">
        <v>1047</v>
      </c>
      <c r="D487" s="579">
        <v>3450000</v>
      </c>
      <c r="E487" s="580">
        <v>3456399</v>
      </c>
      <c r="F487" s="583">
        <f t="shared" si="22"/>
        <v>6400</v>
      </c>
      <c r="G487" s="573" t="s">
        <v>81</v>
      </c>
      <c r="H487" s="588"/>
      <c r="I487" s="578" t="s">
        <v>1329</v>
      </c>
    </row>
    <row r="488" spans="2:9" x14ac:dyDescent="0.2">
      <c r="B488" s="570">
        <f t="shared" si="21"/>
        <v>475</v>
      </c>
      <c r="C488" s="573" t="s">
        <v>1381</v>
      </c>
      <c r="D488" s="579">
        <v>3460000</v>
      </c>
      <c r="E488" s="580">
        <v>3461699</v>
      </c>
      <c r="F488" s="583">
        <f t="shared" si="22"/>
        <v>1700</v>
      </c>
      <c r="G488" s="573" t="s">
        <v>81</v>
      </c>
      <c r="H488" s="589"/>
      <c r="I488" s="578" t="s">
        <v>1329</v>
      </c>
    </row>
    <row r="489" spans="2:9" x14ac:dyDescent="0.2">
      <c r="B489" s="570">
        <f t="shared" si="21"/>
        <v>476</v>
      </c>
      <c r="C489" s="573" t="s">
        <v>1048</v>
      </c>
      <c r="D489" s="579">
        <v>3463000</v>
      </c>
      <c r="E489" s="580">
        <v>3465499</v>
      </c>
      <c r="F489" s="583">
        <f t="shared" si="22"/>
        <v>2500</v>
      </c>
      <c r="G489" s="573" t="s">
        <v>81</v>
      </c>
      <c r="H489" s="588"/>
      <c r="I489" s="578" t="s">
        <v>1329</v>
      </c>
    </row>
    <row r="490" spans="2:9" x14ac:dyDescent="0.2">
      <c r="B490" s="570">
        <f t="shared" si="21"/>
        <v>477</v>
      </c>
      <c r="C490" s="590" t="s">
        <v>2656</v>
      </c>
      <c r="D490" s="591">
        <v>3468000</v>
      </c>
      <c r="E490" s="592">
        <v>3468399</v>
      </c>
      <c r="F490" s="651">
        <f t="shared" si="22"/>
        <v>400</v>
      </c>
      <c r="G490" s="573" t="s">
        <v>81</v>
      </c>
      <c r="H490" s="593"/>
      <c r="I490" s="578" t="s">
        <v>1329</v>
      </c>
    </row>
    <row r="491" spans="2:9" x14ac:dyDescent="0.2">
      <c r="B491" s="570">
        <f t="shared" si="21"/>
        <v>478</v>
      </c>
      <c r="C491" s="590" t="s">
        <v>1862</v>
      </c>
      <c r="D491" s="591">
        <v>3469000</v>
      </c>
      <c r="E491" s="592">
        <v>3469399</v>
      </c>
      <c r="F491" s="651">
        <f t="shared" si="22"/>
        <v>400</v>
      </c>
      <c r="G491" s="573" t="s">
        <v>81</v>
      </c>
      <c r="H491" s="593"/>
      <c r="I491" s="578" t="s">
        <v>1329</v>
      </c>
    </row>
    <row r="492" spans="2:9" x14ac:dyDescent="0.2">
      <c r="B492" s="570">
        <f t="shared" si="21"/>
        <v>479</v>
      </c>
      <c r="C492" s="590" t="s">
        <v>1686</v>
      </c>
      <c r="D492" s="591">
        <v>3470000</v>
      </c>
      <c r="E492" s="592">
        <v>3472099</v>
      </c>
      <c r="F492" s="651">
        <f t="shared" si="22"/>
        <v>2100</v>
      </c>
      <c r="G492" s="573" t="s">
        <v>81</v>
      </c>
      <c r="H492" s="593"/>
      <c r="I492" s="578" t="s">
        <v>1329</v>
      </c>
    </row>
    <row r="493" spans="2:9" x14ac:dyDescent="0.2">
      <c r="B493" s="570">
        <f t="shared" si="21"/>
        <v>480</v>
      </c>
      <c r="C493" s="590" t="s">
        <v>1794</v>
      </c>
      <c r="D493" s="591">
        <v>3474000</v>
      </c>
      <c r="E493" s="592">
        <v>3475699</v>
      </c>
      <c r="F493" s="651">
        <f t="shared" si="22"/>
        <v>1700</v>
      </c>
      <c r="G493" s="573" t="s">
        <v>81</v>
      </c>
      <c r="H493" s="593"/>
      <c r="I493" s="578" t="s">
        <v>1329</v>
      </c>
    </row>
    <row r="494" spans="2:9" x14ac:dyDescent="0.2">
      <c r="B494" s="570">
        <f t="shared" si="21"/>
        <v>481</v>
      </c>
      <c r="C494" s="590" t="s">
        <v>1795</v>
      </c>
      <c r="D494" s="591">
        <v>3477000</v>
      </c>
      <c r="E494" s="592">
        <v>3477999</v>
      </c>
      <c r="F494" s="651">
        <f t="shared" si="22"/>
        <v>1000</v>
      </c>
      <c r="G494" s="573" t="s">
        <v>81</v>
      </c>
      <c r="H494" s="593"/>
      <c r="I494" s="578" t="s">
        <v>1329</v>
      </c>
    </row>
    <row r="495" spans="2:9" x14ac:dyDescent="0.2">
      <c r="B495" s="570">
        <f t="shared" si="21"/>
        <v>482</v>
      </c>
      <c r="C495" s="590" t="s">
        <v>2017</v>
      </c>
      <c r="D495" s="591">
        <v>3478000</v>
      </c>
      <c r="E495" s="592">
        <v>3478299</v>
      </c>
      <c r="F495" s="651">
        <f t="shared" si="22"/>
        <v>300</v>
      </c>
      <c r="G495" s="573" t="s">
        <v>81</v>
      </c>
      <c r="H495" s="593"/>
      <c r="I495" s="578" t="s">
        <v>1329</v>
      </c>
    </row>
    <row r="496" spans="2:9" x14ac:dyDescent="0.2">
      <c r="B496" s="570">
        <f t="shared" si="21"/>
        <v>483</v>
      </c>
      <c r="C496" s="590" t="s">
        <v>2340</v>
      </c>
      <c r="D496" s="591">
        <v>3479000</v>
      </c>
      <c r="E496" s="592">
        <v>3479199</v>
      </c>
      <c r="F496" s="651">
        <f t="shared" si="22"/>
        <v>200</v>
      </c>
      <c r="G496" s="573" t="s">
        <v>81</v>
      </c>
      <c r="H496" s="593"/>
      <c r="I496" s="578" t="s">
        <v>1329</v>
      </c>
    </row>
    <row r="497" spans="2:9" x14ac:dyDescent="0.2">
      <c r="B497" s="570">
        <f t="shared" si="21"/>
        <v>484</v>
      </c>
      <c r="C497" s="590" t="s">
        <v>1687</v>
      </c>
      <c r="D497" s="591">
        <v>3480000</v>
      </c>
      <c r="E497" s="592">
        <v>3480599</v>
      </c>
      <c r="F497" s="651">
        <f t="shared" si="22"/>
        <v>600</v>
      </c>
      <c r="G497" s="573" t="s">
        <v>81</v>
      </c>
      <c r="H497" s="593"/>
      <c r="I497" s="578" t="s">
        <v>1329</v>
      </c>
    </row>
    <row r="498" spans="2:9" x14ac:dyDescent="0.2">
      <c r="B498" s="570">
        <f t="shared" si="21"/>
        <v>485</v>
      </c>
      <c r="C498" s="590" t="s">
        <v>2645</v>
      </c>
      <c r="D498" s="591">
        <v>3482000</v>
      </c>
      <c r="E498" s="592">
        <v>3482399</v>
      </c>
      <c r="F498" s="651">
        <f t="shared" si="22"/>
        <v>400</v>
      </c>
      <c r="G498" s="573" t="s">
        <v>81</v>
      </c>
      <c r="H498" s="593"/>
      <c r="I498" s="578" t="s">
        <v>1329</v>
      </c>
    </row>
    <row r="499" spans="2:9" x14ac:dyDescent="0.2">
      <c r="B499" s="570">
        <f t="shared" si="21"/>
        <v>486</v>
      </c>
      <c r="C499" s="590" t="s">
        <v>1795</v>
      </c>
      <c r="D499" s="591">
        <v>3483000</v>
      </c>
      <c r="E499" s="592">
        <v>3483999</v>
      </c>
      <c r="F499" s="651">
        <f t="shared" si="22"/>
        <v>1000</v>
      </c>
      <c r="G499" s="573" t="s">
        <v>81</v>
      </c>
      <c r="H499" s="593"/>
      <c r="I499" s="578" t="s">
        <v>1329</v>
      </c>
    </row>
    <row r="500" spans="2:9" x14ac:dyDescent="0.2">
      <c r="B500" s="570">
        <f t="shared" si="21"/>
        <v>487</v>
      </c>
      <c r="C500" s="590" t="s">
        <v>2434</v>
      </c>
      <c r="D500" s="591">
        <v>3485000</v>
      </c>
      <c r="E500" s="592">
        <v>3485199</v>
      </c>
      <c r="F500" s="651">
        <f t="shared" si="22"/>
        <v>200</v>
      </c>
      <c r="G500" s="573" t="s">
        <v>81</v>
      </c>
      <c r="H500" s="593"/>
      <c r="I500" s="578" t="s">
        <v>1329</v>
      </c>
    </row>
    <row r="501" spans="2:9" x14ac:dyDescent="0.2">
      <c r="B501" s="570">
        <f t="shared" si="21"/>
        <v>488</v>
      </c>
      <c r="C501" s="590" t="s">
        <v>2354</v>
      </c>
      <c r="D501" s="591">
        <v>3486000</v>
      </c>
      <c r="E501" s="592">
        <v>3486099</v>
      </c>
      <c r="F501" s="651">
        <f t="shared" si="22"/>
        <v>100</v>
      </c>
      <c r="G501" s="573" t="s">
        <v>81</v>
      </c>
      <c r="H501" s="593"/>
      <c r="I501" s="578" t="s">
        <v>1329</v>
      </c>
    </row>
    <row r="502" spans="2:9" x14ac:dyDescent="0.2">
      <c r="B502" s="570">
        <f t="shared" si="21"/>
        <v>489</v>
      </c>
      <c r="C502" s="590" t="s">
        <v>2216</v>
      </c>
      <c r="D502" s="591">
        <v>3487000</v>
      </c>
      <c r="E502" s="592">
        <v>3487099</v>
      </c>
      <c r="F502" s="651">
        <f t="shared" si="22"/>
        <v>100</v>
      </c>
      <c r="G502" s="573" t="s">
        <v>81</v>
      </c>
      <c r="H502" s="593"/>
      <c r="I502" s="578" t="s">
        <v>1329</v>
      </c>
    </row>
    <row r="503" spans="2:9" x14ac:dyDescent="0.2">
      <c r="B503" s="570">
        <f t="shared" si="21"/>
        <v>490</v>
      </c>
      <c r="C503" s="590" t="s">
        <v>2018</v>
      </c>
      <c r="D503" s="591">
        <v>3488000</v>
      </c>
      <c r="E503" s="592">
        <v>3488199</v>
      </c>
      <c r="F503" s="651">
        <f t="shared" si="22"/>
        <v>200</v>
      </c>
      <c r="G503" s="573" t="s">
        <v>81</v>
      </c>
      <c r="H503" s="593"/>
      <c r="I503" s="578" t="s">
        <v>1329</v>
      </c>
    </row>
    <row r="504" spans="2:9" x14ac:dyDescent="0.2">
      <c r="B504" s="570">
        <f t="shared" si="21"/>
        <v>491</v>
      </c>
      <c r="C504" s="590" t="s">
        <v>2019</v>
      </c>
      <c r="D504" s="591">
        <v>3489000</v>
      </c>
      <c r="E504" s="592">
        <v>3489099</v>
      </c>
      <c r="F504" s="651">
        <f t="shared" si="22"/>
        <v>100</v>
      </c>
      <c r="G504" s="573" t="s">
        <v>81</v>
      </c>
      <c r="H504" s="593"/>
      <c r="I504" s="578" t="s">
        <v>1329</v>
      </c>
    </row>
    <row r="505" spans="2:9" x14ac:dyDescent="0.2">
      <c r="B505" s="570">
        <f t="shared" si="21"/>
        <v>492</v>
      </c>
      <c r="C505" s="590" t="s">
        <v>1746</v>
      </c>
      <c r="D505" s="591">
        <v>3490000</v>
      </c>
      <c r="E505" s="592">
        <v>3493299</v>
      </c>
      <c r="F505" s="651">
        <f t="shared" si="22"/>
        <v>3300</v>
      </c>
      <c r="G505" s="573" t="s">
        <v>81</v>
      </c>
      <c r="H505" s="593"/>
      <c r="I505" s="578" t="s">
        <v>1329</v>
      </c>
    </row>
    <row r="506" spans="2:9" x14ac:dyDescent="0.2">
      <c r="B506" s="570">
        <f t="shared" si="21"/>
        <v>493</v>
      </c>
      <c r="C506" s="590" t="s">
        <v>1835</v>
      </c>
      <c r="D506" s="591">
        <v>3495000</v>
      </c>
      <c r="E506" s="592">
        <v>3495499</v>
      </c>
      <c r="F506" s="651">
        <f t="shared" si="22"/>
        <v>500</v>
      </c>
      <c r="G506" s="573" t="s">
        <v>81</v>
      </c>
      <c r="H506" s="593"/>
      <c r="I506" s="578" t="s">
        <v>1329</v>
      </c>
    </row>
    <row r="507" spans="2:9" x14ac:dyDescent="0.2">
      <c r="B507" s="570">
        <f t="shared" si="21"/>
        <v>494</v>
      </c>
      <c r="C507" s="590" t="s">
        <v>2830</v>
      </c>
      <c r="D507" s="591">
        <v>3499000</v>
      </c>
      <c r="E507" s="592">
        <v>3499199</v>
      </c>
      <c r="F507" s="651">
        <f t="shared" si="22"/>
        <v>200</v>
      </c>
      <c r="G507" s="573" t="s">
        <v>81</v>
      </c>
      <c r="H507" s="593"/>
      <c r="I507" s="578" t="s">
        <v>1329</v>
      </c>
    </row>
    <row r="508" spans="2:9" x14ac:dyDescent="0.2">
      <c r="B508" s="570">
        <f t="shared" si="21"/>
        <v>495</v>
      </c>
      <c r="C508" s="590" t="s">
        <v>164</v>
      </c>
      <c r="D508" s="591">
        <v>3500000</v>
      </c>
      <c r="E508" s="592">
        <v>3500699</v>
      </c>
      <c r="F508" s="651">
        <f t="shared" si="22"/>
        <v>700</v>
      </c>
      <c r="G508" s="573" t="s">
        <v>81</v>
      </c>
      <c r="H508" s="593"/>
      <c r="I508" s="578" t="s">
        <v>1329</v>
      </c>
    </row>
    <row r="509" spans="2:9" x14ac:dyDescent="0.2">
      <c r="B509" s="570">
        <f t="shared" si="21"/>
        <v>496</v>
      </c>
      <c r="C509" s="590" t="s">
        <v>2640</v>
      </c>
      <c r="D509" s="591">
        <v>3503000</v>
      </c>
      <c r="E509" s="592">
        <v>3503399</v>
      </c>
      <c r="F509" s="651">
        <f t="shared" si="22"/>
        <v>400</v>
      </c>
      <c r="G509" s="573" t="s">
        <v>81</v>
      </c>
      <c r="H509" s="593"/>
      <c r="I509" s="578" t="s">
        <v>1329</v>
      </c>
    </row>
    <row r="510" spans="2:9" x14ac:dyDescent="0.2">
      <c r="B510" s="570">
        <f t="shared" si="21"/>
        <v>497</v>
      </c>
      <c r="C510" s="590" t="s">
        <v>2638</v>
      </c>
      <c r="D510" s="591">
        <v>3504000</v>
      </c>
      <c r="E510" s="592">
        <v>3504399</v>
      </c>
      <c r="F510" s="651">
        <f t="shared" si="22"/>
        <v>400</v>
      </c>
      <c r="G510" s="573" t="s">
        <v>81</v>
      </c>
      <c r="H510" s="593"/>
      <c r="I510" s="578" t="s">
        <v>1329</v>
      </c>
    </row>
    <row r="511" spans="2:9" x14ac:dyDescent="0.2">
      <c r="B511" s="570">
        <f t="shared" si="21"/>
        <v>498</v>
      </c>
      <c r="C511" s="590" t="s">
        <v>2637</v>
      </c>
      <c r="D511" s="591">
        <v>3505000</v>
      </c>
      <c r="E511" s="592">
        <v>3505199</v>
      </c>
      <c r="F511" s="651">
        <f t="shared" si="22"/>
        <v>200</v>
      </c>
      <c r="G511" s="573" t="s">
        <v>81</v>
      </c>
      <c r="H511" s="593"/>
      <c r="I511" s="578" t="s">
        <v>1329</v>
      </c>
    </row>
    <row r="512" spans="2:9" x14ac:dyDescent="0.2">
      <c r="B512" s="570">
        <f t="shared" si="21"/>
        <v>499</v>
      </c>
      <c r="C512" s="590" t="s">
        <v>2618</v>
      </c>
      <c r="D512" s="591">
        <v>3506000</v>
      </c>
      <c r="E512" s="592">
        <v>3506199</v>
      </c>
      <c r="F512" s="651">
        <f t="shared" si="22"/>
        <v>200</v>
      </c>
      <c r="G512" s="573" t="s">
        <v>81</v>
      </c>
      <c r="H512" s="593"/>
      <c r="I512" s="578" t="s">
        <v>1329</v>
      </c>
    </row>
    <row r="513" spans="2:9" x14ac:dyDescent="0.2">
      <c r="B513" s="570">
        <f t="shared" si="21"/>
        <v>500</v>
      </c>
      <c r="C513" s="590" t="s">
        <v>2611</v>
      </c>
      <c r="D513" s="591">
        <v>3507000</v>
      </c>
      <c r="E513" s="592">
        <v>3507399</v>
      </c>
      <c r="F513" s="651">
        <f t="shared" si="22"/>
        <v>400</v>
      </c>
      <c r="G513" s="573" t="s">
        <v>81</v>
      </c>
      <c r="H513" s="593"/>
      <c r="I513" s="578" t="s">
        <v>1329</v>
      </c>
    </row>
    <row r="514" spans="2:9" x14ac:dyDescent="0.2">
      <c r="B514" s="570">
        <f t="shared" si="21"/>
        <v>501</v>
      </c>
      <c r="C514" s="590" t="s">
        <v>2612</v>
      </c>
      <c r="D514" s="591">
        <v>3508000</v>
      </c>
      <c r="E514" s="592">
        <v>3508399</v>
      </c>
      <c r="F514" s="651">
        <f t="shared" si="22"/>
        <v>400</v>
      </c>
      <c r="G514" s="573" t="s">
        <v>81</v>
      </c>
      <c r="H514" s="593"/>
      <c r="I514" s="578" t="s">
        <v>1329</v>
      </c>
    </row>
    <row r="515" spans="2:9" x14ac:dyDescent="0.2">
      <c r="B515" s="570">
        <f t="shared" si="21"/>
        <v>502</v>
      </c>
      <c r="C515" s="590" t="s">
        <v>2427</v>
      </c>
      <c r="D515" s="591">
        <v>3509000</v>
      </c>
      <c r="E515" s="592">
        <v>3509199</v>
      </c>
      <c r="F515" s="651">
        <f t="shared" si="22"/>
        <v>200</v>
      </c>
      <c r="G515" s="573" t="s">
        <v>81</v>
      </c>
      <c r="H515" s="593"/>
      <c r="I515" s="578" t="s">
        <v>1329</v>
      </c>
    </row>
    <row r="516" spans="2:9" x14ac:dyDescent="0.2">
      <c r="B516" s="570">
        <f t="shared" si="21"/>
        <v>503</v>
      </c>
      <c r="C516" s="590" t="s">
        <v>1675</v>
      </c>
      <c r="D516" s="591">
        <v>3510000</v>
      </c>
      <c r="E516" s="592">
        <v>3511499</v>
      </c>
      <c r="F516" s="651">
        <f t="shared" si="22"/>
        <v>1500</v>
      </c>
      <c r="G516" s="573" t="s">
        <v>81</v>
      </c>
      <c r="H516" s="593"/>
      <c r="I516" s="578" t="s">
        <v>1329</v>
      </c>
    </row>
    <row r="517" spans="2:9" x14ac:dyDescent="0.2">
      <c r="B517" s="570">
        <f t="shared" si="21"/>
        <v>504</v>
      </c>
      <c r="C517" s="590" t="s">
        <v>2605</v>
      </c>
      <c r="D517" s="591">
        <v>3514000</v>
      </c>
      <c r="E517" s="592">
        <v>3519999</v>
      </c>
      <c r="F517" s="651">
        <f t="shared" si="22"/>
        <v>6000</v>
      </c>
      <c r="G517" s="573" t="s">
        <v>81</v>
      </c>
      <c r="H517" s="593"/>
      <c r="I517" s="578" t="s">
        <v>1329</v>
      </c>
    </row>
    <row r="518" spans="2:9" x14ac:dyDescent="0.2">
      <c r="B518" s="570">
        <f t="shared" si="21"/>
        <v>505</v>
      </c>
      <c r="C518" s="590" t="s">
        <v>82</v>
      </c>
      <c r="D518" s="579">
        <v>3520000</v>
      </c>
      <c r="E518" s="580">
        <v>3520999</v>
      </c>
      <c r="F518" s="651">
        <f t="shared" si="22"/>
        <v>1000</v>
      </c>
      <c r="G518" s="573" t="s">
        <v>81</v>
      </c>
      <c r="H518" s="593"/>
      <c r="I518" s="578" t="s">
        <v>1329</v>
      </c>
    </row>
    <row r="519" spans="2:9" x14ac:dyDescent="0.2">
      <c r="B519" s="570">
        <f t="shared" si="21"/>
        <v>506</v>
      </c>
      <c r="C519" s="590" t="s">
        <v>2606</v>
      </c>
      <c r="D519" s="581">
        <v>3524000</v>
      </c>
      <c r="E519" s="582">
        <v>3529999</v>
      </c>
      <c r="F519" s="651">
        <f t="shared" si="22"/>
        <v>6000</v>
      </c>
      <c r="G519" s="573" t="s">
        <v>81</v>
      </c>
      <c r="H519" s="593"/>
      <c r="I519" s="578" t="s">
        <v>1329</v>
      </c>
    </row>
    <row r="520" spans="2:9" x14ac:dyDescent="0.2">
      <c r="B520" s="570">
        <f t="shared" si="21"/>
        <v>507</v>
      </c>
      <c r="C520" s="590" t="s">
        <v>1796</v>
      </c>
      <c r="D520" s="581">
        <v>3530000</v>
      </c>
      <c r="E520" s="582">
        <v>3530699</v>
      </c>
      <c r="F520" s="651">
        <f t="shared" si="22"/>
        <v>700</v>
      </c>
      <c r="G520" s="573" t="s">
        <v>81</v>
      </c>
      <c r="H520" s="593"/>
      <c r="I520" s="578" t="s">
        <v>1329</v>
      </c>
    </row>
    <row r="521" spans="2:9" x14ac:dyDescent="0.2">
      <c r="B521" s="570">
        <f t="shared" si="21"/>
        <v>508</v>
      </c>
      <c r="C521" s="590" t="s">
        <v>2484</v>
      </c>
      <c r="D521" s="581">
        <v>3533000</v>
      </c>
      <c r="E521" s="582">
        <v>3537099</v>
      </c>
      <c r="F521" s="651">
        <f t="shared" si="22"/>
        <v>4100</v>
      </c>
      <c r="G521" s="573" t="s">
        <v>81</v>
      </c>
      <c r="H521" s="593"/>
      <c r="I521" s="578" t="s">
        <v>1329</v>
      </c>
    </row>
    <row r="522" spans="2:9" x14ac:dyDescent="0.2">
      <c r="B522" s="570">
        <f t="shared" si="21"/>
        <v>509</v>
      </c>
      <c r="C522" s="573" t="s">
        <v>2642</v>
      </c>
      <c r="D522" s="581">
        <v>3540000</v>
      </c>
      <c r="E522" s="582">
        <v>3541299</v>
      </c>
      <c r="F522" s="583">
        <f t="shared" si="22"/>
        <v>1300</v>
      </c>
      <c r="G522" s="573" t="s">
        <v>81</v>
      </c>
      <c r="H522" s="574"/>
      <c r="I522" s="578" t="s">
        <v>1329</v>
      </c>
    </row>
    <row r="523" spans="2:9" x14ac:dyDescent="0.2">
      <c r="B523" s="570">
        <f t="shared" si="21"/>
        <v>510</v>
      </c>
      <c r="C523" s="590" t="s">
        <v>2215</v>
      </c>
      <c r="D523" s="581">
        <v>3547000</v>
      </c>
      <c r="E523" s="582">
        <v>3547099</v>
      </c>
      <c r="F523" s="651">
        <f t="shared" si="22"/>
        <v>100</v>
      </c>
      <c r="G523" s="573" t="s">
        <v>81</v>
      </c>
      <c r="H523" s="593"/>
      <c r="I523" s="578" t="s">
        <v>1329</v>
      </c>
    </row>
    <row r="524" spans="2:9" x14ac:dyDescent="0.2">
      <c r="B524" s="570">
        <f t="shared" si="21"/>
        <v>511</v>
      </c>
      <c r="C524" s="590" t="s">
        <v>2195</v>
      </c>
      <c r="D524" s="581">
        <v>3548000</v>
      </c>
      <c r="E524" s="582">
        <v>3548099</v>
      </c>
      <c r="F524" s="651">
        <f t="shared" si="22"/>
        <v>100</v>
      </c>
      <c r="G524" s="573" t="s">
        <v>81</v>
      </c>
      <c r="H524" s="593"/>
      <c r="I524" s="578" t="s">
        <v>1329</v>
      </c>
    </row>
    <row r="525" spans="2:9" x14ac:dyDescent="0.2">
      <c r="B525" s="570">
        <f t="shared" si="21"/>
        <v>512</v>
      </c>
      <c r="C525" s="590" t="s">
        <v>2020</v>
      </c>
      <c r="D525" s="581">
        <v>3549000</v>
      </c>
      <c r="E525" s="582">
        <v>3549199</v>
      </c>
      <c r="F525" s="651">
        <f t="shared" si="22"/>
        <v>200</v>
      </c>
      <c r="G525" s="573" t="s">
        <v>81</v>
      </c>
      <c r="H525" s="593"/>
      <c r="I525" s="578" t="s">
        <v>1329</v>
      </c>
    </row>
    <row r="526" spans="2:9" x14ac:dyDescent="0.2">
      <c r="B526" s="570">
        <f t="shared" si="21"/>
        <v>513</v>
      </c>
      <c r="C526" s="590" t="s">
        <v>1718</v>
      </c>
      <c r="D526" s="579">
        <v>3550000</v>
      </c>
      <c r="E526" s="580">
        <v>3551799</v>
      </c>
      <c r="F526" s="651">
        <f t="shared" si="22"/>
        <v>1800</v>
      </c>
      <c r="G526" s="573" t="s">
        <v>81</v>
      </c>
      <c r="H526" s="593"/>
      <c r="I526" s="578" t="s">
        <v>1329</v>
      </c>
    </row>
    <row r="527" spans="2:9" x14ac:dyDescent="0.2">
      <c r="B527" s="570">
        <f t="shared" si="21"/>
        <v>514</v>
      </c>
      <c r="C527" s="590" t="s">
        <v>1719</v>
      </c>
      <c r="D527" s="576">
        <v>3554000</v>
      </c>
      <c r="E527" s="645">
        <v>3555599</v>
      </c>
      <c r="F527" s="651">
        <f t="shared" si="22"/>
        <v>1600</v>
      </c>
      <c r="G527" s="573" t="s">
        <v>81</v>
      </c>
      <c r="H527" s="593"/>
      <c r="I527" s="578" t="s">
        <v>1329</v>
      </c>
    </row>
    <row r="528" spans="2:9" x14ac:dyDescent="0.2">
      <c r="B528" s="570">
        <f t="shared" si="21"/>
        <v>515</v>
      </c>
      <c r="C528" s="590" t="s">
        <v>1772</v>
      </c>
      <c r="D528" s="579">
        <v>3560000</v>
      </c>
      <c r="E528" s="580">
        <v>3560699</v>
      </c>
      <c r="F528" s="651">
        <f t="shared" si="22"/>
        <v>700</v>
      </c>
      <c r="G528" s="573" t="s">
        <v>81</v>
      </c>
      <c r="H528" s="593"/>
      <c r="I528" s="578" t="s">
        <v>1329</v>
      </c>
    </row>
    <row r="529" spans="2:10" x14ac:dyDescent="0.2">
      <c r="B529" s="570">
        <f t="shared" ref="B529:B594" si="23">B528+1</f>
        <v>516</v>
      </c>
      <c r="C529" s="590" t="s">
        <v>1773</v>
      </c>
      <c r="D529" s="579">
        <v>3562000</v>
      </c>
      <c r="E529" s="580">
        <v>3562599</v>
      </c>
      <c r="F529" s="651">
        <f t="shared" si="22"/>
        <v>600</v>
      </c>
      <c r="G529" s="573" t="s">
        <v>81</v>
      </c>
      <c r="H529" s="593"/>
      <c r="I529" s="578" t="s">
        <v>1329</v>
      </c>
    </row>
    <row r="530" spans="2:10" x14ac:dyDescent="0.2">
      <c r="B530" s="570">
        <f t="shared" si="23"/>
        <v>517</v>
      </c>
      <c r="C530" s="590" t="s">
        <v>1774</v>
      </c>
      <c r="D530" s="579">
        <v>3564000</v>
      </c>
      <c r="E530" s="580">
        <v>3565399</v>
      </c>
      <c r="F530" s="651">
        <f t="shared" si="22"/>
        <v>1400</v>
      </c>
      <c r="G530" s="573" t="s">
        <v>81</v>
      </c>
      <c r="H530" s="593"/>
      <c r="I530" s="578" t="s">
        <v>1329</v>
      </c>
    </row>
    <row r="531" spans="2:10" s="567" customFormat="1" x14ac:dyDescent="0.2">
      <c r="B531" s="570">
        <f t="shared" si="23"/>
        <v>518</v>
      </c>
      <c r="C531" s="590" t="s">
        <v>1765</v>
      </c>
      <c r="D531" s="579">
        <v>3566000</v>
      </c>
      <c r="E531" s="580">
        <v>3567599</v>
      </c>
      <c r="F531" s="651">
        <f t="shared" si="22"/>
        <v>1600</v>
      </c>
      <c r="G531" s="573" t="s">
        <v>81</v>
      </c>
      <c r="H531" s="593"/>
      <c r="I531" s="578" t="s">
        <v>1329</v>
      </c>
      <c r="J531" s="566"/>
    </row>
    <row r="532" spans="2:10" s="567" customFormat="1" x14ac:dyDescent="0.2">
      <c r="B532" s="570">
        <f t="shared" si="23"/>
        <v>519</v>
      </c>
      <c r="C532" s="590" t="s">
        <v>1766</v>
      </c>
      <c r="D532" s="591">
        <v>3569000</v>
      </c>
      <c r="E532" s="592">
        <v>3569499</v>
      </c>
      <c r="F532" s="651">
        <f t="shared" si="22"/>
        <v>500</v>
      </c>
      <c r="G532" s="573" t="s">
        <v>81</v>
      </c>
      <c r="H532" s="593"/>
      <c r="I532" s="578" t="s">
        <v>1329</v>
      </c>
      <c r="J532" s="566"/>
    </row>
    <row r="533" spans="2:10" s="567" customFormat="1" x14ac:dyDescent="0.2">
      <c r="B533" s="570">
        <f t="shared" si="23"/>
        <v>520</v>
      </c>
      <c r="C533" s="590" t="s">
        <v>91</v>
      </c>
      <c r="D533" s="591">
        <v>3570000</v>
      </c>
      <c r="E533" s="592">
        <v>3571499</v>
      </c>
      <c r="F533" s="651">
        <f t="shared" si="22"/>
        <v>1500</v>
      </c>
      <c r="G533" s="573" t="s">
        <v>81</v>
      </c>
      <c r="H533" s="593"/>
      <c r="I533" s="578" t="s">
        <v>1329</v>
      </c>
      <c r="J533" s="566"/>
    </row>
    <row r="534" spans="2:10" x14ac:dyDescent="0.2">
      <c r="B534" s="570">
        <f t="shared" si="23"/>
        <v>521</v>
      </c>
      <c r="C534" s="590" t="s">
        <v>1831</v>
      </c>
      <c r="D534" s="591">
        <v>3574000</v>
      </c>
      <c r="E534" s="592">
        <v>3574499</v>
      </c>
      <c r="F534" s="651">
        <f t="shared" si="22"/>
        <v>500</v>
      </c>
      <c r="G534" s="573" t="s">
        <v>81</v>
      </c>
      <c r="H534" s="593"/>
      <c r="I534" s="578" t="s">
        <v>1329</v>
      </c>
    </row>
    <row r="535" spans="2:10" x14ac:dyDescent="0.2">
      <c r="B535" s="570">
        <f t="shared" si="23"/>
        <v>522</v>
      </c>
      <c r="C535" s="590" t="s">
        <v>2725</v>
      </c>
      <c r="D535" s="591">
        <v>3576000</v>
      </c>
      <c r="E535" s="592">
        <v>3576399</v>
      </c>
      <c r="F535" s="651">
        <f t="shared" si="22"/>
        <v>400</v>
      </c>
      <c r="G535" s="573" t="s">
        <v>81</v>
      </c>
      <c r="H535" s="593"/>
      <c r="I535" s="578" t="s">
        <v>1329</v>
      </c>
    </row>
    <row r="536" spans="2:10" x14ac:dyDescent="0.2">
      <c r="B536" s="570">
        <f t="shared" si="23"/>
        <v>523</v>
      </c>
      <c r="C536" s="590" t="s">
        <v>2724</v>
      </c>
      <c r="D536" s="591">
        <v>3577000</v>
      </c>
      <c r="E536" s="592">
        <v>3577399</v>
      </c>
      <c r="F536" s="651">
        <f t="shared" si="22"/>
        <v>400</v>
      </c>
      <c r="G536" s="573" t="s">
        <v>81</v>
      </c>
      <c r="H536" s="593"/>
      <c r="I536" s="578" t="s">
        <v>1329</v>
      </c>
    </row>
    <row r="537" spans="2:10" x14ac:dyDescent="0.2">
      <c r="B537" s="570">
        <f t="shared" si="23"/>
        <v>524</v>
      </c>
      <c r="C537" s="590" t="s">
        <v>2723</v>
      </c>
      <c r="D537" s="591">
        <v>3578000</v>
      </c>
      <c r="E537" s="592">
        <v>3578399</v>
      </c>
      <c r="F537" s="651">
        <f t="shared" si="22"/>
        <v>400</v>
      </c>
      <c r="G537" s="573" t="s">
        <v>81</v>
      </c>
      <c r="H537" s="593"/>
      <c r="I537" s="578" t="s">
        <v>1329</v>
      </c>
    </row>
    <row r="538" spans="2:10" x14ac:dyDescent="0.2">
      <c r="B538" s="570">
        <f t="shared" si="23"/>
        <v>525</v>
      </c>
      <c r="C538" s="590" t="s">
        <v>2433</v>
      </c>
      <c r="D538" s="591">
        <v>3580000</v>
      </c>
      <c r="E538" s="592">
        <v>3580099</v>
      </c>
      <c r="F538" s="651">
        <f t="shared" si="22"/>
        <v>100</v>
      </c>
      <c r="G538" s="573" t="s">
        <v>81</v>
      </c>
      <c r="H538" s="593"/>
      <c r="I538" s="578" t="s">
        <v>1329</v>
      </c>
    </row>
    <row r="539" spans="2:10" x14ac:dyDescent="0.2">
      <c r="B539" s="570">
        <f t="shared" si="23"/>
        <v>526</v>
      </c>
      <c r="C539" s="590" t="s">
        <v>2273</v>
      </c>
      <c r="D539" s="591">
        <v>3587000</v>
      </c>
      <c r="E539" s="592">
        <v>3587199</v>
      </c>
      <c r="F539" s="651">
        <f t="shared" si="22"/>
        <v>200</v>
      </c>
      <c r="G539" s="573" t="s">
        <v>81</v>
      </c>
      <c r="H539" s="593"/>
      <c r="I539" s="578" t="s">
        <v>1329</v>
      </c>
    </row>
    <row r="540" spans="2:10" x14ac:dyDescent="0.2">
      <c r="B540" s="570">
        <f t="shared" si="23"/>
        <v>527</v>
      </c>
      <c r="C540" s="590" t="s">
        <v>2021</v>
      </c>
      <c r="D540" s="591">
        <v>3588000</v>
      </c>
      <c r="E540" s="592">
        <v>3588199</v>
      </c>
      <c r="F540" s="651">
        <f t="shared" si="22"/>
        <v>200</v>
      </c>
      <c r="G540" s="573" t="s">
        <v>81</v>
      </c>
      <c r="H540" s="593"/>
      <c r="I540" s="578" t="s">
        <v>1329</v>
      </c>
    </row>
    <row r="541" spans="2:10" x14ac:dyDescent="0.2">
      <c r="B541" s="570">
        <f t="shared" si="23"/>
        <v>528</v>
      </c>
      <c r="C541" s="590" t="s">
        <v>2022</v>
      </c>
      <c r="D541" s="591">
        <v>3589000</v>
      </c>
      <c r="E541" s="592">
        <v>3589199</v>
      </c>
      <c r="F541" s="651">
        <f t="shared" si="22"/>
        <v>200</v>
      </c>
      <c r="G541" s="573" t="s">
        <v>81</v>
      </c>
      <c r="H541" s="593"/>
      <c r="I541" s="578" t="s">
        <v>1329</v>
      </c>
    </row>
    <row r="542" spans="2:10" x14ac:dyDescent="0.2">
      <c r="B542" s="570">
        <f t="shared" si="23"/>
        <v>529</v>
      </c>
      <c r="C542" s="590" t="s">
        <v>1775</v>
      </c>
      <c r="D542" s="591">
        <v>3590000</v>
      </c>
      <c r="E542" s="592">
        <v>3590399</v>
      </c>
      <c r="F542" s="651">
        <f t="shared" si="22"/>
        <v>400</v>
      </c>
      <c r="G542" s="573" t="s">
        <v>81</v>
      </c>
      <c r="H542" s="593"/>
      <c r="I542" s="578" t="s">
        <v>1329</v>
      </c>
    </row>
    <row r="543" spans="2:10" x14ac:dyDescent="0.2">
      <c r="B543" s="570">
        <f t="shared" si="23"/>
        <v>530</v>
      </c>
      <c r="C543" s="590" t="s">
        <v>1767</v>
      </c>
      <c r="D543" s="591">
        <v>3591000</v>
      </c>
      <c r="E543" s="592">
        <v>3591399</v>
      </c>
      <c r="F543" s="651">
        <f t="shared" si="22"/>
        <v>400</v>
      </c>
      <c r="G543" s="573" t="s">
        <v>81</v>
      </c>
      <c r="H543" s="593"/>
      <c r="I543" s="578" t="s">
        <v>1329</v>
      </c>
    </row>
    <row r="544" spans="2:10" x14ac:dyDescent="0.2">
      <c r="B544" s="570">
        <f t="shared" si="23"/>
        <v>531</v>
      </c>
      <c r="C544" s="590" t="s">
        <v>1768</v>
      </c>
      <c r="D544" s="591">
        <v>3592000</v>
      </c>
      <c r="E544" s="592">
        <v>3592399</v>
      </c>
      <c r="F544" s="651">
        <f t="shared" si="22"/>
        <v>400</v>
      </c>
      <c r="G544" s="573" t="s">
        <v>81</v>
      </c>
      <c r="H544" s="593"/>
      <c r="I544" s="578" t="s">
        <v>1329</v>
      </c>
    </row>
    <row r="545" spans="2:9" x14ac:dyDescent="0.2">
      <c r="B545" s="570">
        <f t="shared" si="23"/>
        <v>532</v>
      </c>
      <c r="C545" s="590" t="s">
        <v>1931</v>
      </c>
      <c r="D545" s="591">
        <v>3594000</v>
      </c>
      <c r="E545" s="592">
        <v>3594199</v>
      </c>
      <c r="F545" s="651">
        <f t="shared" si="22"/>
        <v>200</v>
      </c>
      <c r="G545" s="573" t="s">
        <v>81</v>
      </c>
      <c r="H545" s="593"/>
      <c r="I545" s="578" t="s">
        <v>1329</v>
      </c>
    </row>
    <row r="546" spans="2:9" x14ac:dyDescent="0.2">
      <c r="B546" s="570">
        <f t="shared" si="23"/>
        <v>533</v>
      </c>
      <c r="C546" s="590" t="s">
        <v>1932</v>
      </c>
      <c r="D546" s="591">
        <v>3595000</v>
      </c>
      <c r="E546" s="592">
        <v>3595799</v>
      </c>
      <c r="F546" s="651">
        <f t="shared" si="22"/>
        <v>800</v>
      </c>
      <c r="G546" s="573" t="s">
        <v>81</v>
      </c>
      <c r="H546" s="593"/>
      <c r="I546" s="578" t="s">
        <v>1329</v>
      </c>
    </row>
    <row r="547" spans="2:9" x14ac:dyDescent="0.2">
      <c r="B547" s="570">
        <f t="shared" si="23"/>
        <v>534</v>
      </c>
      <c r="C547" s="590" t="s">
        <v>1933</v>
      </c>
      <c r="D547" s="591">
        <v>3596000</v>
      </c>
      <c r="E547" s="592">
        <v>3596199</v>
      </c>
      <c r="F547" s="651">
        <f t="shared" si="22"/>
        <v>200</v>
      </c>
      <c r="G547" s="573" t="s">
        <v>81</v>
      </c>
      <c r="H547" s="593"/>
      <c r="I547" s="578" t="s">
        <v>1329</v>
      </c>
    </row>
    <row r="548" spans="2:9" x14ac:dyDescent="0.2">
      <c r="B548" s="570">
        <f t="shared" si="23"/>
        <v>535</v>
      </c>
      <c r="C548" s="590" t="s">
        <v>1934</v>
      </c>
      <c r="D548" s="591">
        <v>3597000</v>
      </c>
      <c r="E548" s="592">
        <v>3597199</v>
      </c>
      <c r="F548" s="651">
        <f t="shared" si="22"/>
        <v>200</v>
      </c>
      <c r="G548" s="573" t="s">
        <v>81</v>
      </c>
      <c r="H548" s="593"/>
      <c r="I548" s="578" t="s">
        <v>1329</v>
      </c>
    </row>
    <row r="549" spans="2:9" x14ac:dyDescent="0.2">
      <c r="B549" s="570">
        <f t="shared" si="23"/>
        <v>536</v>
      </c>
      <c r="C549" s="590" t="s">
        <v>1935</v>
      </c>
      <c r="D549" s="591">
        <v>3598000</v>
      </c>
      <c r="E549" s="592">
        <v>3598299</v>
      </c>
      <c r="F549" s="651">
        <f t="shared" si="22"/>
        <v>300</v>
      </c>
      <c r="G549" s="573" t="s">
        <v>81</v>
      </c>
      <c r="H549" s="593"/>
      <c r="I549" s="578" t="s">
        <v>1329</v>
      </c>
    </row>
    <row r="550" spans="2:9" x14ac:dyDescent="0.2">
      <c r="B550" s="570">
        <f t="shared" si="23"/>
        <v>537</v>
      </c>
      <c r="C550" s="590" t="s">
        <v>1936</v>
      </c>
      <c r="D550" s="591">
        <v>3599000</v>
      </c>
      <c r="E550" s="592">
        <v>3599199</v>
      </c>
      <c r="F550" s="651">
        <f t="shared" si="22"/>
        <v>200</v>
      </c>
      <c r="G550" s="573" t="s">
        <v>81</v>
      </c>
      <c r="H550" s="593"/>
      <c r="I550" s="578" t="s">
        <v>1329</v>
      </c>
    </row>
    <row r="551" spans="2:9" x14ac:dyDescent="0.2">
      <c r="B551" s="570">
        <f t="shared" si="23"/>
        <v>538</v>
      </c>
      <c r="C551" s="590" t="s">
        <v>1060</v>
      </c>
      <c r="D551" s="591">
        <v>3600000</v>
      </c>
      <c r="E551" s="592">
        <v>3600599</v>
      </c>
      <c r="F551" s="651">
        <f t="shared" si="22"/>
        <v>600</v>
      </c>
      <c r="G551" s="573" t="s">
        <v>81</v>
      </c>
      <c r="H551" s="594"/>
      <c r="I551" s="578" t="s">
        <v>1329</v>
      </c>
    </row>
    <row r="552" spans="2:9" x14ac:dyDescent="0.2">
      <c r="B552" s="570">
        <f t="shared" si="23"/>
        <v>539</v>
      </c>
      <c r="C552" s="590" t="s">
        <v>2261</v>
      </c>
      <c r="D552" s="591">
        <v>3608000</v>
      </c>
      <c r="E552" s="592">
        <v>3608499</v>
      </c>
      <c r="F552" s="651">
        <f t="shared" si="22"/>
        <v>500</v>
      </c>
      <c r="G552" s="573" t="s">
        <v>81</v>
      </c>
      <c r="H552" s="593"/>
      <c r="I552" s="578" t="s">
        <v>1329</v>
      </c>
    </row>
    <row r="553" spans="2:9" x14ac:dyDescent="0.2">
      <c r="B553" s="570">
        <f t="shared" si="23"/>
        <v>540</v>
      </c>
      <c r="C553" s="590" t="s">
        <v>1191</v>
      </c>
      <c r="D553" s="591">
        <v>3610000</v>
      </c>
      <c r="E553" s="592">
        <v>3616999</v>
      </c>
      <c r="F553" s="651">
        <f t="shared" si="22"/>
        <v>7000</v>
      </c>
      <c r="G553" s="573" t="s">
        <v>699</v>
      </c>
      <c r="H553" s="593"/>
      <c r="I553" s="578" t="s">
        <v>1329</v>
      </c>
    </row>
    <row r="554" spans="2:9" x14ac:dyDescent="0.2">
      <c r="B554" s="570">
        <f t="shared" si="23"/>
        <v>541</v>
      </c>
      <c r="C554" s="590" t="s">
        <v>2605</v>
      </c>
      <c r="D554" s="591">
        <v>3617000</v>
      </c>
      <c r="E554" s="592">
        <v>3617729</v>
      </c>
      <c r="F554" s="651">
        <f t="shared" si="22"/>
        <v>730</v>
      </c>
      <c r="G554" s="573" t="s">
        <v>81</v>
      </c>
      <c r="H554" s="593"/>
      <c r="I554" s="578" t="s">
        <v>1329</v>
      </c>
    </row>
    <row r="555" spans="2:9" x14ac:dyDescent="0.2">
      <c r="B555" s="570">
        <f t="shared" si="23"/>
        <v>542</v>
      </c>
      <c r="C555" s="590" t="s">
        <v>1191</v>
      </c>
      <c r="D555" s="591">
        <v>3618000</v>
      </c>
      <c r="E555" s="592">
        <v>3629999</v>
      </c>
      <c r="F555" s="651">
        <f t="shared" si="22"/>
        <v>12000</v>
      </c>
      <c r="G555" s="573" t="s">
        <v>699</v>
      </c>
      <c r="H555" s="593"/>
      <c r="I555" s="578" t="s">
        <v>1329</v>
      </c>
    </row>
    <row r="556" spans="2:9" x14ac:dyDescent="0.2">
      <c r="B556" s="570">
        <f>B555+1</f>
        <v>543</v>
      </c>
      <c r="C556" s="652" t="s">
        <v>2722</v>
      </c>
      <c r="D556" s="653">
        <v>3640000</v>
      </c>
      <c r="E556" s="654">
        <v>3640399</v>
      </c>
      <c r="F556" s="655">
        <f t="shared" si="22"/>
        <v>400</v>
      </c>
      <c r="G556" s="607" t="s">
        <v>81</v>
      </c>
      <c r="H556" s="656"/>
      <c r="I556" s="650" t="s">
        <v>1329</v>
      </c>
    </row>
    <row r="557" spans="2:9" x14ac:dyDescent="0.2">
      <c r="B557" s="570">
        <f t="shared" si="23"/>
        <v>544</v>
      </c>
      <c r="C557" s="652" t="s">
        <v>2799</v>
      </c>
      <c r="D557" s="653">
        <v>3642000</v>
      </c>
      <c r="E557" s="654">
        <v>3642399</v>
      </c>
      <c r="F557" s="655">
        <f t="shared" si="22"/>
        <v>400</v>
      </c>
      <c r="G557" s="607" t="s">
        <v>81</v>
      </c>
      <c r="H557" s="656"/>
      <c r="I557" s="650" t="s">
        <v>1329</v>
      </c>
    </row>
    <row r="558" spans="2:9" x14ac:dyDescent="0.2">
      <c r="B558" s="570">
        <f t="shared" si="23"/>
        <v>545</v>
      </c>
      <c r="C558" s="590" t="s">
        <v>1157</v>
      </c>
      <c r="D558" s="591">
        <v>3650000</v>
      </c>
      <c r="E558" s="592">
        <v>3654799</v>
      </c>
      <c r="F558" s="651">
        <f t="shared" si="22"/>
        <v>4800</v>
      </c>
      <c r="G558" s="573" t="s">
        <v>81</v>
      </c>
      <c r="H558" s="593"/>
      <c r="I558" s="578" t="s">
        <v>1329</v>
      </c>
    </row>
    <row r="559" spans="2:9" x14ac:dyDescent="0.2">
      <c r="B559" s="570">
        <f t="shared" si="23"/>
        <v>546</v>
      </c>
      <c r="C559" s="590" t="s">
        <v>2294</v>
      </c>
      <c r="D559" s="591">
        <v>3658000</v>
      </c>
      <c r="E559" s="592">
        <v>3658899</v>
      </c>
      <c r="F559" s="651">
        <f t="shared" si="22"/>
        <v>900</v>
      </c>
      <c r="G559" s="657" t="s">
        <v>81</v>
      </c>
      <c r="H559" s="593"/>
      <c r="I559" s="578" t="s">
        <v>1329</v>
      </c>
    </row>
    <row r="560" spans="2:9" x14ac:dyDescent="0.2">
      <c r="B560" s="570">
        <f t="shared" si="23"/>
        <v>547</v>
      </c>
      <c r="C560" s="590" t="s">
        <v>1688</v>
      </c>
      <c r="D560" s="591">
        <v>3660000</v>
      </c>
      <c r="E560" s="592">
        <v>3662899</v>
      </c>
      <c r="F560" s="651">
        <f t="shared" si="22"/>
        <v>2900</v>
      </c>
      <c r="G560" s="657" t="s">
        <v>81</v>
      </c>
      <c r="H560" s="593"/>
      <c r="I560" s="578" t="s">
        <v>1329</v>
      </c>
    </row>
    <row r="561" spans="2:9" x14ac:dyDescent="0.2">
      <c r="B561" s="570">
        <f t="shared" si="23"/>
        <v>548</v>
      </c>
      <c r="C561" s="590" t="s">
        <v>2429</v>
      </c>
      <c r="D561" s="591">
        <v>3664800</v>
      </c>
      <c r="E561" s="592">
        <v>3664899</v>
      </c>
      <c r="F561" s="651">
        <f t="shared" si="22"/>
        <v>100</v>
      </c>
      <c r="G561" s="657" t="s">
        <v>81</v>
      </c>
      <c r="H561" s="593"/>
      <c r="I561" s="578" t="s">
        <v>1329</v>
      </c>
    </row>
    <row r="562" spans="2:9" x14ac:dyDescent="0.2">
      <c r="B562" s="570">
        <f t="shared" si="23"/>
        <v>549</v>
      </c>
      <c r="C562" s="590" t="s">
        <v>2313</v>
      </c>
      <c r="D562" s="591">
        <v>3665000</v>
      </c>
      <c r="E562" s="592">
        <v>3665199</v>
      </c>
      <c r="F562" s="651">
        <f t="shared" si="22"/>
        <v>200</v>
      </c>
      <c r="G562" s="657" t="s">
        <v>81</v>
      </c>
      <c r="H562" s="593"/>
      <c r="I562" s="578" t="s">
        <v>1329</v>
      </c>
    </row>
    <row r="563" spans="2:9" x14ac:dyDescent="0.2">
      <c r="B563" s="570">
        <f t="shared" si="23"/>
        <v>550</v>
      </c>
      <c r="C563" s="590" t="s">
        <v>2260</v>
      </c>
      <c r="D563" s="591">
        <v>3666000</v>
      </c>
      <c r="E563" s="592">
        <v>3666099</v>
      </c>
      <c r="F563" s="651">
        <f t="shared" si="22"/>
        <v>100</v>
      </c>
      <c r="G563" s="657" t="s">
        <v>81</v>
      </c>
      <c r="H563" s="593"/>
      <c r="I563" s="578" t="s">
        <v>1329</v>
      </c>
    </row>
    <row r="564" spans="2:9" x14ac:dyDescent="0.2">
      <c r="B564" s="570">
        <f t="shared" si="23"/>
        <v>551</v>
      </c>
      <c r="C564" s="590" t="s">
        <v>2198</v>
      </c>
      <c r="D564" s="591">
        <v>3667000</v>
      </c>
      <c r="E564" s="592">
        <v>3667099</v>
      </c>
      <c r="F564" s="651">
        <f t="shared" si="22"/>
        <v>100</v>
      </c>
      <c r="G564" s="657" t="s">
        <v>81</v>
      </c>
      <c r="H564" s="593"/>
      <c r="I564" s="578" t="s">
        <v>1329</v>
      </c>
    </row>
    <row r="565" spans="2:9" x14ac:dyDescent="0.2">
      <c r="B565" s="570">
        <f t="shared" si="23"/>
        <v>552</v>
      </c>
      <c r="C565" s="590" t="s">
        <v>2213</v>
      </c>
      <c r="D565" s="591">
        <v>3668000</v>
      </c>
      <c r="E565" s="592">
        <v>3668099</v>
      </c>
      <c r="F565" s="651">
        <f t="shared" si="22"/>
        <v>100</v>
      </c>
      <c r="G565" s="657" t="s">
        <v>81</v>
      </c>
      <c r="H565" s="593"/>
      <c r="I565" s="578" t="s">
        <v>1329</v>
      </c>
    </row>
    <row r="566" spans="2:9" x14ac:dyDescent="0.2">
      <c r="B566" s="570">
        <f t="shared" si="23"/>
        <v>553</v>
      </c>
      <c r="C566" s="590" t="s">
        <v>2212</v>
      </c>
      <c r="D566" s="591">
        <v>3669000</v>
      </c>
      <c r="E566" s="592">
        <v>3669099</v>
      </c>
      <c r="F566" s="651">
        <f t="shared" si="22"/>
        <v>100</v>
      </c>
      <c r="G566" s="657" t="s">
        <v>81</v>
      </c>
      <c r="H566" s="593"/>
      <c r="I566" s="578" t="s">
        <v>1329</v>
      </c>
    </row>
    <row r="567" spans="2:9" x14ac:dyDescent="0.2">
      <c r="B567" s="570">
        <f t="shared" si="23"/>
        <v>554</v>
      </c>
      <c r="C567" s="590" t="s">
        <v>1314</v>
      </c>
      <c r="D567" s="591">
        <v>3670000</v>
      </c>
      <c r="E567" s="592">
        <v>3670499</v>
      </c>
      <c r="F567" s="651">
        <f t="shared" si="22"/>
        <v>500</v>
      </c>
      <c r="G567" s="657" t="s">
        <v>81</v>
      </c>
      <c r="H567" s="593"/>
      <c r="I567" s="578" t="s">
        <v>1329</v>
      </c>
    </row>
    <row r="568" spans="2:9" x14ac:dyDescent="0.2">
      <c r="B568" s="570">
        <f t="shared" si="23"/>
        <v>555</v>
      </c>
      <c r="C568" s="590" t="s">
        <v>1315</v>
      </c>
      <c r="D568" s="591">
        <v>3672000</v>
      </c>
      <c r="E568" s="592">
        <v>3673399</v>
      </c>
      <c r="F568" s="651">
        <f t="shared" si="22"/>
        <v>1400</v>
      </c>
      <c r="G568" s="657" t="s">
        <v>81</v>
      </c>
      <c r="H568" s="593"/>
      <c r="I568" s="578" t="s">
        <v>1329</v>
      </c>
    </row>
    <row r="569" spans="2:9" x14ac:dyDescent="0.2">
      <c r="B569" s="570">
        <f t="shared" si="23"/>
        <v>556</v>
      </c>
      <c r="C569" s="590" t="s">
        <v>1316</v>
      </c>
      <c r="D569" s="591">
        <v>3674000</v>
      </c>
      <c r="E569" s="592">
        <v>3674399</v>
      </c>
      <c r="F569" s="651">
        <f t="shared" si="22"/>
        <v>400</v>
      </c>
      <c r="G569" s="657" t="s">
        <v>81</v>
      </c>
      <c r="H569" s="593"/>
      <c r="I569" s="578" t="s">
        <v>1329</v>
      </c>
    </row>
    <row r="570" spans="2:9" x14ac:dyDescent="0.2">
      <c r="B570" s="570">
        <f t="shared" si="23"/>
        <v>557</v>
      </c>
      <c r="C570" s="590" t="s">
        <v>2669</v>
      </c>
      <c r="D570" s="591">
        <v>3675000</v>
      </c>
      <c r="E570" s="592">
        <v>3675199</v>
      </c>
      <c r="F570" s="651">
        <f t="shared" si="22"/>
        <v>200</v>
      </c>
      <c r="G570" s="657" t="s">
        <v>81</v>
      </c>
      <c r="H570" s="593"/>
      <c r="I570" s="578" t="s">
        <v>1329</v>
      </c>
    </row>
    <row r="571" spans="2:9" x14ac:dyDescent="0.2">
      <c r="B571" s="570">
        <f t="shared" si="23"/>
        <v>558</v>
      </c>
      <c r="C571" s="590" t="s">
        <v>2023</v>
      </c>
      <c r="D571" s="591">
        <v>3676000</v>
      </c>
      <c r="E571" s="592">
        <v>3676699</v>
      </c>
      <c r="F571" s="651">
        <f t="shared" si="22"/>
        <v>700</v>
      </c>
      <c r="G571" s="657" t="s">
        <v>81</v>
      </c>
      <c r="H571" s="593"/>
      <c r="I571" s="578" t="s">
        <v>1329</v>
      </c>
    </row>
    <row r="572" spans="2:9" x14ac:dyDescent="0.2">
      <c r="B572" s="570">
        <f t="shared" si="23"/>
        <v>559</v>
      </c>
      <c r="C572" s="590" t="s">
        <v>1317</v>
      </c>
      <c r="D572" s="591">
        <v>3678000</v>
      </c>
      <c r="E572" s="592">
        <v>3678799</v>
      </c>
      <c r="F572" s="651">
        <f t="shared" si="22"/>
        <v>800</v>
      </c>
      <c r="G572" s="657" t="s">
        <v>81</v>
      </c>
      <c r="H572" s="593"/>
      <c r="I572" s="578" t="s">
        <v>1329</v>
      </c>
    </row>
    <row r="573" spans="2:9" x14ac:dyDescent="0.2">
      <c r="B573" s="570">
        <f t="shared" si="23"/>
        <v>560</v>
      </c>
      <c r="C573" s="590" t="s">
        <v>1318</v>
      </c>
      <c r="D573" s="591">
        <v>3680000</v>
      </c>
      <c r="E573" s="592">
        <v>3680799</v>
      </c>
      <c r="F573" s="651">
        <f t="shared" si="22"/>
        <v>800</v>
      </c>
      <c r="G573" s="657" t="s">
        <v>81</v>
      </c>
      <c r="H573" s="593"/>
      <c r="I573" s="578" t="s">
        <v>1329</v>
      </c>
    </row>
    <row r="574" spans="2:9" x14ac:dyDescent="0.2">
      <c r="B574" s="570">
        <f t="shared" si="23"/>
        <v>561</v>
      </c>
      <c r="C574" s="590" t="s">
        <v>1747</v>
      </c>
      <c r="D574" s="591">
        <v>3682000</v>
      </c>
      <c r="E574" s="592">
        <v>3684699</v>
      </c>
      <c r="F574" s="651">
        <f t="shared" si="22"/>
        <v>2700</v>
      </c>
      <c r="G574" s="657" t="s">
        <v>81</v>
      </c>
      <c r="H574" s="593"/>
      <c r="I574" s="578" t="s">
        <v>1329</v>
      </c>
    </row>
    <row r="575" spans="2:9" x14ac:dyDescent="0.2">
      <c r="B575" s="570">
        <f t="shared" si="23"/>
        <v>562</v>
      </c>
      <c r="C575" s="590" t="s">
        <v>2832</v>
      </c>
      <c r="D575" s="591">
        <v>3688000</v>
      </c>
      <c r="E575" s="592">
        <v>3688599</v>
      </c>
      <c r="F575" s="651">
        <f t="shared" si="22"/>
        <v>600</v>
      </c>
      <c r="G575" s="657" t="s">
        <v>81</v>
      </c>
      <c r="H575" s="593"/>
      <c r="I575" s="578" t="s">
        <v>1329</v>
      </c>
    </row>
    <row r="576" spans="2:9" x14ac:dyDescent="0.2">
      <c r="B576" s="570">
        <f t="shared" si="23"/>
        <v>563</v>
      </c>
      <c r="C576" s="590" t="s">
        <v>2211</v>
      </c>
      <c r="D576" s="591">
        <v>3689000</v>
      </c>
      <c r="E576" s="592">
        <v>3689099</v>
      </c>
      <c r="F576" s="651">
        <f t="shared" si="22"/>
        <v>100</v>
      </c>
      <c r="G576" s="657" t="s">
        <v>81</v>
      </c>
      <c r="H576" s="593"/>
      <c r="I576" s="578" t="s">
        <v>1329</v>
      </c>
    </row>
    <row r="577" spans="2:9" x14ac:dyDescent="0.2">
      <c r="B577" s="570">
        <f t="shared" si="23"/>
        <v>564</v>
      </c>
      <c r="C577" s="590" t="s">
        <v>2819</v>
      </c>
      <c r="D577" s="591">
        <v>3690000</v>
      </c>
      <c r="E577" s="592">
        <v>3691399</v>
      </c>
      <c r="F577" s="651">
        <f t="shared" si="22"/>
        <v>1400</v>
      </c>
      <c r="G577" s="657" t="s">
        <v>81</v>
      </c>
      <c r="H577" s="593"/>
      <c r="I577" s="578" t="s">
        <v>1329</v>
      </c>
    </row>
    <row r="578" spans="2:9" x14ac:dyDescent="0.2">
      <c r="B578" s="570">
        <f t="shared" si="23"/>
        <v>565</v>
      </c>
      <c r="C578" s="590" t="s">
        <v>1769</v>
      </c>
      <c r="D578" s="591">
        <v>3693000</v>
      </c>
      <c r="E578" s="592">
        <v>3694799</v>
      </c>
      <c r="F578" s="651">
        <f t="shared" si="22"/>
        <v>1800</v>
      </c>
      <c r="G578" s="657" t="s">
        <v>81</v>
      </c>
      <c r="H578" s="593"/>
      <c r="I578" s="578" t="s">
        <v>1329</v>
      </c>
    </row>
    <row r="579" spans="2:9" x14ac:dyDescent="0.2">
      <c r="B579" s="570">
        <f t="shared" si="23"/>
        <v>566</v>
      </c>
      <c r="C579" s="590" t="s">
        <v>1788</v>
      </c>
      <c r="D579" s="591">
        <v>3695000</v>
      </c>
      <c r="E579" s="592">
        <v>3695499</v>
      </c>
      <c r="F579" s="651">
        <f t="shared" si="22"/>
        <v>500</v>
      </c>
      <c r="G579" s="657" t="s">
        <v>81</v>
      </c>
      <c r="H579" s="593"/>
      <c r="I579" s="578" t="s">
        <v>1329</v>
      </c>
    </row>
    <row r="580" spans="2:9" x14ac:dyDescent="0.2">
      <c r="B580" s="570">
        <f t="shared" si="23"/>
        <v>567</v>
      </c>
      <c r="C580" s="590" t="s">
        <v>2191</v>
      </c>
      <c r="D580" s="591">
        <v>3696000</v>
      </c>
      <c r="E580" s="592">
        <v>3696099</v>
      </c>
      <c r="F580" s="651">
        <f t="shared" si="22"/>
        <v>100</v>
      </c>
      <c r="G580" s="657" t="s">
        <v>81</v>
      </c>
      <c r="H580" s="593"/>
      <c r="I580" s="578" t="s">
        <v>1329</v>
      </c>
    </row>
    <row r="581" spans="2:9" x14ac:dyDescent="0.2">
      <c r="B581" s="570">
        <f t="shared" si="23"/>
        <v>568</v>
      </c>
      <c r="C581" s="590" t="s">
        <v>2193</v>
      </c>
      <c r="D581" s="591">
        <v>3697000</v>
      </c>
      <c r="E581" s="592">
        <v>3697099</v>
      </c>
      <c r="F581" s="651">
        <f t="shared" si="22"/>
        <v>100</v>
      </c>
      <c r="G581" s="657" t="s">
        <v>81</v>
      </c>
      <c r="H581" s="593"/>
      <c r="I581" s="578" t="s">
        <v>1329</v>
      </c>
    </row>
    <row r="582" spans="2:9" x14ac:dyDescent="0.2">
      <c r="B582" s="570">
        <f t="shared" si="23"/>
        <v>569</v>
      </c>
      <c r="C582" s="590" t="s">
        <v>2192</v>
      </c>
      <c r="D582" s="591">
        <v>3698000</v>
      </c>
      <c r="E582" s="592">
        <v>3698099</v>
      </c>
      <c r="F582" s="651">
        <f t="shared" si="22"/>
        <v>100</v>
      </c>
      <c r="G582" s="657" t="s">
        <v>81</v>
      </c>
      <c r="H582" s="593"/>
      <c r="I582" s="578" t="s">
        <v>1329</v>
      </c>
    </row>
    <row r="583" spans="2:9" x14ac:dyDescent="0.2">
      <c r="B583" s="570">
        <f t="shared" si="23"/>
        <v>570</v>
      </c>
      <c r="C583" s="590" t="s">
        <v>1926</v>
      </c>
      <c r="D583" s="591">
        <v>3699000</v>
      </c>
      <c r="E583" s="592">
        <v>3699199</v>
      </c>
      <c r="F583" s="651">
        <f t="shared" si="22"/>
        <v>200</v>
      </c>
      <c r="G583" s="657" t="s">
        <v>81</v>
      </c>
      <c r="H583" s="593"/>
      <c r="I583" s="578" t="s">
        <v>1329</v>
      </c>
    </row>
    <row r="584" spans="2:9" x14ac:dyDescent="0.2">
      <c r="B584" s="570">
        <f t="shared" si="23"/>
        <v>571</v>
      </c>
      <c r="C584" s="590" t="s">
        <v>1049</v>
      </c>
      <c r="D584" s="591">
        <v>3700000</v>
      </c>
      <c r="E584" s="592">
        <v>3719999</v>
      </c>
      <c r="F584" s="651">
        <f t="shared" si="22"/>
        <v>20000</v>
      </c>
      <c r="G584" s="657" t="s">
        <v>1245</v>
      </c>
      <c r="H584" s="594"/>
      <c r="I584" s="578" t="s">
        <v>1329</v>
      </c>
    </row>
    <row r="585" spans="2:9" x14ac:dyDescent="0.2">
      <c r="B585" s="570">
        <f t="shared" si="23"/>
        <v>572</v>
      </c>
      <c r="C585" s="590" t="s">
        <v>1465</v>
      </c>
      <c r="D585" s="591">
        <v>3720000</v>
      </c>
      <c r="E585" s="592">
        <v>3721499</v>
      </c>
      <c r="F585" s="651">
        <f t="shared" si="22"/>
        <v>1500</v>
      </c>
      <c r="G585" s="657" t="s">
        <v>1245</v>
      </c>
      <c r="H585" s="593"/>
      <c r="I585" s="578" t="s">
        <v>1329</v>
      </c>
    </row>
    <row r="586" spans="2:9" x14ac:dyDescent="0.2">
      <c r="B586" s="570">
        <f t="shared" si="23"/>
        <v>573</v>
      </c>
      <c r="C586" s="590" t="s">
        <v>1466</v>
      </c>
      <c r="D586" s="591">
        <v>3724000</v>
      </c>
      <c r="E586" s="592">
        <v>3724299</v>
      </c>
      <c r="F586" s="651">
        <f t="shared" si="22"/>
        <v>300</v>
      </c>
      <c r="G586" s="657" t="s">
        <v>1245</v>
      </c>
      <c r="H586" s="593"/>
      <c r="I586" s="578" t="s">
        <v>1329</v>
      </c>
    </row>
    <row r="587" spans="2:9" x14ac:dyDescent="0.2">
      <c r="B587" s="570">
        <f t="shared" si="23"/>
        <v>574</v>
      </c>
      <c r="C587" s="590" t="s">
        <v>1467</v>
      </c>
      <c r="D587" s="591">
        <v>3727000</v>
      </c>
      <c r="E587" s="592">
        <v>3727199</v>
      </c>
      <c r="F587" s="651">
        <f t="shared" si="22"/>
        <v>200</v>
      </c>
      <c r="G587" s="657" t="s">
        <v>1245</v>
      </c>
      <c r="H587" s="593"/>
      <c r="I587" s="578" t="s">
        <v>1329</v>
      </c>
    </row>
    <row r="588" spans="2:9" x14ac:dyDescent="0.2">
      <c r="B588" s="570">
        <f t="shared" si="23"/>
        <v>575</v>
      </c>
      <c r="C588" s="590" t="s">
        <v>1191</v>
      </c>
      <c r="D588" s="591">
        <v>3730000</v>
      </c>
      <c r="E588" s="592">
        <v>3733999</v>
      </c>
      <c r="F588" s="651">
        <f t="shared" si="22"/>
        <v>4000</v>
      </c>
      <c r="G588" s="657" t="s">
        <v>699</v>
      </c>
      <c r="H588" s="593"/>
      <c r="I588" s="578" t="s">
        <v>1329</v>
      </c>
    </row>
    <row r="589" spans="2:9" x14ac:dyDescent="0.2">
      <c r="B589" s="570">
        <f t="shared" si="23"/>
        <v>576</v>
      </c>
      <c r="C589" s="590" t="s">
        <v>1709</v>
      </c>
      <c r="D589" s="591">
        <v>3736000</v>
      </c>
      <c r="E589" s="592">
        <v>3736199</v>
      </c>
      <c r="F589" s="651">
        <f t="shared" si="22"/>
        <v>200</v>
      </c>
      <c r="G589" s="657" t="s">
        <v>1245</v>
      </c>
      <c r="H589" s="593"/>
      <c r="I589" s="578" t="s">
        <v>1329</v>
      </c>
    </row>
    <row r="590" spans="2:9" x14ac:dyDescent="0.2">
      <c r="B590" s="570">
        <f t="shared" si="23"/>
        <v>577</v>
      </c>
      <c r="C590" s="590" t="s">
        <v>2787</v>
      </c>
      <c r="D590" s="591">
        <v>3737000</v>
      </c>
      <c r="E590" s="592">
        <v>3737199</v>
      </c>
      <c r="F590" s="651">
        <f t="shared" si="22"/>
        <v>200</v>
      </c>
      <c r="G590" s="657" t="s">
        <v>1245</v>
      </c>
      <c r="H590" s="593"/>
      <c r="I590" s="578" t="s">
        <v>1329</v>
      </c>
    </row>
    <row r="591" spans="2:9" x14ac:dyDescent="0.2">
      <c r="B591" s="570">
        <f t="shared" si="23"/>
        <v>578</v>
      </c>
      <c r="C591" s="590" t="s">
        <v>1887</v>
      </c>
      <c r="D591" s="591">
        <v>3738000</v>
      </c>
      <c r="E591" s="592">
        <v>3738399</v>
      </c>
      <c r="F591" s="651">
        <f t="shared" si="22"/>
        <v>400</v>
      </c>
      <c r="G591" s="657" t="s">
        <v>1245</v>
      </c>
      <c r="H591" s="593"/>
      <c r="I591" s="578" t="s">
        <v>1329</v>
      </c>
    </row>
    <row r="592" spans="2:9" x14ac:dyDescent="0.2">
      <c r="B592" s="570">
        <f t="shared" si="23"/>
        <v>579</v>
      </c>
      <c r="C592" s="573" t="s">
        <v>2247</v>
      </c>
      <c r="D592" s="579">
        <v>3740000</v>
      </c>
      <c r="E592" s="580">
        <v>3742699</v>
      </c>
      <c r="F592" s="583">
        <f t="shared" si="22"/>
        <v>2700</v>
      </c>
      <c r="G592" s="595" t="s">
        <v>1245</v>
      </c>
      <c r="H592" s="589"/>
      <c r="I592" s="578" t="s">
        <v>1329</v>
      </c>
    </row>
    <row r="593" spans="2:9" x14ac:dyDescent="0.2">
      <c r="B593" s="570">
        <f t="shared" si="23"/>
        <v>580</v>
      </c>
      <c r="C593" s="573" t="s">
        <v>1733</v>
      </c>
      <c r="D593" s="579">
        <v>3746000</v>
      </c>
      <c r="E593" s="580">
        <v>3746999</v>
      </c>
      <c r="F593" s="583">
        <f t="shared" si="22"/>
        <v>1000</v>
      </c>
      <c r="G593" s="595" t="s">
        <v>1245</v>
      </c>
      <c r="H593" s="589"/>
      <c r="I593" s="578" t="s">
        <v>1329</v>
      </c>
    </row>
    <row r="594" spans="2:9" x14ac:dyDescent="0.2">
      <c r="B594" s="570">
        <f t="shared" si="23"/>
        <v>581</v>
      </c>
      <c r="C594" s="573" t="s">
        <v>1461</v>
      </c>
      <c r="D594" s="579">
        <v>3747000</v>
      </c>
      <c r="E594" s="580">
        <v>3747199</v>
      </c>
      <c r="F594" s="583">
        <f t="shared" si="22"/>
        <v>200</v>
      </c>
      <c r="G594" s="595" t="s">
        <v>1245</v>
      </c>
      <c r="H594" s="589"/>
      <c r="I594" s="578" t="s">
        <v>1329</v>
      </c>
    </row>
    <row r="595" spans="2:9" x14ac:dyDescent="0.2">
      <c r="B595" s="570">
        <f t="shared" ref="B595:B658" si="24">B594+1</f>
        <v>582</v>
      </c>
      <c r="C595" s="573" t="s">
        <v>2225</v>
      </c>
      <c r="D595" s="579">
        <v>3750000</v>
      </c>
      <c r="E595" s="580">
        <v>3753799</v>
      </c>
      <c r="F595" s="583">
        <f t="shared" si="22"/>
        <v>3800</v>
      </c>
      <c r="G595" s="595" t="s">
        <v>1245</v>
      </c>
      <c r="H595" s="589"/>
      <c r="I595" s="578" t="s">
        <v>1329</v>
      </c>
    </row>
    <row r="596" spans="2:9" x14ac:dyDescent="0.2">
      <c r="B596" s="570">
        <f t="shared" si="24"/>
        <v>583</v>
      </c>
      <c r="C596" s="573" t="s">
        <v>1734</v>
      </c>
      <c r="D596" s="579">
        <v>3756000</v>
      </c>
      <c r="E596" s="580">
        <v>3756599</v>
      </c>
      <c r="F596" s="583">
        <f t="shared" si="22"/>
        <v>600</v>
      </c>
      <c r="G596" s="595" t="s">
        <v>1245</v>
      </c>
      <c r="H596" s="589"/>
      <c r="I596" s="578" t="s">
        <v>1329</v>
      </c>
    </row>
    <row r="597" spans="2:9" x14ac:dyDescent="0.2">
      <c r="B597" s="570">
        <f t="shared" si="24"/>
        <v>584</v>
      </c>
      <c r="C597" s="573" t="s">
        <v>1846</v>
      </c>
      <c r="D597" s="579">
        <v>3758000</v>
      </c>
      <c r="E597" s="580">
        <v>3758699</v>
      </c>
      <c r="F597" s="583">
        <f t="shared" si="22"/>
        <v>700</v>
      </c>
      <c r="G597" s="595" t="s">
        <v>1245</v>
      </c>
      <c r="H597" s="589"/>
      <c r="I597" s="578" t="s">
        <v>1329</v>
      </c>
    </row>
    <row r="598" spans="2:9" x14ac:dyDescent="0.2">
      <c r="B598" s="570">
        <f t="shared" si="24"/>
        <v>585</v>
      </c>
      <c r="C598" s="573" t="s">
        <v>2226</v>
      </c>
      <c r="D598" s="579">
        <v>3760000</v>
      </c>
      <c r="E598" s="580">
        <v>3763599</v>
      </c>
      <c r="F598" s="583">
        <f t="shared" si="22"/>
        <v>3600</v>
      </c>
      <c r="G598" s="595" t="s">
        <v>1245</v>
      </c>
      <c r="H598" s="589"/>
      <c r="I598" s="578" t="s">
        <v>1329</v>
      </c>
    </row>
    <row r="599" spans="2:9" x14ac:dyDescent="0.2">
      <c r="B599" s="570">
        <f t="shared" si="24"/>
        <v>586</v>
      </c>
      <c r="C599" s="573" t="s">
        <v>1735</v>
      </c>
      <c r="D599" s="579">
        <v>3766000</v>
      </c>
      <c r="E599" s="580">
        <v>3766399</v>
      </c>
      <c r="F599" s="583">
        <f t="shared" si="22"/>
        <v>400</v>
      </c>
      <c r="G599" s="595" t="s">
        <v>1245</v>
      </c>
      <c r="H599" s="589"/>
      <c r="I599" s="578" t="s">
        <v>1329</v>
      </c>
    </row>
    <row r="600" spans="2:9" x14ac:dyDescent="0.2">
      <c r="B600" s="570">
        <f t="shared" si="24"/>
        <v>587</v>
      </c>
      <c r="C600" s="573" t="s">
        <v>2361</v>
      </c>
      <c r="D600" s="579">
        <v>3767000</v>
      </c>
      <c r="E600" s="580">
        <v>3768799</v>
      </c>
      <c r="F600" s="583">
        <f t="shared" si="22"/>
        <v>1800</v>
      </c>
      <c r="G600" s="595" t="s">
        <v>1245</v>
      </c>
      <c r="H600" s="589"/>
      <c r="I600" s="578" t="s">
        <v>1329</v>
      </c>
    </row>
    <row r="601" spans="2:9" x14ac:dyDescent="0.2">
      <c r="B601" s="570">
        <f t="shared" si="24"/>
        <v>588</v>
      </c>
      <c r="C601" s="573" t="s">
        <v>1952</v>
      </c>
      <c r="D601" s="579">
        <v>3770000</v>
      </c>
      <c r="E601" s="580">
        <v>3770799</v>
      </c>
      <c r="F601" s="583">
        <f t="shared" si="22"/>
        <v>800</v>
      </c>
      <c r="G601" s="595" t="s">
        <v>1245</v>
      </c>
      <c r="H601" s="589"/>
      <c r="I601" s="578" t="s">
        <v>1329</v>
      </c>
    </row>
    <row r="602" spans="2:9" x14ac:dyDescent="0.2">
      <c r="B602" s="570">
        <f t="shared" si="24"/>
        <v>589</v>
      </c>
      <c r="C602" s="573" t="s">
        <v>2225</v>
      </c>
      <c r="D602" s="579">
        <v>3772000</v>
      </c>
      <c r="E602" s="580">
        <v>3772599</v>
      </c>
      <c r="F602" s="583">
        <f t="shared" si="22"/>
        <v>600</v>
      </c>
      <c r="G602" s="595" t="s">
        <v>1245</v>
      </c>
      <c r="H602" s="589"/>
      <c r="I602" s="578" t="s">
        <v>1329</v>
      </c>
    </row>
    <row r="603" spans="2:9" x14ac:dyDescent="0.2">
      <c r="B603" s="570">
        <f t="shared" si="24"/>
        <v>590</v>
      </c>
      <c r="C603" s="573" t="s">
        <v>2226</v>
      </c>
      <c r="D603" s="579">
        <v>3774000</v>
      </c>
      <c r="E603" s="580">
        <v>3774399</v>
      </c>
      <c r="F603" s="583">
        <f t="shared" si="22"/>
        <v>400</v>
      </c>
      <c r="G603" s="595" t="s">
        <v>1245</v>
      </c>
      <c r="H603" s="589"/>
      <c r="I603" s="578" t="s">
        <v>1329</v>
      </c>
    </row>
    <row r="604" spans="2:9" x14ac:dyDescent="0.2">
      <c r="B604" s="570">
        <f t="shared" si="24"/>
        <v>591</v>
      </c>
      <c r="C604" s="573" t="s">
        <v>2360</v>
      </c>
      <c r="D604" s="579">
        <v>3775000</v>
      </c>
      <c r="E604" s="580">
        <v>3776499</v>
      </c>
      <c r="F604" s="583">
        <f t="shared" si="22"/>
        <v>1500</v>
      </c>
      <c r="G604" s="595" t="s">
        <v>1245</v>
      </c>
      <c r="H604" s="589"/>
      <c r="I604" s="578" t="s">
        <v>1329</v>
      </c>
    </row>
    <row r="605" spans="2:9" x14ac:dyDescent="0.2">
      <c r="B605" s="570">
        <f t="shared" si="24"/>
        <v>592</v>
      </c>
      <c r="C605" s="573" t="s">
        <v>2024</v>
      </c>
      <c r="D605" s="579">
        <v>3778000</v>
      </c>
      <c r="E605" s="580">
        <v>3779399</v>
      </c>
      <c r="F605" s="583">
        <f t="shared" si="22"/>
        <v>1400</v>
      </c>
      <c r="G605" s="595" t="s">
        <v>1245</v>
      </c>
      <c r="H605" s="589"/>
      <c r="I605" s="578" t="s">
        <v>1329</v>
      </c>
    </row>
    <row r="606" spans="2:9" x14ac:dyDescent="0.2">
      <c r="B606" s="570">
        <f t="shared" si="24"/>
        <v>593</v>
      </c>
      <c r="C606" s="573" t="s">
        <v>1728</v>
      </c>
      <c r="D606" s="579">
        <v>3780000</v>
      </c>
      <c r="E606" s="580">
        <v>3780699</v>
      </c>
      <c r="F606" s="583">
        <f t="shared" si="22"/>
        <v>700</v>
      </c>
      <c r="G606" s="595" t="s">
        <v>1245</v>
      </c>
      <c r="H606" s="589"/>
      <c r="I606" s="578" t="s">
        <v>1329</v>
      </c>
    </row>
    <row r="607" spans="2:9" x14ac:dyDescent="0.2">
      <c r="B607" s="570">
        <f t="shared" si="24"/>
        <v>594</v>
      </c>
      <c r="C607" s="573" t="s">
        <v>1729</v>
      </c>
      <c r="D607" s="579">
        <v>3782000</v>
      </c>
      <c r="E607" s="580">
        <v>3782399</v>
      </c>
      <c r="F607" s="583">
        <f t="shared" si="22"/>
        <v>400</v>
      </c>
      <c r="G607" s="595" t="s">
        <v>1245</v>
      </c>
      <c r="H607" s="589"/>
      <c r="I607" s="578" t="s">
        <v>1329</v>
      </c>
    </row>
    <row r="608" spans="2:9" x14ac:dyDescent="0.2">
      <c r="B608" s="570">
        <f t="shared" si="24"/>
        <v>595</v>
      </c>
      <c r="C608" s="573" t="s">
        <v>2202</v>
      </c>
      <c r="D608" s="579">
        <v>3783000</v>
      </c>
      <c r="E608" s="580">
        <v>3783099</v>
      </c>
      <c r="F608" s="583">
        <f t="shared" si="22"/>
        <v>100</v>
      </c>
      <c r="G608" s="595" t="s">
        <v>1245</v>
      </c>
      <c r="H608" s="589"/>
      <c r="I608" s="578" t="s">
        <v>1329</v>
      </c>
    </row>
    <row r="609" spans="2:9" x14ac:dyDescent="0.2">
      <c r="B609" s="570">
        <f t="shared" si="24"/>
        <v>596</v>
      </c>
      <c r="C609" s="573" t="s">
        <v>1730</v>
      </c>
      <c r="D609" s="579">
        <v>3784000</v>
      </c>
      <c r="E609" s="580">
        <v>3784199</v>
      </c>
      <c r="F609" s="583">
        <f t="shared" si="22"/>
        <v>200</v>
      </c>
      <c r="G609" s="595" t="s">
        <v>1245</v>
      </c>
      <c r="H609" s="589"/>
      <c r="I609" s="578" t="s">
        <v>1329</v>
      </c>
    </row>
    <row r="610" spans="2:9" x14ac:dyDescent="0.2">
      <c r="B610" s="570">
        <f t="shared" si="24"/>
        <v>597</v>
      </c>
      <c r="C610" s="573" t="s">
        <v>1736</v>
      </c>
      <c r="D610" s="579">
        <v>3786000</v>
      </c>
      <c r="E610" s="580">
        <v>3786299</v>
      </c>
      <c r="F610" s="583">
        <f t="shared" si="22"/>
        <v>300</v>
      </c>
      <c r="G610" s="595" t="s">
        <v>1245</v>
      </c>
      <c r="H610" s="589"/>
      <c r="I610" s="578" t="s">
        <v>1329</v>
      </c>
    </row>
    <row r="611" spans="2:9" x14ac:dyDescent="0.2">
      <c r="B611" s="570">
        <f t="shared" si="24"/>
        <v>598</v>
      </c>
      <c r="C611" s="573" t="s">
        <v>2247</v>
      </c>
      <c r="D611" s="579">
        <v>3789000</v>
      </c>
      <c r="E611" s="580">
        <v>3789299</v>
      </c>
      <c r="F611" s="583">
        <f t="shared" si="22"/>
        <v>300</v>
      </c>
      <c r="G611" s="595" t="s">
        <v>1245</v>
      </c>
      <c r="H611" s="589"/>
      <c r="I611" s="578" t="s">
        <v>1329</v>
      </c>
    </row>
    <row r="612" spans="2:9" x14ac:dyDescent="0.2">
      <c r="B612" s="570">
        <f t="shared" si="24"/>
        <v>599</v>
      </c>
      <c r="C612" s="573" t="s">
        <v>1737</v>
      </c>
      <c r="D612" s="579">
        <v>3788000</v>
      </c>
      <c r="E612" s="580">
        <v>3788199</v>
      </c>
      <c r="F612" s="583">
        <f t="shared" si="22"/>
        <v>200</v>
      </c>
      <c r="G612" s="595" t="s">
        <v>1245</v>
      </c>
      <c r="H612" s="589"/>
      <c r="I612" s="578" t="s">
        <v>1329</v>
      </c>
    </row>
    <row r="613" spans="2:9" x14ac:dyDescent="0.2">
      <c r="B613" s="570">
        <f t="shared" si="24"/>
        <v>600</v>
      </c>
      <c r="C613" s="573" t="s">
        <v>1738</v>
      </c>
      <c r="D613" s="579">
        <v>3790000</v>
      </c>
      <c r="E613" s="580">
        <v>3791299</v>
      </c>
      <c r="F613" s="583">
        <f t="shared" si="22"/>
        <v>1300</v>
      </c>
      <c r="G613" s="595" t="s">
        <v>1245</v>
      </c>
      <c r="H613" s="589"/>
      <c r="I613" s="578" t="s">
        <v>1329</v>
      </c>
    </row>
    <row r="614" spans="2:9" x14ac:dyDescent="0.2">
      <c r="B614" s="570">
        <f t="shared" si="24"/>
        <v>601</v>
      </c>
      <c r="C614" s="573" t="s">
        <v>2403</v>
      </c>
      <c r="D614" s="579">
        <v>3792000</v>
      </c>
      <c r="E614" s="580">
        <v>3793299</v>
      </c>
      <c r="F614" s="583">
        <f t="shared" si="22"/>
        <v>1300</v>
      </c>
      <c r="G614" s="595" t="s">
        <v>1245</v>
      </c>
      <c r="H614" s="589"/>
      <c r="I614" s="578" t="s">
        <v>1329</v>
      </c>
    </row>
    <row r="615" spans="2:9" x14ac:dyDescent="0.2">
      <c r="B615" s="570">
        <f t="shared" si="24"/>
        <v>602</v>
      </c>
      <c r="C615" s="573" t="s">
        <v>1739</v>
      </c>
      <c r="D615" s="579">
        <v>3794000</v>
      </c>
      <c r="E615" s="580">
        <v>3795499</v>
      </c>
      <c r="F615" s="583">
        <f t="shared" si="22"/>
        <v>1500</v>
      </c>
      <c r="G615" s="595" t="s">
        <v>1245</v>
      </c>
      <c r="H615" s="589"/>
      <c r="I615" s="578" t="s">
        <v>1329</v>
      </c>
    </row>
    <row r="616" spans="2:9" ht="12.75" customHeight="1" x14ac:dyDescent="0.2">
      <c r="B616" s="570">
        <f t="shared" si="24"/>
        <v>603</v>
      </c>
      <c r="C616" s="573" t="s">
        <v>1740</v>
      </c>
      <c r="D616" s="579">
        <v>3798000</v>
      </c>
      <c r="E616" s="580">
        <v>3798599</v>
      </c>
      <c r="F616" s="583">
        <f t="shared" si="22"/>
        <v>600</v>
      </c>
      <c r="G616" s="595" t="s">
        <v>1245</v>
      </c>
      <c r="H616" s="589"/>
      <c r="I616" s="578" t="s">
        <v>1329</v>
      </c>
    </row>
    <row r="617" spans="2:9" x14ac:dyDescent="0.2">
      <c r="B617" s="570">
        <f t="shared" si="24"/>
        <v>604</v>
      </c>
      <c r="C617" s="573" t="s">
        <v>1191</v>
      </c>
      <c r="D617" s="579">
        <v>3800000</v>
      </c>
      <c r="E617" s="580">
        <v>3830199</v>
      </c>
      <c r="F617" s="583">
        <f t="shared" si="22"/>
        <v>30200</v>
      </c>
      <c r="G617" s="573" t="s">
        <v>699</v>
      </c>
      <c r="H617" s="589"/>
      <c r="I617" s="578" t="s">
        <v>1329</v>
      </c>
    </row>
    <row r="618" spans="2:9" x14ac:dyDescent="0.2">
      <c r="B618" s="570">
        <f t="shared" si="24"/>
        <v>605</v>
      </c>
      <c r="C618" s="573" t="s">
        <v>1191</v>
      </c>
      <c r="D618" s="579">
        <v>3831000</v>
      </c>
      <c r="E618" s="580">
        <v>3836999</v>
      </c>
      <c r="F618" s="583">
        <f t="shared" ref="F618:F685" si="25">SUM((E618-D618)+1)</f>
        <v>6000</v>
      </c>
      <c r="G618" s="595" t="s">
        <v>699</v>
      </c>
      <c r="H618" s="589"/>
      <c r="I618" s="578" t="s">
        <v>1329</v>
      </c>
    </row>
    <row r="619" spans="2:9" ht="13.5" customHeight="1" x14ac:dyDescent="0.2">
      <c r="B619" s="570">
        <f t="shared" si="24"/>
        <v>606</v>
      </c>
      <c r="C619" s="573" t="s">
        <v>1217</v>
      </c>
      <c r="D619" s="579">
        <v>3840000</v>
      </c>
      <c r="E619" s="580">
        <v>3840399</v>
      </c>
      <c r="F619" s="583">
        <f t="shared" si="25"/>
        <v>400</v>
      </c>
      <c r="G619" s="595" t="s">
        <v>1245</v>
      </c>
      <c r="H619" s="589"/>
      <c r="I619" s="578" t="s">
        <v>1329</v>
      </c>
    </row>
    <row r="620" spans="2:9" ht="12" customHeight="1" x14ac:dyDescent="0.2">
      <c r="B620" s="570">
        <f t="shared" si="24"/>
        <v>607</v>
      </c>
      <c r="C620" s="573" t="s">
        <v>1250</v>
      </c>
      <c r="D620" s="579">
        <v>3843000</v>
      </c>
      <c r="E620" s="580">
        <v>3843199</v>
      </c>
      <c r="F620" s="583">
        <f t="shared" si="25"/>
        <v>200</v>
      </c>
      <c r="G620" s="595" t="s">
        <v>1245</v>
      </c>
      <c r="H620" s="589"/>
      <c r="I620" s="578" t="s">
        <v>1329</v>
      </c>
    </row>
    <row r="621" spans="2:9" ht="12.75" customHeight="1" x14ac:dyDescent="0.2">
      <c r="B621" s="570">
        <f t="shared" si="24"/>
        <v>608</v>
      </c>
      <c r="C621" s="573" t="s">
        <v>1251</v>
      </c>
      <c r="D621" s="579">
        <v>3846000</v>
      </c>
      <c r="E621" s="580">
        <v>3846599</v>
      </c>
      <c r="F621" s="583">
        <f t="shared" si="25"/>
        <v>600</v>
      </c>
      <c r="G621" s="595" t="s">
        <v>1245</v>
      </c>
      <c r="H621" s="589"/>
      <c r="I621" s="578" t="s">
        <v>1329</v>
      </c>
    </row>
    <row r="622" spans="2:9" x14ac:dyDescent="0.2">
      <c r="B622" s="570">
        <f t="shared" si="24"/>
        <v>609</v>
      </c>
      <c r="C622" s="573" t="s">
        <v>2512</v>
      </c>
      <c r="D622" s="579">
        <v>3850000</v>
      </c>
      <c r="E622" s="580">
        <v>3850399</v>
      </c>
      <c r="F622" s="583">
        <f t="shared" si="25"/>
        <v>400</v>
      </c>
      <c r="G622" s="595" t="s">
        <v>1245</v>
      </c>
      <c r="H622" s="589"/>
      <c r="I622" s="578" t="s">
        <v>1329</v>
      </c>
    </row>
    <row r="623" spans="2:9" x14ac:dyDescent="0.2">
      <c r="B623" s="570">
        <f t="shared" si="24"/>
        <v>610</v>
      </c>
      <c r="C623" s="573" t="s">
        <v>1252</v>
      </c>
      <c r="D623" s="579">
        <v>3853000</v>
      </c>
      <c r="E623" s="580">
        <v>3853399</v>
      </c>
      <c r="F623" s="583">
        <f t="shared" si="25"/>
        <v>400</v>
      </c>
      <c r="G623" s="595" t="s">
        <v>1245</v>
      </c>
      <c r="H623" s="589"/>
      <c r="I623" s="578" t="s">
        <v>1329</v>
      </c>
    </row>
    <row r="624" spans="2:9" x14ac:dyDescent="0.2">
      <c r="B624" s="570">
        <f t="shared" si="24"/>
        <v>611</v>
      </c>
      <c r="C624" s="573" t="s">
        <v>1253</v>
      </c>
      <c r="D624" s="579">
        <v>3856000</v>
      </c>
      <c r="E624" s="580">
        <v>3856599</v>
      </c>
      <c r="F624" s="583">
        <f t="shared" si="25"/>
        <v>600</v>
      </c>
      <c r="G624" s="595" t="s">
        <v>1245</v>
      </c>
      <c r="H624" s="589"/>
      <c r="I624" s="578" t="s">
        <v>1329</v>
      </c>
    </row>
    <row r="625" spans="2:9" x14ac:dyDescent="0.2">
      <c r="B625" s="570">
        <f t="shared" si="24"/>
        <v>612</v>
      </c>
      <c r="C625" s="573" t="s">
        <v>1254</v>
      </c>
      <c r="D625" s="579">
        <v>3860000</v>
      </c>
      <c r="E625" s="580">
        <v>3860299</v>
      </c>
      <c r="F625" s="583">
        <f t="shared" si="25"/>
        <v>300</v>
      </c>
      <c r="G625" s="595" t="s">
        <v>1245</v>
      </c>
      <c r="H625" s="589"/>
      <c r="I625" s="578" t="s">
        <v>1329</v>
      </c>
    </row>
    <row r="626" spans="2:9" x14ac:dyDescent="0.2">
      <c r="B626" s="570">
        <f t="shared" si="24"/>
        <v>613</v>
      </c>
      <c r="C626" s="573" t="s">
        <v>2650</v>
      </c>
      <c r="D626" s="579">
        <v>3861000</v>
      </c>
      <c r="E626" s="580">
        <v>3861399</v>
      </c>
      <c r="F626" s="583">
        <f t="shared" si="25"/>
        <v>400</v>
      </c>
      <c r="G626" s="595" t="s">
        <v>81</v>
      </c>
      <c r="H626" s="589"/>
      <c r="I626" s="578" t="s">
        <v>1329</v>
      </c>
    </row>
    <row r="627" spans="2:9" x14ac:dyDescent="0.2">
      <c r="B627" s="570">
        <f t="shared" si="24"/>
        <v>614</v>
      </c>
      <c r="C627" s="573" t="s">
        <v>1255</v>
      </c>
      <c r="D627" s="579">
        <v>3862000</v>
      </c>
      <c r="E627" s="580">
        <v>3862299</v>
      </c>
      <c r="F627" s="583">
        <f t="shared" si="25"/>
        <v>300</v>
      </c>
      <c r="G627" s="595" t="s">
        <v>81</v>
      </c>
      <c r="H627" s="589"/>
      <c r="I627" s="578" t="s">
        <v>1329</v>
      </c>
    </row>
    <row r="628" spans="2:9" x14ac:dyDescent="0.2">
      <c r="B628" s="570">
        <f t="shared" si="24"/>
        <v>615</v>
      </c>
      <c r="C628" s="573" t="s">
        <v>1256</v>
      </c>
      <c r="D628" s="579">
        <v>3865000</v>
      </c>
      <c r="E628" s="580">
        <v>3865299</v>
      </c>
      <c r="F628" s="583">
        <f t="shared" si="25"/>
        <v>300</v>
      </c>
      <c r="G628" s="595" t="s">
        <v>1245</v>
      </c>
      <c r="H628" s="589"/>
      <c r="I628" s="578" t="s">
        <v>1329</v>
      </c>
    </row>
    <row r="629" spans="2:9" x14ac:dyDescent="0.2">
      <c r="B629" s="570">
        <f t="shared" si="24"/>
        <v>616</v>
      </c>
      <c r="C629" s="573" t="s">
        <v>1257</v>
      </c>
      <c r="D629" s="579">
        <v>3868000</v>
      </c>
      <c r="E629" s="580">
        <v>3868199</v>
      </c>
      <c r="F629" s="583">
        <f t="shared" si="25"/>
        <v>200</v>
      </c>
      <c r="G629" s="595" t="s">
        <v>1245</v>
      </c>
      <c r="H629" s="589"/>
      <c r="I629" s="578" t="s">
        <v>1329</v>
      </c>
    </row>
    <row r="630" spans="2:9" x14ac:dyDescent="0.2">
      <c r="B630" s="570">
        <f t="shared" si="24"/>
        <v>617</v>
      </c>
      <c r="C630" s="573" t="s">
        <v>2667</v>
      </c>
      <c r="D630" s="579">
        <v>3868200</v>
      </c>
      <c r="E630" s="580">
        <v>3868299</v>
      </c>
      <c r="F630" s="583">
        <f t="shared" si="25"/>
        <v>100</v>
      </c>
      <c r="G630" s="595" t="s">
        <v>1245</v>
      </c>
      <c r="H630" s="589"/>
      <c r="I630" s="578" t="s">
        <v>1329</v>
      </c>
    </row>
    <row r="631" spans="2:9" x14ac:dyDescent="0.2">
      <c r="B631" s="570">
        <f t="shared" si="24"/>
        <v>618</v>
      </c>
      <c r="C631" s="573" t="s">
        <v>2402</v>
      </c>
      <c r="D631" s="579">
        <v>3870000</v>
      </c>
      <c r="E631" s="580">
        <v>3870699</v>
      </c>
      <c r="F631" s="583">
        <f t="shared" si="25"/>
        <v>700</v>
      </c>
      <c r="G631" s="595" t="s">
        <v>1245</v>
      </c>
      <c r="H631" s="589"/>
      <c r="I631" s="578" t="s">
        <v>1329</v>
      </c>
    </row>
    <row r="632" spans="2:9" x14ac:dyDescent="0.2">
      <c r="B632" s="570">
        <f t="shared" si="24"/>
        <v>619</v>
      </c>
      <c r="C632" s="573" t="s">
        <v>2606</v>
      </c>
      <c r="D632" s="579">
        <v>3872000</v>
      </c>
      <c r="E632" s="580">
        <v>3879599</v>
      </c>
      <c r="F632" s="583">
        <f t="shared" si="25"/>
        <v>7600</v>
      </c>
      <c r="G632" s="595" t="s">
        <v>81</v>
      </c>
      <c r="H632" s="589"/>
      <c r="I632" s="578" t="s">
        <v>1329</v>
      </c>
    </row>
    <row r="633" spans="2:9" x14ac:dyDescent="0.2">
      <c r="B633" s="570">
        <f t="shared" si="24"/>
        <v>620</v>
      </c>
      <c r="C633" s="573" t="s">
        <v>1885</v>
      </c>
      <c r="D633" s="579">
        <v>3880000</v>
      </c>
      <c r="E633" s="580">
        <v>3880999</v>
      </c>
      <c r="F633" s="583">
        <f t="shared" si="25"/>
        <v>1000</v>
      </c>
      <c r="G633" s="595" t="s">
        <v>81</v>
      </c>
      <c r="H633" s="589"/>
      <c r="I633" s="578" t="s">
        <v>1329</v>
      </c>
    </row>
    <row r="634" spans="2:9" x14ac:dyDescent="0.2">
      <c r="B634" s="570">
        <f t="shared" si="24"/>
        <v>621</v>
      </c>
      <c r="C634" s="573" t="s">
        <v>1877</v>
      </c>
      <c r="D634" s="579">
        <v>3882000</v>
      </c>
      <c r="E634" s="580">
        <v>3882499</v>
      </c>
      <c r="F634" s="583">
        <f t="shared" si="25"/>
        <v>500</v>
      </c>
      <c r="G634" s="595" t="s">
        <v>81</v>
      </c>
      <c r="H634" s="589"/>
      <c r="I634" s="578" t="s">
        <v>1329</v>
      </c>
    </row>
    <row r="635" spans="2:9" x14ac:dyDescent="0.2">
      <c r="B635" s="570">
        <f t="shared" si="24"/>
        <v>622</v>
      </c>
      <c r="C635" s="573" t="s">
        <v>2350</v>
      </c>
      <c r="D635" s="579">
        <v>3884000</v>
      </c>
      <c r="E635" s="580">
        <v>3884199</v>
      </c>
      <c r="F635" s="583">
        <f t="shared" si="25"/>
        <v>200</v>
      </c>
      <c r="G635" s="595" t="s">
        <v>81</v>
      </c>
      <c r="H635" s="589"/>
      <c r="I635" s="578" t="s">
        <v>1329</v>
      </c>
    </row>
    <row r="636" spans="2:9" x14ac:dyDescent="0.2">
      <c r="B636" s="570">
        <f t="shared" si="24"/>
        <v>623</v>
      </c>
      <c r="C636" s="573" t="s">
        <v>2353</v>
      </c>
      <c r="D636" s="579">
        <v>3885000</v>
      </c>
      <c r="E636" s="580">
        <v>3885199</v>
      </c>
      <c r="F636" s="583">
        <f t="shared" si="25"/>
        <v>200</v>
      </c>
      <c r="G636" s="595" t="s">
        <v>81</v>
      </c>
      <c r="H636" s="589"/>
      <c r="I636" s="578" t="s">
        <v>1329</v>
      </c>
    </row>
    <row r="637" spans="2:9" x14ac:dyDescent="0.2">
      <c r="B637" s="570">
        <f t="shared" si="24"/>
        <v>624</v>
      </c>
      <c r="C637" s="573" t="s">
        <v>2285</v>
      </c>
      <c r="D637" s="579">
        <v>3886000</v>
      </c>
      <c r="E637" s="580">
        <v>3886099</v>
      </c>
      <c r="F637" s="583">
        <f t="shared" si="25"/>
        <v>100</v>
      </c>
      <c r="G637" s="595" t="s">
        <v>81</v>
      </c>
      <c r="H637" s="589"/>
      <c r="I637" s="578" t="s">
        <v>1329</v>
      </c>
    </row>
    <row r="638" spans="2:9" x14ac:dyDescent="0.2">
      <c r="B638" s="570">
        <f t="shared" si="24"/>
        <v>625</v>
      </c>
      <c r="C638" s="573" t="s">
        <v>2286</v>
      </c>
      <c r="D638" s="579">
        <v>3887000</v>
      </c>
      <c r="E638" s="580">
        <v>3887099</v>
      </c>
      <c r="F638" s="583">
        <f t="shared" si="25"/>
        <v>100</v>
      </c>
      <c r="G638" s="595" t="s">
        <v>81</v>
      </c>
      <c r="H638" s="589"/>
      <c r="I638" s="578" t="s">
        <v>1329</v>
      </c>
    </row>
    <row r="639" spans="2:9" x14ac:dyDescent="0.2">
      <c r="B639" s="570">
        <f t="shared" si="24"/>
        <v>626</v>
      </c>
      <c r="C639" s="573" t="s">
        <v>2214</v>
      </c>
      <c r="D639" s="579">
        <v>3888000</v>
      </c>
      <c r="E639" s="580">
        <v>3888099</v>
      </c>
      <c r="F639" s="583">
        <f t="shared" si="25"/>
        <v>100</v>
      </c>
      <c r="G639" s="595" t="s">
        <v>81</v>
      </c>
      <c r="H639" s="589"/>
      <c r="I639" s="578" t="s">
        <v>1329</v>
      </c>
    </row>
    <row r="640" spans="2:9" x14ac:dyDescent="0.2">
      <c r="B640" s="570">
        <f t="shared" si="24"/>
        <v>627</v>
      </c>
      <c r="C640" s="573" t="s">
        <v>1748</v>
      </c>
      <c r="D640" s="579">
        <v>3890000</v>
      </c>
      <c r="E640" s="580">
        <v>3890799</v>
      </c>
      <c r="F640" s="583">
        <f t="shared" si="25"/>
        <v>800</v>
      </c>
      <c r="G640" s="595" t="s">
        <v>81</v>
      </c>
      <c r="H640" s="589"/>
      <c r="I640" s="578" t="s">
        <v>1329</v>
      </c>
    </row>
    <row r="641" spans="2:9" x14ac:dyDescent="0.2">
      <c r="B641" s="570">
        <f t="shared" si="24"/>
        <v>628</v>
      </c>
      <c r="C641" s="573" t="s">
        <v>1749</v>
      </c>
      <c r="D641" s="579">
        <v>3892000</v>
      </c>
      <c r="E641" s="580">
        <v>3892299</v>
      </c>
      <c r="F641" s="583">
        <f t="shared" si="25"/>
        <v>300</v>
      </c>
      <c r="G641" s="595" t="s">
        <v>81</v>
      </c>
      <c r="H641" s="589"/>
      <c r="I641" s="578" t="s">
        <v>1329</v>
      </c>
    </row>
    <row r="642" spans="2:9" x14ac:dyDescent="0.2">
      <c r="B642" s="570">
        <f t="shared" si="24"/>
        <v>629</v>
      </c>
      <c r="C642" s="573" t="s">
        <v>2835</v>
      </c>
      <c r="D642" s="579">
        <v>3893000</v>
      </c>
      <c r="E642" s="580">
        <v>3893299</v>
      </c>
      <c r="F642" s="583">
        <f t="shared" si="25"/>
        <v>300</v>
      </c>
      <c r="G642" s="595" t="s">
        <v>81</v>
      </c>
      <c r="H642" s="589"/>
      <c r="I642" s="578" t="s">
        <v>1329</v>
      </c>
    </row>
    <row r="643" spans="2:9" x14ac:dyDescent="0.2">
      <c r="B643" s="570">
        <f t="shared" si="24"/>
        <v>630</v>
      </c>
      <c r="C643" s="573" t="s">
        <v>1878</v>
      </c>
      <c r="D643" s="579">
        <v>3894000</v>
      </c>
      <c r="E643" s="580">
        <v>3894499</v>
      </c>
      <c r="F643" s="583">
        <f t="shared" si="25"/>
        <v>500</v>
      </c>
      <c r="G643" s="595" t="s">
        <v>81</v>
      </c>
      <c r="H643" s="589"/>
      <c r="I643" s="578" t="s">
        <v>1329</v>
      </c>
    </row>
    <row r="644" spans="2:9" x14ac:dyDescent="0.2">
      <c r="B644" s="570">
        <f t="shared" si="24"/>
        <v>631</v>
      </c>
      <c r="C644" s="573" t="s">
        <v>2362</v>
      </c>
      <c r="D644" s="579">
        <v>3895000</v>
      </c>
      <c r="E644" s="580">
        <v>3896499</v>
      </c>
      <c r="F644" s="583">
        <f t="shared" si="25"/>
        <v>1500</v>
      </c>
      <c r="G644" s="595" t="s">
        <v>81</v>
      </c>
      <c r="H644" s="589"/>
      <c r="I644" s="578" t="s">
        <v>1329</v>
      </c>
    </row>
    <row r="645" spans="2:9" x14ac:dyDescent="0.2">
      <c r="B645" s="570">
        <f t="shared" si="24"/>
        <v>632</v>
      </c>
      <c r="C645" s="573" t="s">
        <v>1953</v>
      </c>
      <c r="D645" s="579">
        <v>3899000</v>
      </c>
      <c r="E645" s="580">
        <v>3899199</v>
      </c>
      <c r="F645" s="583">
        <f t="shared" si="25"/>
        <v>200</v>
      </c>
      <c r="G645" s="595" t="s">
        <v>81</v>
      </c>
      <c r="H645" s="589"/>
      <c r="I645" s="578" t="s">
        <v>1329</v>
      </c>
    </row>
    <row r="646" spans="2:9" x14ac:dyDescent="0.2">
      <c r="B646" s="570">
        <f t="shared" si="24"/>
        <v>633</v>
      </c>
      <c r="C646" s="573" t="s">
        <v>1165</v>
      </c>
      <c r="D646" s="579">
        <v>3900000</v>
      </c>
      <c r="E646" s="580">
        <v>3902699</v>
      </c>
      <c r="F646" s="583">
        <f t="shared" si="25"/>
        <v>2700</v>
      </c>
      <c r="G646" s="595" t="s">
        <v>1245</v>
      </c>
      <c r="H646" s="589"/>
      <c r="I646" s="578" t="s">
        <v>1329</v>
      </c>
    </row>
    <row r="647" spans="2:9" x14ac:dyDescent="0.2">
      <c r="B647" s="570">
        <f t="shared" si="24"/>
        <v>634</v>
      </c>
      <c r="C647" s="573" t="s">
        <v>2732</v>
      </c>
      <c r="D647" s="579">
        <v>3909000</v>
      </c>
      <c r="E647" s="580">
        <v>3909399</v>
      </c>
      <c r="F647" s="583">
        <f t="shared" si="25"/>
        <v>400</v>
      </c>
      <c r="G647" s="595" t="s">
        <v>81</v>
      </c>
      <c r="H647" s="589"/>
      <c r="I647" s="578" t="s">
        <v>1329</v>
      </c>
    </row>
    <row r="648" spans="2:9" x14ac:dyDescent="0.2">
      <c r="B648" s="570">
        <f t="shared" si="24"/>
        <v>635</v>
      </c>
      <c r="C648" s="573" t="s">
        <v>2437</v>
      </c>
      <c r="D648" s="579">
        <v>3910000</v>
      </c>
      <c r="E648" s="580">
        <v>3910199</v>
      </c>
      <c r="F648" s="583">
        <f t="shared" si="25"/>
        <v>200</v>
      </c>
      <c r="G648" s="595" t="s">
        <v>81</v>
      </c>
      <c r="H648" s="589"/>
      <c r="I648" s="578" t="s">
        <v>1329</v>
      </c>
    </row>
    <row r="649" spans="2:9" x14ac:dyDescent="0.2">
      <c r="B649" s="570">
        <f t="shared" si="24"/>
        <v>636</v>
      </c>
      <c r="C649" s="573" t="s">
        <v>2644</v>
      </c>
      <c r="D649" s="579">
        <v>3912000</v>
      </c>
      <c r="E649" s="580">
        <v>3912399</v>
      </c>
      <c r="F649" s="583">
        <f t="shared" si="25"/>
        <v>400</v>
      </c>
      <c r="G649" s="595" t="s">
        <v>81</v>
      </c>
      <c r="H649" s="589"/>
      <c r="I649" s="578" t="s">
        <v>1329</v>
      </c>
    </row>
    <row r="650" spans="2:9" x14ac:dyDescent="0.2">
      <c r="B650" s="570">
        <f t="shared" si="24"/>
        <v>637</v>
      </c>
      <c r="C650" s="573" t="s">
        <v>2426</v>
      </c>
      <c r="D650" s="579">
        <v>3919000</v>
      </c>
      <c r="E650" s="580">
        <v>3919099</v>
      </c>
      <c r="F650" s="583">
        <f t="shared" si="25"/>
        <v>100</v>
      </c>
      <c r="G650" s="595" t="s">
        <v>81</v>
      </c>
      <c r="H650" s="589"/>
      <c r="I650" s="578" t="s">
        <v>1329</v>
      </c>
    </row>
    <row r="651" spans="2:9" x14ac:dyDescent="0.2">
      <c r="B651" s="570">
        <f t="shared" si="24"/>
        <v>638</v>
      </c>
      <c r="C651" s="573" t="s">
        <v>1191</v>
      </c>
      <c r="D651" s="579">
        <v>3930000</v>
      </c>
      <c r="E651" s="580">
        <v>3936499</v>
      </c>
      <c r="F651" s="583">
        <f t="shared" si="25"/>
        <v>6500</v>
      </c>
      <c r="G651" s="595" t="s">
        <v>699</v>
      </c>
      <c r="H651" s="589"/>
      <c r="I651" s="578" t="s">
        <v>1329</v>
      </c>
    </row>
    <row r="652" spans="2:9" x14ac:dyDescent="0.2">
      <c r="B652" s="570">
        <f t="shared" si="24"/>
        <v>639</v>
      </c>
      <c r="C652" s="573" t="s">
        <v>2605</v>
      </c>
      <c r="D652" s="579">
        <v>3936500</v>
      </c>
      <c r="E652" s="580">
        <v>3936514</v>
      </c>
      <c r="F652" s="583">
        <f t="shared" si="25"/>
        <v>15</v>
      </c>
      <c r="G652" s="595" t="s">
        <v>699</v>
      </c>
      <c r="H652" s="589"/>
      <c r="I652" s="578" t="s">
        <v>1329</v>
      </c>
    </row>
    <row r="653" spans="2:9" x14ac:dyDescent="0.2">
      <c r="B653" s="570">
        <f t="shared" si="24"/>
        <v>640</v>
      </c>
      <c r="C653" s="573" t="s">
        <v>1191</v>
      </c>
      <c r="D653" s="579">
        <v>3936515</v>
      </c>
      <c r="E653" s="580">
        <v>3937199</v>
      </c>
      <c r="F653" s="583">
        <f t="shared" si="25"/>
        <v>685</v>
      </c>
      <c r="G653" s="595" t="s">
        <v>699</v>
      </c>
      <c r="H653" s="589"/>
      <c r="I653" s="578" t="s">
        <v>1329</v>
      </c>
    </row>
    <row r="654" spans="2:9" x14ac:dyDescent="0.2">
      <c r="B654" s="570">
        <f t="shared" si="24"/>
        <v>641</v>
      </c>
      <c r="C654" s="573" t="s">
        <v>2605</v>
      </c>
      <c r="D654" s="579">
        <v>3937200</v>
      </c>
      <c r="E654" s="580">
        <v>3937249</v>
      </c>
      <c r="F654" s="583">
        <f t="shared" si="25"/>
        <v>50</v>
      </c>
      <c r="G654" s="595" t="s">
        <v>699</v>
      </c>
      <c r="H654" s="589"/>
      <c r="I654" s="578" t="s">
        <v>1329</v>
      </c>
    </row>
    <row r="655" spans="2:9" x14ac:dyDescent="0.2">
      <c r="B655" s="570">
        <f t="shared" si="24"/>
        <v>642</v>
      </c>
      <c r="C655" s="573" t="s">
        <v>1191</v>
      </c>
      <c r="D655" s="579">
        <v>3937250</v>
      </c>
      <c r="E655" s="580">
        <v>3937279</v>
      </c>
      <c r="F655" s="583">
        <f t="shared" si="25"/>
        <v>30</v>
      </c>
      <c r="G655" s="595" t="s">
        <v>699</v>
      </c>
      <c r="H655" s="589"/>
      <c r="I655" s="578" t="s">
        <v>1329</v>
      </c>
    </row>
    <row r="656" spans="2:9" x14ac:dyDescent="0.2">
      <c r="B656" s="570">
        <f t="shared" si="24"/>
        <v>643</v>
      </c>
      <c r="C656" s="573" t="s">
        <v>2605</v>
      </c>
      <c r="D656" s="579">
        <v>3937280</v>
      </c>
      <c r="E656" s="580">
        <v>3937399</v>
      </c>
      <c r="F656" s="583">
        <f t="shared" si="25"/>
        <v>120</v>
      </c>
      <c r="G656" s="595" t="s">
        <v>699</v>
      </c>
      <c r="H656" s="589"/>
      <c r="I656" s="578" t="s">
        <v>1329</v>
      </c>
    </row>
    <row r="657" spans="2:9" x14ac:dyDescent="0.2">
      <c r="B657" s="570">
        <f t="shared" si="24"/>
        <v>644</v>
      </c>
      <c r="C657" s="573" t="s">
        <v>1191</v>
      </c>
      <c r="D657" s="579">
        <v>3937400</v>
      </c>
      <c r="E657" s="580">
        <v>3938299</v>
      </c>
      <c r="F657" s="583">
        <f t="shared" si="25"/>
        <v>900</v>
      </c>
      <c r="G657" s="595" t="s">
        <v>699</v>
      </c>
      <c r="H657" s="589"/>
      <c r="I657" s="578" t="s">
        <v>1329</v>
      </c>
    </row>
    <row r="658" spans="2:9" x14ac:dyDescent="0.2">
      <c r="B658" s="570">
        <f t="shared" si="24"/>
        <v>645</v>
      </c>
      <c r="C658" s="573" t="s">
        <v>2605</v>
      </c>
      <c r="D658" s="579">
        <v>3938300</v>
      </c>
      <c r="E658" s="580">
        <v>3938319</v>
      </c>
      <c r="F658" s="583">
        <f t="shared" si="25"/>
        <v>20</v>
      </c>
      <c r="G658" s="595" t="s">
        <v>699</v>
      </c>
      <c r="H658" s="589"/>
      <c r="I658" s="578" t="s">
        <v>1329</v>
      </c>
    </row>
    <row r="659" spans="2:9" x14ac:dyDescent="0.2">
      <c r="B659" s="570">
        <f t="shared" ref="B659:B685" si="26">B658+1</f>
        <v>646</v>
      </c>
      <c r="C659" s="573" t="s">
        <v>1191</v>
      </c>
      <c r="D659" s="579">
        <v>3938320</v>
      </c>
      <c r="E659" s="580">
        <v>3938419</v>
      </c>
      <c r="F659" s="583">
        <f t="shared" si="25"/>
        <v>100</v>
      </c>
      <c r="G659" s="595" t="s">
        <v>699</v>
      </c>
      <c r="H659" s="589"/>
      <c r="I659" s="578" t="s">
        <v>1329</v>
      </c>
    </row>
    <row r="660" spans="2:9" x14ac:dyDescent="0.2">
      <c r="B660" s="570">
        <f t="shared" si="26"/>
        <v>647</v>
      </c>
      <c r="C660" s="573" t="s">
        <v>2605</v>
      </c>
      <c r="D660" s="579">
        <v>3938420</v>
      </c>
      <c r="E660" s="580">
        <v>3938439</v>
      </c>
      <c r="F660" s="583">
        <f t="shared" si="25"/>
        <v>20</v>
      </c>
      <c r="G660" s="595" t="s">
        <v>699</v>
      </c>
      <c r="H660" s="589"/>
      <c r="I660" s="578" t="s">
        <v>1329</v>
      </c>
    </row>
    <row r="661" spans="2:9" x14ac:dyDescent="0.2">
      <c r="B661" s="570">
        <f t="shared" si="26"/>
        <v>648</v>
      </c>
      <c r="C661" s="573" t="s">
        <v>1191</v>
      </c>
      <c r="D661" s="579">
        <v>3938440</v>
      </c>
      <c r="E661" s="580">
        <v>3939999</v>
      </c>
      <c r="F661" s="583">
        <f t="shared" si="25"/>
        <v>1560</v>
      </c>
      <c r="G661" s="595" t="s">
        <v>699</v>
      </c>
      <c r="H661" s="589"/>
      <c r="I661" s="578" t="s">
        <v>1329</v>
      </c>
    </row>
    <row r="662" spans="2:9" x14ac:dyDescent="0.2">
      <c r="B662" s="570">
        <f t="shared" si="26"/>
        <v>649</v>
      </c>
      <c r="C662" s="573" t="s">
        <v>1191</v>
      </c>
      <c r="D662" s="579">
        <v>3940000</v>
      </c>
      <c r="E662" s="580">
        <v>3945299</v>
      </c>
      <c r="F662" s="583">
        <f t="shared" si="25"/>
        <v>5300</v>
      </c>
      <c r="G662" s="595" t="s">
        <v>699</v>
      </c>
      <c r="H662" s="589"/>
      <c r="I662" s="578" t="s">
        <v>1329</v>
      </c>
    </row>
    <row r="663" spans="2:9" x14ac:dyDescent="0.2">
      <c r="B663" s="570">
        <f t="shared" si="26"/>
        <v>650</v>
      </c>
      <c r="C663" s="573" t="s">
        <v>2605</v>
      </c>
      <c r="D663" s="579">
        <v>3945300</v>
      </c>
      <c r="E663" s="580">
        <v>3945579</v>
      </c>
      <c r="F663" s="583">
        <f t="shared" si="25"/>
        <v>280</v>
      </c>
      <c r="G663" s="595" t="s">
        <v>699</v>
      </c>
      <c r="H663" s="589"/>
      <c r="I663" s="578" t="s">
        <v>1329</v>
      </c>
    </row>
    <row r="664" spans="2:9" x14ac:dyDescent="0.2">
      <c r="B664" s="570">
        <f t="shared" si="26"/>
        <v>651</v>
      </c>
      <c r="C664" s="573" t="s">
        <v>1191</v>
      </c>
      <c r="D664" s="579">
        <v>3945580</v>
      </c>
      <c r="E664" s="580">
        <v>3945699</v>
      </c>
      <c r="F664" s="583">
        <f t="shared" si="25"/>
        <v>120</v>
      </c>
      <c r="G664" s="595" t="s">
        <v>699</v>
      </c>
      <c r="H664" s="589"/>
      <c r="I664" s="578" t="s">
        <v>1329</v>
      </c>
    </row>
    <row r="665" spans="2:9" x14ac:dyDescent="0.2">
      <c r="B665" s="570">
        <f t="shared" si="26"/>
        <v>652</v>
      </c>
      <c r="C665" s="573" t="s">
        <v>2605</v>
      </c>
      <c r="D665" s="579">
        <v>3945700</v>
      </c>
      <c r="E665" s="580">
        <v>3945799</v>
      </c>
      <c r="F665" s="583">
        <f t="shared" si="25"/>
        <v>100</v>
      </c>
      <c r="G665" s="595" t="s">
        <v>699</v>
      </c>
      <c r="H665" s="589"/>
      <c r="I665" s="578" t="s">
        <v>1329</v>
      </c>
    </row>
    <row r="666" spans="2:9" x14ac:dyDescent="0.2">
      <c r="B666" s="570">
        <f t="shared" si="26"/>
        <v>653</v>
      </c>
      <c r="C666" s="573" t="s">
        <v>1191</v>
      </c>
      <c r="D666" s="579">
        <v>3945800</v>
      </c>
      <c r="E666" s="580">
        <v>3949999</v>
      </c>
      <c r="F666" s="583">
        <f t="shared" si="25"/>
        <v>4200</v>
      </c>
      <c r="G666" s="595" t="s">
        <v>699</v>
      </c>
      <c r="H666" s="589"/>
      <c r="I666" s="578" t="s">
        <v>1329</v>
      </c>
    </row>
    <row r="667" spans="2:9" x14ac:dyDescent="0.2">
      <c r="B667" s="570">
        <f t="shared" si="26"/>
        <v>654</v>
      </c>
      <c r="C667" s="573" t="s">
        <v>1191</v>
      </c>
      <c r="D667" s="579">
        <v>3950000</v>
      </c>
      <c r="E667" s="580">
        <v>3957489</v>
      </c>
      <c r="F667" s="583">
        <f t="shared" si="25"/>
        <v>7490</v>
      </c>
      <c r="G667" s="595" t="s">
        <v>699</v>
      </c>
      <c r="H667" s="589"/>
      <c r="I667" s="578" t="s">
        <v>1329</v>
      </c>
    </row>
    <row r="668" spans="2:9" x14ac:dyDescent="0.2">
      <c r="B668" s="570">
        <f t="shared" si="26"/>
        <v>655</v>
      </c>
      <c r="C668" s="573" t="s">
        <v>2605</v>
      </c>
      <c r="D668" s="579">
        <v>3957490</v>
      </c>
      <c r="E668" s="580">
        <v>3957689</v>
      </c>
      <c r="F668" s="583">
        <f t="shared" si="25"/>
        <v>200</v>
      </c>
      <c r="G668" s="595" t="s">
        <v>699</v>
      </c>
      <c r="H668" s="589"/>
      <c r="I668" s="578" t="s">
        <v>1329</v>
      </c>
    </row>
    <row r="669" spans="2:9" x14ac:dyDescent="0.2">
      <c r="B669" s="570">
        <f t="shared" si="26"/>
        <v>656</v>
      </c>
      <c r="C669" s="573" t="s">
        <v>1191</v>
      </c>
      <c r="D669" s="579">
        <v>3957690</v>
      </c>
      <c r="E669" s="580">
        <v>3959999</v>
      </c>
      <c r="F669" s="583">
        <f t="shared" si="25"/>
        <v>2310</v>
      </c>
      <c r="G669" s="595" t="s">
        <v>699</v>
      </c>
      <c r="H669" s="589"/>
      <c r="I669" s="578" t="s">
        <v>1329</v>
      </c>
    </row>
    <row r="670" spans="2:9" x14ac:dyDescent="0.2">
      <c r="B670" s="570">
        <f t="shared" si="26"/>
        <v>657</v>
      </c>
      <c r="C670" s="573" t="s">
        <v>1191</v>
      </c>
      <c r="D670" s="579">
        <v>3960000</v>
      </c>
      <c r="E670" s="580">
        <v>3999999</v>
      </c>
      <c r="F670" s="583">
        <f t="shared" si="25"/>
        <v>40000</v>
      </c>
      <c r="G670" s="573" t="s">
        <v>81</v>
      </c>
      <c r="H670" s="589"/>
      <c r="I670" s="578" t="s">
        <v>1329</v>
      </c>
    </row>
    <row r="671" spans="2:9" x14ac:dyDescent="0.2">
      <c r="B671" s="570">
        <f t="shared" si="26"/>
        <v>658</v>
      </c>
      <c r="C671" s="573" t="s">
        <v>1941</v>
      </c>
      <c r="D671" s="579">
        <v>4000000</v>
      </c>
      <c r="E671" s="580">
        <v>4019999</v>
      </c>
      <c r="F671" s="583">
        <f t="shared" si="25"/>
        <v>20000</v>
      </c>
      <c r="G671" s="573" t="s">
        <v>81</v>
      </c>
      <c r="H671" s="589"/>
      <c r="I671" s="575" t="s">
        <v>1225</v>
      </c>
    </row>
    <row r="672" spans="2:9" x14ac:dyDescent="0.2">
      <c r="B672" s="570">
        <f t="shared" si="26"/>
        <v>659</v>
      </c>
      <c r="C672" s="573" t="s">
        <v>2605</v>
      </c>
      <c r="D672" s="579">
        <v>4500000</v>
      </c>
      <c r="E672" s="580">
        <v>4537599</v>
      </c>
      <c r="F672" s="583">
        <f t="shared" si="25"/>
        <v>37600</v>
      </c>
      <c r="G672" s="573" t="s">
        <v>81</v>
      </c>
      <c r="H672" s="589"/>
      <c r="I672" s="575" t="s">
        <v>1329</v>
      </c>
    </row>
    <row r="673" spans="2:9" x14ac:dyDescent="0.2">
      <c r="B673" s="570">
        <f t="shared" si="26"/>
        <v>660</v>
      </c>
      <c r="C673" s="573" t="s">
        <v>2832</v>
      </c>
      <c r="D673" s="579">
        <v>4580000</v>
      </c>
      <c r="E673" s="580">
        <v>4589999</v>
      </c>
      <c r="F673" s="583">
        <f t="shared" si="25"/>
        <v>10000</v>
      </c>
      <c r="G673" s="573" t="s">
        <v>81</v>
      </c>
      <c r="H673" s="589"/>
      <c r="I673" s="575" t="s">
        <v>1329</v>
      </c>
    </row>
    <row r="674" spans="2:9" x14ac:dyDescent="0.2">
      <c r="B674" s="570">
        <f t="shared" si="26"/>
        <v>661</v>
      </c>
      <c r="C674" s="573" t="s">
        <v>1808</v>
      </c>
      <c r="D674" s="579">
        <v>5000000</v>
      </c>
      <c r="E674" s="580">
        <v>5005999</v>
      </c>
      <c r="F674" s="583">
        <f t="shared" si="25"/>
        <v>6000</v>
      </c>
      <c r="G674" s="573" t="s">
        <v>81</v>
      </c>
      <c r="H674" s="589"/>
      <c r="I674" s="575" t="s">
        <v>1158</v>
      </c>
    </row>
    <row r="675" spans="2:9" x14ac:dyDescent="0.2">
      <c r="B675" s="570">
        <f t="shared" si="26"/>
        <v>662</v>
      </c>
      <c r="C675" s="573" t="s">
        <v>1320</v>
      </c>
      <c r="D675" s="579">
        <v>5006000</v>
      </c>
      <c r="E675" s="580">
        <v>5009999</v>
      </c>
      <c r="F675" s="583">
        <f t="shared" si="25"/>
        <v>4000</v>
      </c>
      <c r="G675" s="573" t="s">
        <v>81</v>
      </c>
      <c r="H675" s="589"/>
      <c r="I675" s="575" t="s">
        <v>1158</v>
      </c>
    </row>
    <row r="676" spans="2:9" x14ac:dyDescent="0.2">
      <c r="B676" s="570">
        <f t="shared" si="26"/>
        <v>663</v>
      </c>
      <c r="C676" s="573" t="s">
        <v>1320</v>
      </c>
      <c r="D676" s="579">
        <v>5010000</v>
      </c>
      <c r="E676" s="580">
        <v>5029999</v>
      </c>
      <c r="F676" s="583">
        <f t="shared" si="25"/>
        <v>20000</v>
      </c>
      <c r="G676" s="573" t="s">
        <v>81</v>
      </c>
      <c r="H676" s="589"/>
      <c r="I676" s="575" t="s">
        <v>1158</v>
      </c>
    </row>
    <row r="677" spans="2:9" x14ac:dyDescent="0.2">
      <c r="B677" s="570">
        <f t="shared" si="26"/>
        <v>664</v>
      </c>
      <c r="C677" s="573" t="s">
        <v>1808</v>
      </c>
      <c r="D677" s="579">
        <v>5030000</v>
      </c>
      <c r="E677" s="580">
        <v>5030099</v>
      </c>
      <c r="F677" s="583">
        <f t="shared" si="25"/>
        <v>100</v>
      </c>
      <c r="G677" s="573" t="s">
        <v>81</v>
      </c>
      <c r="H677" s="589"/>
      <c r="I677" s="575" t="s">
        <v>1158</v>
      </c>
    </row>
    <row r="678" spans="2:9" x14ac:dyDescent="0.2">
      <c r="B678" s="570">
        <f t="shared" si="26"/>
        <v>665</v>
      </c>
      <c r="C678" s="573" t="s">
        <v>1808</v>
      </c>
      <c r="D678" s="579">
        <v>5030100</v>
      </c>
      <c r="E678" s="580">
        <v>5030999</v>
      </c>
      <c r="F678" s="583">
        <f t="shared" si="25"/>
        <v>900</v>
      </c>
      <c r="G678" s="573" t="s">
        <v>81</v>
      </c>
      <c r="H678" s="589"/>
      <c r="I678" s="575" t="s">
        <v>1158</v>
      </c>
    </row>
    <row r="679" spans="2:9" x14ac:dyDescent="0.2">
      <c r="B679" s="570">
        <f t="shared" si="26"/>
        <v>666</v>
      </c>
      <c r="C679" s="573" t="s">
        <v>1808</v>
      </c>
      <c r="D679" s="579">
        <v>5031000</v>
      </c>
      <c r="E679" s="580">
        <v>5031999</v>
      </c>
      <c r="F679" s="583">
        <f t="shared" si="25"/>
        <v>1000</v>
      </c>
      <c r="G679" s="573" t="s">
        <v>1245</v>
      </c>
      <c r="H679" s="589"/>
      <c r="I679" s="575" t="s">
        <v>1158</v>
      </c>
    </row>
    <row r="680" spans="2:9" x14ac:dyDescent="0.2">
      <c r="B680" s="570">
        <f t="shared" si="26"/>
        <v>667</v>
      </c>
      <c r="C680" s="573" t="s">
        <v>1808</v>
      </c>
      <c r="D680" s="579">
        <v>5032000</v>
      </c>
      <c r="E680" s="580">
        <v>5039999</v>
      </c>
      <c r="F680" s="583">
        <f t="shared" si="25"/>
        <v>8000</v>
      </c>
      <c r="G680" s="573" t="s">
        <v>81</v>
      </c>
      <c r="H680" s="589"/>
      <c r="I680" s="575" t="s">
        <v>1158</v>
      </c>
    </row>
    <row r="681" spans="2:9" x14ac:dyDescent="0.2">
      <c r="B681" s="570">
        <f t="shared" si="26"/>
        <v>668</v>
      </c>
      <c r="C681" s="573" t="s">
        <v>1320</v>
      </c>
      <c r="D681" s="579">
        <v>5100000</v>
      </c>
      <c r="E681" s="580">
        <v>5159999</v>
      </c>
      <c r="F681" s="583">
        <f t="shared" si="25"/>
        <v>60000</v>
      </c>
      <c r="G681" s="573" t="s">
        <v>81</v>
      </c>
      <c r="H681" s="589"/>
      <c r="I681" s="575" t="s">
        <v>1158</v>
      </c>
    </row>
    <row r="682" spans="2:9" x14ac:dyDescent="0.2">
      <c r="B682" s="570">
        <f t="shared" si="26"/>
        <v>669</v>
      </c>
      <c r="C682" s="573" t="s">
        <v>1055</v>
      </c>
      <c r="D682" s="579">
        <v>6000000</v>
      </c>
      <c r="E682" s="580">
        <v>6059999</v>
      </c>
      <c r="F682" s="583">
        <f t="shared" si="25"/>
        <v>60000</v>
      </c>
      <c r="G682" s="573" t="s">
        <v>81</v>
      </c>
      <c r="H682" s="589"/>
      <c r="I682" s="575" t="s">
        <v>1056</v>
      </c>
    </row>
    <row r="683" spans="2:9" x14ac:dyDescent="0.2">
      <c r="B683" s="570">
        <f t="shared" si="26"/>
        <v>670</v>
      </c>
      <c r="C683" s="573" t="s">
        <v>1366</v>
      </c>
      <c r="D683" s="579">
        <v>6090000</v>
      </c>
      <c r="E683" s="580">
        <v>6095999</v>
      </c>
      <c r="F683" s="583">
        <f t="shared" si="25"/>
        <v>6000</v>
      </c>
      <c r="G683" s="595" t="s">
        <v>1245</v>
      </c>
      <c r="H683" s="589"/>
      <c r="I683" s="575" t="s">
        <v>1056</v>
      </c>
    </row>
    <row r="684" spans="2:9" x14ac:dyDescent="0.2">
      <c r="B684" s="570">
        <f t="shared" si="26"/>
        <v>671</v>
      </c>
      <c r="C684" s="573" t="s">
        <v>1397</v>
      </c>
      <c r="D684" s="579">
        <v>7001000</v>
      </c>
      <c r="E684" s="580">
        <v>7003599</v>
      </c>
      <c r="F684" s="583">
        <f t="shared" si="25"/>
        <v>2600</v>
      </c>
      <c r="G684" s="595" t="s">
        <v>81</v>
      </c>
      <c r="H684" s="589"/>
      <c r="I684" s="575" t="s">
        <v>1915</v>
      </c>
    </row>
    <row r="685" spans="2:9" ht="13.5" thickBot="1" x14ac:dyDescent="0.25">
      <c r="B685" s="570">
        <f t="shared" si="26"/>
        <v>672</v>
      </c>
      <c r="C685" s="596" t="s">
        <v>1398</v>
      </c>
      <c r="D685" s="597">
        <v>7090000</v>
      </c>
      <c r="E685" s="680">
        <v>7090299</v>
      </c>
      <c r="F685" s="677">
        <f t="shared" si="25"/>
        <v>300</v>
      </c>
      <c r="G685" s="681" t="s">
        <v>1245</v>
      </c>
      <c r="H685" s="598"/>
      <c r="I685" s="682" t="s">
        <v>1024</v>
      </c>
    </row>
    <row r="686" spans="2:9" x14ac:dyDescent="0.2">
      <c r="D686" s="566"/>
      <c r="E686" s="566"/>
      <c r="H686" s="566"/>
      <c r="I686" s="566"/>
    </row>
    <row r="687" spans="2:9" x14ac:dyDescent="0.2">
      <c r="B687" s="723" t="s">
        <v>1065</v>
      </c>
    </row>
    <row r="688" spans="2:9" x14ac:dyDescent="0.2">
      <c r="B688" s="613" t="s">
        <v>2593</v>
      </c>
    </row>
    <row r="689" spans="2:9" x14ac:dyDescent="0.2">
      <c r="B689" s="638"/>
    </row>
    <row r="690" spans="2:9" x14ac:dyDescent="0.2">
      <c r="B690" s="568" t="s">
        <v>1066</v>
      </c>
    </row>
    <row r="691" spans="2:9" x14ac:dyDescent="0.2">
      <c r="B691" s="568" t="s">
        <v>1152</v>
      </c>
    </row>
    <row r="692" spans="2:9" x14ac:dyDescent="0.2">
      <c r="B692" s="758" t="s">
        <v>1341</v>
      </c>
      <c r="C692" s="758"/>
      <c r="D692" s="758"/>
      <c r="E692" s="758"/>
      <c r="F692" s="758"/>
      <c r="G692" s="758"/>
      <c r="H692" s="758"/>
      <c r="I692" s="758"/>
    </row>
    <row r="693" spans="2:9" x14ac:dyDescent="0.2">
      <c r="B693" s="759" t="s">
        <v>2</v>
      </c>
      <c r="C693" s="759"/>
      <c r="D693" s="759"/>
      <c r="E693" s="759"/>
      <c r="F693" s="759"/>
      <c r="G693" s="759"/>
      <c r="H693" s="759"/>
      <c r="I693" s="644"/>
    </row>
    <row r="694" spans="2:9" x14ac:dyDescent="0.2">
      <c r="D694" s="566"/>
      <c r="E694" s="566"/>
      <c r="H694" s="566"/>
      <c r="I694" s="566"/>
    </row>
    <row r="695" spans="2:9" x14ac:dyDescent="0.2">
      <c r="B695" s="639" t="s">
        <v>785</v>
      </c>
      <c r="C695" s="640"/>
      <c r="D695" s="566"/>
      <c r="E695" s="566"/>
      <c r="H695" s="566"/>
      <c r="I695" s="566"/>
    </row>
    <row r="696" spans="2:9" x14ac:dyDescent="0.2">
      <c r="B696" s="639"/>
      <c r="C696" s="640"/>
      <c r="D696" s="566"/>
      <c r="E696" s="566"/>
      <c r="H696" s="566"/>
      <c r="I696" s="566"/>
    </row>
    <row r="697" spans="2:9" x14ac:dyDescent="0.2">
      <c r="C697" s="568" t="s">
        <v>1910</v>
      </c>
      <c r="D697" s="566"/>
      <c r="E697" s="566"/>
      <c r="H697" s="566"/>
      <c r="I697" s="566"/>
    </row>
    <row r="698" spans="2:9" x14ac:dyDescent="0.2">
      <c r="C698" s="568" t="s">
        <v>1911</v>
      </c>
    </row>
    <row r="699" spans="2:9" x14ac:dyDescent="0.2">
      <c r="C699" s="568" t="s">
        <v>1912</v>
      </c>
    </row>
    <row r="700" spans="2:9" x14ac:dyDescent="0.2">
      <c r="C700" s="568" t="s">
        <v>2879</v>
      </c>
    </row>
    <row r="701" spans="2:9" x14ac:dyDescent="0.2">
      <c r="C701" s="568" t="s">
        <v>1913</v>
      </c>
    </row>
    <row r="702" spans="2:9" x14ac:dyDescent="0.2">
      <c r="B702" s="641"/>
      <c r="C702" s="568" t="s">
        <v>1914</v>
      </c>
    </row>
    <row r="703" spans="2:9" x14ac:dyDescent="0.2">
      <c r="B703" s="641"/>
      <c r="C703" s="642" t="s">
        <v>2834</v>
      </c>
    </row>
    <row r="704" spans="2:9" x14ac:dyDescent="0.2">
      <c r="B704" s="641"/>
      <c r="C704" s="642"/>
    </row>
  </sheetData>
  <mergeCells count="7">
    <mergeCell ref="B692:I692"/>
    <mergeCell ref="B693:H693"/>
    <mergeCell ref="C12:F12"/>
    <mergeCell ref="B12:B13"/>
    <mergeCell ref="H12:H13"/>
    <mergeCell ref="I12:I13"/>
    <mergeCell ref="D13:E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7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5"/>
  <dimension ref="B1:J361"/>
  <sheetViews>
    <sheetView zoomScale="85" zoomScaleNormal="85" workbookViewId="0">
      <selection activeCell="B14" sqref="B14:I343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40.5703125" style="415" customWidth="1"/>
    <col min="4" max="6" width="13.7109375" style="415" customWidth="1"/>
    <col min="7" max="7" width="10.7109375" style="415" customWidth="1"/>
    <col min="8" max="8" width="10.7109375" style="443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42"/>
    </row>
    <row r="2" spans="2:9" ht="18" x14ac:dyDescent="0.25">
      <c r="B2" s="506" t="s">
        <v>2144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2146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 xml:space="preserve">     Fecha de publicación:  Abril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62" t="s">
        <v>1020</v>
      </c>
      <c r="C12" s="747" t="s">
        <v>1026</v>
      </c>
      <c r="D12" s="760"/>
      <c r="E12" s="760"/>
      <c r="F12" s="761"/>
      <c r="G12" s="525" t="s">
        <v>784</v>
      </c>
      <c r="H12" s="764" t="s">
        <v>1064</v>
      </c>
      <c r="I12" s="762" t="s">
        <v>1022</v>
      </c>
    </row>
    <row r="13" spans="2:9" s="434" customFormat="1" ht="13.5" thickBot="1" x14ac:dyDescent="0.25">
      <c r="B13" s="763"/>
      <c r="C13" s="530" t="s">
        <v>781</v>
      </c>
      <c r="D13" s="531" t="s">
        <v>780</v>
      </c>
      <c r="E13" s="532"/>
      <c r="F13" s="530" t="s">
        <v>779</v>
      </c>
      <c r="G13" s="529" t="s">
        <v>782</v>
      </c>
      <c r="H13" s="765"/>
      <c r="I13" s="763"/>
    </row>
    <row r="14" spans="2:9" s="434" customFormat="1" x14ac:dyDescent="0.2">
      <c r="B14" s="570">
        <v>1</v>
      </c>
      <c r="C14" s="612" t="s">
        <v>2558</v>
      </c>
      <c r="D14" s="581">
        <v>2100000</v>
      </c>
      <c r="E14" s="601">
        <v>2100399</v>
      </c>
      <c r="F14" s="724">
        <f t="shared" ref="F14:F27" si="0">SUM((E14-D14)+1)</f>
        <v>400</v>
      </c>
      <c r="G14" s="571" t="s">
        <v>120</v>
      </c>
      <c r="H14" s="585"/>
      <c r="I14" s="587" t="s">
        <v>1329</v>
      </c>
    </row>
    <row r="15" spans="2:9" s="434" customFormat="1" x14ac:dyDescent="0.2">
      <c r="B15" s="570">
        <f>B14+1</f>
        <v>2</v>
      </c>
      <c r="C15" s="612" t="s">
        <v>2559</v>
      </c>
      <c r="D15" s="579">
        <v>2101000</v>
      </c>
      <c r="E15" s="599">
        <v>2101399</v>
      </c>
      <c r="F15" s="724">
        <f t="shared" si="0"/>
        <v>400</v>
      </c>
      <c r="G15" s="571" t="s">
        <v>120</v>
      </c>
      <c r="H15" s="585"/>
      <c r="I15" s="587" t="s">
        <v>1329</v>
      </c>
    </row>
    <row r="16" spans="2:9" s="434" customFormat="1" x14ac:dyDescent="0.2">
      <c r="B16" s="570">
        <f t="shared" ref="B16:B79" si="1">B15+1</f>
        <v>3</v>
      </c>
      <c r="C16" s="612" t="s">
        <v>2560</v>
      </c>
      <c r="D16" s="581">
        <v>2102000</v>
      </c>
      <c r="E16" s="601">
        <v>2102399</v>
      </c>
      <c r="F16" s="724">
        <f t="shared" si="0"/>
        <v>400</v>
      </c>
      <c r="G16" s="571" t="s">
        <v>120</v>
      </c>
      <c r="H16" s="585"/>
      <c r="I16" s="587" t="s">
        <v>1329</v>
      </c>
    </row>
    <row r="17" spans="2:9" s="434" customFormat="1" x14ac:dyDescent="0.2">
      <c r="B17" s="570">
        <f t="shared" si="1"/>
        <v>4</v>
      </c>
      <c r="C17" s="612" t="s">
        <v>2561</v>
      </c>
      <c r="D17" s="579">
        <v>2103000</v>
      </c>
      <c r="E17" s="599">
        <v>2103399</v>
      </c>
      <c r="F17" s="724">
        <f t="shared" si="0"/>
        <v>400</v>
      </c>
      <c r="G17" s="571" t="s">
        <v>120</v>
      </c>
      <c r="H17" s="585"/>
      <c r="I17" s="587" t="s">
        <v>1329</v>
      </c>
    </row>
    <row r="18" spans="2:9" s="434" customFormat="1" x14ac:dyDescent="0.2">
      <c r="B18" s="570">
        <f t="shared" si="1"/>
        <v>5</v>
      </c>
      <c r="C18" s="612" t="s">
        <v>2562</v>
      </c>
      <c r="D18" s="581">
        <v>2104000</v>
      </c>
      <c r="E18" s="601">
        <v>2104399</v>
      </c>
      <c r="F18" s="724">
        <f t="shared" si="0"/>
        <v>400</v>
      </c>
      <c r="G18" s="571" t="s">
        <v>120</v>
      </c>
      <c r="H18" s="585"/>
      <c r="I18" s="587" t="s">
        <v>1329</v>
      </c>
    </row>
    <row r="19" spans="2:9" s="434" customFormat="1" x14ac:dyDescent="0.2">
      <c r="B19" s="570">
        <f t="shared" si="1"/>
        <v>6</v>
      </c>
      <c r="C19" s="725" t="s">
        <v>2305</v>
      </c>
      <c r="D19" s="581">
        <v>2110000</v>
      </c>
      <c r="E19" s="601">
        <v>2115599</v>
      </c>
      <c r="F19" s="724">
        <f t="shared" si="0"/>
        <v>5600</v>
      </c>
      <c r="G19" s="571" t="s">
        <v>89</v>
      </c>
      <c r="H19" s="585"/>
      <c r="I19" s="587" t="s">
        <v>1329</v>
      </c>
    </row>
    <row r="20" spans="2:9" s="434" customFormat="1" x14ac:dyDescent="0.2">
      <c r="B20" s="570">
        <f t="shared" si="1"/>
        <v>7</v>
      </c>
      <c r="C20" s="725" t="s">
        <v>2798</v>
      </c>
      <c r="D20" s="581">
        <v>2120000</v>
      </c>
      <c r="E20" s="601">
        <v>2122099</v>
      </c>
      <c r="F20" s="724">
        <f t="shared" si="0"/>
        <v>2100</v>
      </c>
      <c r="G20" s="571" t="s">
        <v>89</v>
      </c>
      <c r="H20" s="585"/>
      <c r="I20" s="587" t="s">
        <v>1329</v>
      </c>
    </row>
    <row r="21" spans="2:9" s="565" customFormat="1" x14ac:dyDescent="0.2">
      <c r="B21" s="570">
        <f t="shared" si="1"/>
        <v>8</v>
      </c>
      <c r="C21" s="725" t="s">
        <v>2789</v>
      </c>
      <c r="D21" s="581">
        <v>2127000</v>
      </c>
      <c r="E21" s="601">
        <v>2127299</v>
      </c>
      <c r="F21" s="724">
        <f t="shared" si="0"/>
        <v>300</v>
      </c>
      <c r="G21" s="571" t="s">
        <v>124</v>
      </c>
      <c r="H21" s="585"/>
      <c r="I21" s="587" t="s">
        <v>1329</v>
      </c>
    </row>
    <row r="22" spans="2:9" s="565" customFormat="1" x14ac:dyDescent="0.2">
      <c r="B22" s="570">
        <f t="shared" si="1"/>
        <v>9</v>
      </c>
      <c r="C22" s="725" t="s">
        <v>2809</v>
      </c>
      <c r="D22" s="581">
        <v>2136000</v>
      </c>
      <c r="E22" s="601">
        <v>2136399</v>
      </c>
      <c r="F22" s="724">
        <f t="shared" si="0"/>
        <v>400</v>
      </c>
      <c r="G22" s="571" t="s">
        <v>89</v>
      </c>
      <c r="H22" s="585"/>
      <c r="I22" s="587" t="s">
        <v>1329</v>
      </c>
    </row>
    <row r="23" spans="2:9" s="565" customFormat="1" x14ac:dyDescent="0.2">
      <c r="B23" s="570">
        <f t="shared" si="1"/>
        <v>10</v>
      </c>
      <c r="C23" s="725" t="s">
        <v>2813</v>
      </c>
      <c r="D23" s="581">
        <v>2138000</v>
      </c>
      <c r="E23" s="601">
        <v>2138399</v>
      </c>
      <c r="F23" s="724">
        <f t="shared" si="0"/>
        <v>400</v>
      </c>
      <c r="G23" s="571" t="s">
        <v>89</v>
      </c>
      <c r="H23" s="585"/>
      <c r="I23" s="587" t="s">
        <v>1329</v>
      </c>
    </row>
    <row r="24" spans="2:9" s="565" customFormat="1" x14ac:dyDescent="0.2">
      <c r="B24" s="570">
        <f t="shared" si="1"/>
        <v>11</v>
      </c>
      <c r="C24" s="725" t="s">
        <v>2793</v>
      </c>
      <c r="D24" s="581">
        <v>2140000</v>
      </c>
      <c r="E24" s="601">
        <v>2141599</v>
      </c>
      <c r="F24" s="724">
        <f t="shared" si="0"/>
        <v>1600</v>
      </c>
      <c r="G24" s="571" t="s">
        <v>120</v>
      </c>
      <c r="H24" s="585"/>
      <c r="I24" s="587" t="s">
        <v>1329</v>
      </c>
    </row>
    <row r="25" spans="2:9" s="565" customFormat="1" x14ac:dyDescent="0.2">
      <c r="B25" s="570">
        <f t="shared" si="1"/>
        <v>12</v>
      </c>
      <c r="C25" s="725" t="s">
        <v>2812</v>
      </c>
      <c r="D25" s="581">
        <v>2145000</v>
      </c>
      <c r="E25" s="601">
        <v>2145399</v>
      </c>
      <c r="F25" s="724">
        <f t="shared" si="0"/>
        <v>400</v>
      </c>
      <c r="G25" s="571" t="s">
        <v>89</v>
      </c>
      <c r="H25" s="585"/>
      <c r="I25" s="587" t="s">
        <v>1329</v>
      </c>
    </row>
    <row r="26" spans="2:9" s="565" customFormat="1" x14ac:dyDescent="0.2">
      <c r="B26" s="570">
        <f t="shared" si="1"/>
        <v>13</v>
      </c>
      <c r="C26" s="725" t="s">
        <v>2811</v>
      </c>
      <c r="D26" s="581">
        <v>2147000</v>
      </c>
      <c r="E26" s="601">
        <v>2147399</v>
      </c>
      <c r="F26" s="724">
        <f t="shared" si="0"/>
        <v>400</v>
      </c>
      <c r="G26" s="571" t="s">
        <v>89</v>
      </c>
      <c r="H26" s="585"/>
      <c r="I26" s="587" t="s">
        <v>1329</v>
      </c>
    </row>
    <row r="27" spans="2:9" s="565" customFormat="1" x14ac:dyDescent="0.2">
      <c r="B27" s="570">
        <f t="shared" si="1"/>
        <v>14</v>
      </c>
      <c r="C27" s="725" t="s">
        <v>2810</v>
      </c>
      <c r="D27" s="581">
        <v>2150000</v>
      </c>
      <c r="E27" s="601">
        <v>2150399</v>
      </c>
      <c r="F27" s="724">
        <f t="shared" si="0"/>
        <v>400</v>
      </c>
      <c r="G27" s="571" t="s">
        <v>89</v>
      </c>
      <c r="H27" s="585"/>
      <c r="I27" s="587" t="s">
        <v>1329</v>
      </c>
    </row>
    <row r="28" spans="2:9" s="566" customFormat="1" x14ac:dyDescent="0.2">
      <c r="B28" s="570">
        <f t="shared" si="1"/>
        <v>15</v>
      </c>
      <c r="C28" s="726" t="s">
        <v>1227</v>
      </c>
      <c r="D28" s="581">
        <v>2200000</v>
      </c>
      <c r="E28" s="601">
        <v>2200299</v>
      </c>
      <c r="F28" s="724">
        <f t="shared" ref="F28:F89" si="2">SUM((E28-D28)+1)</f>
        <v>300</v>
      </c>
      <c r="G28" s="571" t="s">
        <v>124</v>
      </c>
      <c r="H28" s="585"/>
      <c r="I28" s="587" t="s">
        <v>1329</v>
      </c>
    </row>
    <row r="29" spans="2:9" s="566" customFormat="1" x14ac:dyDescent="0.2">
      <c r="B29" s="570">
        <f t="shared" si="1"/>
        <v>16</v>
      </c>
      <c r="C29" s="727" t="s">
        <v>2027</v>
      </c>
      <c r="D29" s="579">
        <v>2201000</v>
      </c>
      <c r="E29" s="599">
        <v>2201199</v>
      </c>
      <c r="F29" s="600">
        <f t="shared" si="2"/>
        <v>200</v>
      </c>
      <c r="G29" s="573" t="s">
        <v>124</v>
      </c>
      <c r="H29" s="589"/>
      <c r="I29" s="588" t="s">
        <v>1329</v>
      </c>
    </row>
    <row r="30" spans="2:9" s="566" customFormat="1" x14ac:dyDescent="0.2">
      <c r="B30" s="570">
        <f t="shared" si="1"/>
        <v>17</v>
      </c>
      <c r="C30" s="727" t="s">
        <v>1228</v>
      </c>
      <c r="D30" s="579">
        <v>2203000</v>
      </c>
      <c r="E30" s="599">
        <v>2203299</v>
      </c>
      <c r="F30" s="600">
        <f t="shared" si="2"/>
        <v>300</v>
      </c>
      <c r="G30" s="573" t="s">
        <v>124</v>
      </c>
      <c r="H30" s="589"/>
      <c r="I30" s="588" t="s">
        <v>1329</v>
      </c>
    </row>
    <row r="31" spans="2:9" s="566" customFormat="1" x14ac:dyDescent="0.2">
      <c r="B31" s="570">
        <f t="shared" si="1"/>
        <v>18</v>
      </c>
      <c r="C31" s="727" t="s">
        <v>2267</v>
      </c>
      <c r="D31" s="579">
        <v>2205000</v>
      </c>
      <c r="E31" s="599">
        <v>2205199</v>
      </c>
      <c r="F31" s="600">
        <f t="shared" si="2"/>
        <v>200</v>
      </c>
      <c r="G31" s="573" t="s">
        <v>124</v>
      </c>
      <c r="H31" s="589"/>
      <c r="I31" s="588" t="s">
        <v>1329</v>
      </c>
    </row>
    <row r="32" spans="2:9" s="566" customFormat="1" x14ac:dyDescent="0.2">
      <c r="B32" s="570">
        <f t="shared" si="1"/>
        <v>19</v>
      </c>
      <c r="C32" s="727" t="s">
        <v>2666</v>
      </c>
      <c r="D32" s="579">
        <v>2205200</v>
      </c>
      <c r="E32" s="599">
        <v>2205399</v>
      </c>
      <c r="F32" s="600">
        <f t="shared" si="2"/>
        <v>200</v>
      </c>
      <c r="G32" s="573" t="s">
        <v>124</v>
      </c>
      <c r="H32" s="589"/>
      <c r="I32" s="588" t="s">
        <v>1329</v>
      </c>
    </row>
    <row r="33" spans="2:9" s="566" customFormat="1" x14ac:dyDescent="0.2">
      <c r="B33" s="570">
        <f t="shared" si="1"/>
        <v>20</v>
      </c>
      <c r="C33" s="727" t="s">
        <v>2028</v>
      </c>
      <c r="D33" s="579">
        <v>2206000</v>
      </c>
      <c r="E33" s="599">
        <v>2207199</v>
      </c>
      <c r="F33" s="600">
        <f t="shared" si="2"/>
        <v>1200</v>
      </c>
      <c r="G33" s="573" t="s">
        <v>124</v>
      </c>
      <c r="H33" s="589"/>
      <c r="I33" s="588" t="s">
        <v>1329</v>
      </c>
    </row>
    <row r="34" spans="2:9" s="566" customFormat="1" x14ac:dyDescent="0.2">
      <c r="B34" s="570">
        <f t="shared" si="1"/>
        <v>21</v>
      </c>
      <c r="C34" s="727" t="s">
        <v>1229</v>
      </c>
      <c r="D34" s="579">
        <v>2210000</v>
      </c>
      <c r="E34" s="599">
        <v>2210299</v>
      </c>
      <c r="F34" s="600">
        <f t="shared" si="2"/>
        <v>300</v>
      </c>
      <c r="G34" s="573" t="s">
        <v>124</v>
      </c>
      <c r="H34" s="589"/>
      <c r="I34" s="588" t="s">
        <v>1329</v>
      </c>
    </row>
    <row r="35" spans="2:9" s="566" customFormat="1" x14ac:dyDescent="0.2">
      <c r="B35" s="570">
        <f t="shared" si="1"/>
        <v>22</v>
      </c>
      <c r="C35" s="727" t="s">
        <v>1198</v>
      </c>
      <c r="D35" s="579">
        <v>2213000</v>
      </c>
      <c r="E35" s="599">
        <v>2213599</v>
      </c>
      <c r="F35" s="600">
        <f t="shared" si="2"/>
        <v>600</v>
      </c>
      <c r="G35" s="573" t="s">
        <v>124</v>
      </c>
      <c r="H35" s="589"/>
      <c r="I35" s="588" t="s">
        <v>1329</v>
      </c>
    </row>
    <row r="36" spans="2:9" s="566" customFormat="1" x14ac:dyDescent="0.2">
      <c r="B36" s="570">
        <f t="shared" si="1"/>
        <v>23</v>
      </c>
      <c r="C36" s="727" t="s">
        <v>1230</v>
      </c>
      <c r="D36" s="579">
        <v>2217000</v>
      </c>
      <c r="E36" s="599">
        <v>2217299</v>
      </c>
      <c r="F36" s="600">
        <f t="shared" si="2"/>
        <v>300</v>
      </c>
      <c r="G36" s="573" t="s">
        <v>124</v>
      </c>
      <c r="H36" s="589"/>
      <c r="I36" s="588" t="s">
        <v>1329</v>
      </c>
    </row>
    <row r="37" spans="2:9" s="566" customFormat="1" x14ac:dyDescent="0.2">
      <c r="B37" s="570">
        <f t="shared" si="1"/>
        <v>24</v>
      </c>
      <c r="C37" s="727" t="s">
        <v>2620</v>
      </c>
      <c r="D37" s="579">
        <v>2220000</v>
      </c>
      <c r="E37" s="599">
        <v>2220199</v>
      </c>
      <c r="F37" s="600">
        <f t="shared" si="2"/>
        <v>200</v>
      </c>
      <c r="G37" s="573" t="s">
        <v>124</v>
      </c>
      <c r="H37" s="589"/>
      <c r="I37" s="588" t="s">
        <v>1329</v>
      </c>
    </row>
    <row r="38" spans="2:9" s="566" customFormat="1" x14ac:dyDescent="0.2">
      <c r="B38" s="570">
        <f t="shared" si="1"/>
        <v>25</v>
      </c>
      <c r="C38" s="727" t="s">
        <v>1213</v>
      </c>
      <c r="D38" s="579">
        <v>2223000</v>
      </c>
      <c r="E38" s="599">
        <v>2223399</v>
      </c>
      <c r="F38" s="600">
        <f t="shared" si="2"/>
        <v>400</v>
      </c>
      <c r="G38" s="573" t="s">
        <v>124</v>
      </c>
      <c r="H38" s="589"/>
      <c r="I38" s="588" t="s">
        <v>1329</v>
      </c>
    </row>
    <row r="39" spans="2:9" s="566" customFormat="1" x14ac:dyDescent="0.2">
      <c r="B39" s="570">
        <f t="shared" si="1"/>
        <v>26</v>
      </c>
      <c r="C39" s="727" t="s">
        <v>1388</v>
      </c>
      <c r="D39" s="579">
        <v>2225000</v>
      </c>
      <c r="E39" s="599">
        <v>2225399</v>
      </c>
      <c r="F39" s="600">
        <f t="shared" si="2"/>
        <v>400</v>
      </c>
      <c r="G39" s="573" t="s">
        <v>124</v>
      </c>
      <c r="H39" s="589"/>
      <c r="I39" s="588" t="s">
        <v>1329</v>
      </c>
    </row>
    <row r="40" spans="2:9" s="566" customFormat="1" x14ac:dyDescent="0.2">
      <c r="B40" s="570">
        <f t="shared" si="1"/>
        <v>27</v>
      </c>
      <c r="C40" s="727" t="s">
        <v>1741</v>
      </c>
      <c r="D40" s="579">
        <v>2227000</v>
      </c>
      <c r="E40" s="599">
        <v>2227199</v>
      </c>
      <c r="F40" s="600">
        <f t="shared" si="2"/>
        <v>200</v>
      </c>
      <c r="G40" s="573" t="s">
        <v>124</v>
      </c>
      <c r="H40" s="589"/>
      <c r="I40" s="588" t="s">
        <v>1329</v>
      </c>
    </row>
    <row r="41" spans="2:9" s="566" customFormat="1" x14ac:dyDescent="0.2">
      <c r="B41" s="570">
        <f t="shared" si="1"/>
        <v>28</v>
      </c>
      <c r="C41" s="727" t="s">
        <v>2029</v>
      </c>
      <c r="D41" s="579">
        <v>2229000</v>
      </c>
      <c r="E41" s="599">
        <v>2229199</v>
      </c>
      <c r="F41" s="600">
        <f t="shared" si="2"/>
        <v>200</v>
      </c>
      <c r="G41" s="573" t="s">
        <v>124</v>
      </c>
      <c r="H41" s="589"/>
      <c r="I41" s="588" t="s">
        <v>1329</v>
      </c>
    </row>
    <row r="42" spans="2:9" s="565" customFormat="1" x14ac:dyDescent="0.2">
      <c r="B42" s="570">
        <f t="shared" si="1"/>
        <v>29</v>
      </c>
      <c r="C42" s="727" t="s">
        <v>1780</v>
      </c>
      <c r="D42" s="579">
        <v>2230000</v>
      </c>
      <c r="E42" s="599">
        <v>2230599</v>
      </c>
      <c r="F42" s="600">
        <f t="shared" si="2"/>
        <v>600</v>
      </c>
      <c r="G42" s="573" t="s">
        <v>120</v>
      </c>
      <c r="H42" s="589"/>
      <c r="I42" s="588" t="s">
        <v>1329</v>
      </c>
    </row>
    <row r="43" spans="2:9" s="566" customFormat="1" x14ac:dyDescent="0.2">
      <c r="B43" s="570">
        <f t="shared" si="1"/>
        <v>30</v>
      </c>
      <c r="C43" s="727" t="s">
        <v>2206</v>
      </c>
      <c r="D43" s="579">
        <v>2233000</v>
      </c>
      <c r="E43" s="599">
        <v>2239999</v>
      </c>
      <c r="F43" s="600">
        <f t="shared" si="2"/>
        <v>7000</v>
      </c>
      <c r="G43" s="573" t="s">
        <v>120</v>
      </c>
      <c r="H43" s="589"/>
      <c r="I43" s="588" t="s">
        <v>1329</v>
      </c>
    </row>
    <row r="44" spans="2:9" s="566" customFormat="1" x14ac:dyDescent="0.2">
      <c r="B44" s="570">
        <f t="shared" si="1"/>
        <v>31</v>
      </c>
      <c r="C44" s="727" t="s">
        <v>1617</v>
      </c>
      <c r="D44" s="579">
        <v>2240000</v>
      </c>
      <c r="E44" s="599">
        <v>2240599</v>
      </c>
      <c r="F44" s="600">
        <f t="shared" si="2"/>
        <v>600</v>
      </c>
      <c r="G44" s="573" t="s">
        <v>120</v>
      </c>
      <c r="H44" s="589"/>
      <c r="I44" s="588" t="s">
        <v>1329</v>
      </c>
    </row>
    <row r="45" spans="2:9" s="566" customFormat="1" x14ac:dyDescent="0.2">
      <c r="B45" s="570">
        <f t="shared" si="1"/>
        <v>32</v>
      </c>
      <c r="C45" s="727" t="s">
        <v>1616</v>
      </c>
      <c r="D45" s="579">
        <v>2242000</v>
      </c>
      <c r="E45" s="599">
        <v>2242499</v>
      </c>
      <c r="F45" s="600">
        <f t="shared" si="2"/>
        <v>500</v>
      </c>
      <c r="G45" s="573" t="s">
        <v>120</v>
      </c>
      <c r="H45" s="589"/>
      <c r="I45" s="588" t="s">
        <v>1329</v>
      </c>
    </row>
    <row r="46" spans="2:9" s="566" customFormat="1" x14ac:dyDescent="0.2">
      <c r="B46" s="570">
        <f t="shared" si="1"/>
        <v>33</v>
      </c>
      <c r="C46" s="727" t="s">
        <v>1689</v>
      </c>
      <c r="D46" s="579">
        <v>2245000</v>
      </c>
      <c r="E46" s="599">
        <v>2246499</v>
      </c>
      <c r="F46" s="600">
        <f t="shared" si="2"/>
        <v>1500</v>
      </c>
      <c r="G46" s="573" t="s">
        <v>120</v>
      </c>
      <c r="H46" s="589"/>
      <c r="I46" s="588" t="s">
        <v>1329</v>
      </c>
    </row>
    <row r="47" spans="2:9" s="566" customFormat="1" x14ac:dyDescent="0.2">
      <c r="B47" s="570">
        <f t="shared" si="1"/>
        <v>34</v>
      </c>
      <c r="C47" s="727" t="s">
        <v>2030</v>
      </c>
      <c r="D47" s="579">
        <v>2248000</v>
      </c>
      <c r="E47" s="599">
        <v>2248099</v>
      </c>
      <c r="F47" s="600">
        <f t="shared" si="2"/>
        <v>100</v>
      </c>
      <c r="G47" s="573" t="s">
        <v>120</v>
      </c>
      <c r="H47" s="589"/>
      <c r="I47" s="588" t="s">
        <v>1329</v>
      </c>
    </row>
    <row r="48" spans="2:9" s="566" customFormat="1" x14ac:dyDescent="0.2">
      <c r="B48" s="570">
        <f t="shared" si="1"/>
        <v>35</v>
      </c>
      <c r="C48" s="727" t="s">
        <v>1781</v>
      </c>
      <c r="D48" s="579">
        <v>2249000</v>
      </c>
      <c r="E48" s="599">
        <v>2249299</v>
      </c>
      <c r="F48" s="600">
        <f t="shared" si="2"/>
        <v>300</v>
      </c>
      <c r="G48" s="573" t="s">
        <v>120</v>
      </c>
      <c r="H48" s="589"/>
      <c r="I48" s="588" t="s">
        <v>1329</v>
      </c>
    </row>
    <row r="49" spans="2:9" s="566" customFormat="1" x14ac:dyDescent="0.2">
      <c r="B49" s="570">
        <f t="shared" si="1"/>
        <v>36</v>
      </c>
      <c r="C49" s="727" t="s">
        <v>1618</v>
      </c>
      <c r="D49" s="579">
        <v>2250000</v>
      </c>
      <c r="E49" s="599">
        <v>2250999</v>
      </c>
      <c r="F49" s="600">
        <f t="shared" si="2"/>
        <v>1000</v>
      </c>
      <c r="G49" s="573" t="s">
        <v>120</v>
      </c>
      <c r="H49" s="589"/>
      <c r="I49" s="588" t="s">
        <v>1329</v>
      </c>
    </row>
    <row r="50" spans="2:9" s="566" customFormat="1" x14ac:dyDescent="0.2">
      <c r="B50" s="570">
        <f t="shared" si="1"/>
        <v>37</v>
      </c>
      <c r="C50" s="727" t="s">
        <v>1619</v>
      </c>
      <c r="D50" s="579">
        <v>2252000</v>
      </c>
      <c r="E50" s="599">
        <v>2253799</v>
      </c>
      <c r="F50" s="600">
        <f t="shared" si="2"/>
        <v>1800</v>
      </c>
      <c r="G50" s="573" t="s">
        <v>120</v>
      </c>
      <c r="H50" s="589"/>
      <c r="I50" s="588" t="s">
        <v>1329</v>
      </c>
    </row>
    <row r="51" spans="2:9" s="566" customFormat="1" x14ac:dyDescent="0.2">
      <c r="B51" s="570">
        <f t="shared" si="1"/>
        <v>38</v>
      </c>
      <c r="C51" s="727" t="s">
        <v>1620</v>
      </c>
      <c r="D51" s="579">
        <v>2255000</v>
      </c>
      <c r="E51" s="599">
        <v>2255299</v>
      </c>
      <c r="F51" s="600">
        <f t="shared" si="2"/>
        <v>300</v>
      </c>
      <c r="G51" s="573" t="s">
        <v>120</v>
      </c>
      <c r="H51" s="589"/>
      <c r="I51" s="588" t="s">
        <v>1329</v>
      </c>
    </row>
    <row r="52" spans="2:9" s="566" customFormat="1" x14ac:dyDescent="0.2">
      <c r="B52" s="570">
        <f t="shared" si="1"/>
        <v>39</v>
      </c>
      <c r="C52" s="727" t="s">
        <v>1631</v>
      </c>
      <c r="D52" s="579">
        <v>2257000</v>
      </c>
      <c r="E52" s="599">
        <v>2257399</v>
      </c>
      <c r="F52" s="600">
        <f t="shared" si="2"/>
        <v>400</v>
      </c>
      <c r="G52" s="573" t="s">
        <v>120</v>
      </c>
      <c r="H52" s="589"/>
      <c r="I52" s="588" t="s">
        <v>1329</v>
      </c>
    </row>
    <row r="53" spans="2:9" s="566" customFormat="1" x14ac:dyDescent="0.2">
      <c r="B53" s="570">
        <f t="shared" si="1"/>
        <v>40</v>
      </c>
      <c r="C53" s="727" t="s">
        <v>2031</v>
      </c>
      <c r="D53" s="579">
        <v>2258000</v>
      </c>
      <c r="E53" s="599">
        <v>2258099</v>
      </c>
      <c r="F53" s="600">
        <f t="shared" si="2"/>
        <v>100</v>
      </c>
      <c r="G53" s="573" t="s">
        <v>120</v>
      </c>
      <c r="H53" s="589"/>
      <c r="I53" s="588" t="s">
        <v>1329</v>
      </c>
    </row>
    <row r="54" spans="2:9" s="566" customFormat="1" x14ac:dyDescent="0.2">
      <c r="B54" s="570">
        <f t="shared" si="1"/>
        <v>41</v>
      </c>
      <c r="C54" s="727" t="s">
        <v>1950</v>
      </c>
      <c r="D54" s="579">
        <v>2259000</v>
      </c>
      <c r="E54" s="599">
        <v>2259199</v>
      </c>
      <c r="F54" s="600">
        <f t="shared" si="2"/>
        <v>200</v>
      </c>
      <c r="G54" s="573" t="s">
        <v>120</v>
      </c>
      <c r="H54" s="589"/>
      <c r="I54" s="588" t="s">
        <v>1329</v>
      </c>
    </row>
    <row r="55" spans="2:9" s="566" customFormat="1" x14ac:dyDescent="0.2">
      <c r="B55" s="570">
        <f t="shared" si="1"/>
        <v>42</v>
      </c>
      <c r="C55" s="727" t="s">
        <v>1258</v>
      </c>
      <c r="D55" s="579">
        <v>2260000</v>
      </c>
      <c r="E55" s="599">
        <v>2260599</v>
      </c>
      <c r="F55" s="600">
        <f t="shared" si="2"/>
        <v>600</v>
      </c>
      <c r="G55" s="573" t="s">
        <v>120</v>
      </c>
      <c r="H55" s="589"/>
      <c r="I55" s="588" t="s">
        <v>1329</v>
      </c>
    </row>
    <row r="56" spans="2:9" s="566" customFormat="1" x14ac:dyDescent="0.2">
      <c r="B56" s="570">
        <f t="shared" si="1"/>
        <v>43</v>
      </c>
      <c r="C56" s="727" t="s">
        <v>1259</v>
      </c>
      <c r="D56" s="579">
        <v>2262000</v>
      </c>
      <c r="E56" s="599">
        <v>2263599</v>
      </c>
      <c r="F56" s="600">
        <f t="shared" si="2"/>
        <v>1600</v>
      </c>
      <c r="G56" s="573" t="s">
        <v>120</v>
      </c>
      <c r="H56" s="589"/>
      <c r="I56" s="588" t="s">
        <v>1329</v>
      </c>
    </row>
    <row r="57" spans="2:9" s="566" customFormat="1" x14ac:dyDescent="0.2">
      <c r="B57" s="570">
        <f t="shared" si="1"/>
        <v>44</v>
      </c>
      <c r="C57" s="727" t="s">
        <v>2513</v>
      </c>
      <c r="D57" s="579">
        <v>2266000</v>
      </c>
      <c r="E57" s="599">
        <v>2267099</v>
      </c>
      <c r="F57" s="600">
        <f t="shared" si="2"/>
        <v>1100</v>
      </c>
      <c r="G57" s="573" t="s">
        <v>120</v>
      </c>
      <c r="H57" s="589"/>
      <c r="I57" s="588" t="s">
        <v>1329</v>
      </c>
    </row>
    <row r="58" spans="2:9" s="499" customFormat="1" x14ac:dyDescent="0.2">
      <c r="B58" s="570">
        <f t="shared" si="1"/>
        <v>45</v>
      </c>
      <c r="C58" s="727" t="s">
        <v>2384</v>
      </c>
      <c r="D58" s="579">
        <v>2269000</v>
      </c>
      <c r="E58" s="599">
        <v>2269099</v>
      </c>
      <c r="F58" s="600">
        <f t="shared" si="2"/>
        <v>100</v>
      </c>
      <c r="G58" s="573" t="s">
        <v>120</v>
      </c>
      <c r="H58" s="589"/>
      <c r="I58" s="588" t="s">
        <v>1329</v>
      </c>
    </row>
    <row r="59" spans="2:9" s="566" customFormat="1" x14ac:dyDescent="0.2">
      <c r="B59" s="570">
        <f t="shared" si="1"/>
        <v>46</v>
      </c>
      <c r="C59" s="727" t="s">
        <v>1216</v>
      </c>
      <c r="D59" s="579">
        <v>2270000</v>
      </c>
      <c r="E59" s="599">
        <v>2272099</v>
      </c>
      <c r="F59" s="600">
        <f t="shared" si="2"/>
        <v>2100</v>
      </c>
      <c r="G59" s="573" t="s">
        <v>120</v>
      </c>
      <c r="H59" s="589"/>
      <c r="I59" s="588" t="s">
        <v>1329</v>
      </c>
    </row>
    <row r="60" spans="2:9" s="566" customFormat="1" x14ac:dyDescent="0.2">
      <c r="B60" s="570">
        <f t="shared" si="1"/>
        <v>47</v>
      </c>
      <c r="C60" s="727" t="s">
        <v>2032</v>
      </c>
      <c r="D60" s="579">
        <v>2275000</v>
      </c>
      <c r="E60" s="599">
        <v>2275199</v>
      </c>
      <c r="F60" s="600">
        <f t="shared" si="2"/>
        <v>200</v>
      </c>
      <c r="G60" s="573" t="s">
        <v>120</v>
      </c>
      <c r="H60" s="589"/>
      <c r="I60" s="588" t="s">
        <v>1329</v>
      </c>
    </row>
    <row r="61" spans="2:9" s="566" customFormat="1" x14ac:dyDescent="0.2">
      <c r="B61" s="570">
        <f t="shared" si="1"/>
        <v>48</v>
      </c>
      <c r="C61" s="727" t="s">
        <v>2501</v>
      </c>
      <c r="D61" s="579">
        <v>2276000</v>
      </c>
      <c r="E61" s="599">
        <v>2276499</v>
      </c>
      <c r="F61" s="600">
        <f t="shared" si="2"/>
        <v>500</v>
      </c>
      <c r="G61" s="573" t="s">
        <v>120</v>
      </c>
      <c r="H61" s="589"/>
      <c r="I61" s="588" t="s">
        <v>1329</v>
      </c>
    </row>
    <row r="62" spans="2:9" s="566" customFormat="1" x14ac:dyDescent="0.2">
      <c r="B62" s="570">
        <f t="shared" si="1"/>
        <v>49</v>
      </c>
      <c r="C62" s="727" t="s">
        <v>2033</v>
      </c>
      <c r="D62" s="579">
        <v>2278000</v>
      </c>
      <c r="E62" s="599">
        <v>2278199</v>
      </c>
      <c r="F62" s="600">
        <f t="shared" si="2"/>
        <v>200</v>
      </c>
      <c r="G62" s="573" t="s">
        <v>120</v>
      </c>
      <c r="H62" s="589"/>
      <c r="I62" s="588" t="s">
        <v>1329</v>
      </c>
    </row>
    <row r="63" spans="2:9" s="566" customFormat="1" x14ac:dyDescent="0.2">
      <c r="B63" s="570">
        <f t="shared" si="1"/>
        <v>50</v>
      </c>
      <c r="C63" s="727" t="s">
        <v>1937</v>
      </c>
      <c r="D63" s="579">
        <v>2279000</v>
      </c>
      <c r="E63" s="599">
        <v>2279199</v>
      </c>
      <c r="F63" s="600">
        <f t="shared" si="2"/>
        <v>200</v>
      </c>
      <c r="G63" s="573" t="s">
        <v>120</v>
      </c>
      <c r="H63" s="589"/>
      <c r="I63" s="588" t="s">
        <v>1329</v>
      </c>
    </row>
    <row r="64" spans="2:9" s="566" customFormat="1" x14ac:dyDescent="0.2">
      <c r="B64" s="570">
        <f t="shared" si="1"/>
        <v>51</v>
      </c>
      <c r="C64" s="727" t="s">
        <v>2763</v>
      </c>
      <c r="D64" s="579">
        <v>2280000</v>
      </c>
      <c r="E64" s="599">
        <v>2280199</v>
      </c>
      <c r="F64" s="600">
        <f t="shared" si="2"/>
        <v>200</v>
      </c>
      <c r="G64" s="573" t="s">
        <v>120</v>
      </c>
      <c r="H64" s="589"/>
      <c r="I64" s="588" t="s">
        <v>1329</v>
      </c>
    </row>
    <row r="65" spans="2:9" s="566" customFormat="1" x14ac:dyDescent="0.2">
      <c r="B65" s="570">
        <f t="shared" si="1"/>
        <v>52</v>
      </c>
      <c r="C65" s="727" t="s">
        <v>1517</v>
      </c>
      <c r="D65" s="579">
        <v>2282000</v>
      </c>
      <c r="E65" s="599">
        <v>2282199</v>
      </c>
      <c r="F65" s="600">
        <f t="shared" si="2"/>
        <v>200</v>
      </c>
      <c r="G65" s="573" t="s">
        <v>120</v>
      </c>
      <c r="H65" s="589"/>
      <c r="I65" s="588" t="s">
        <v>1329</v>
      </c>
    </row>
    <row r="66" spans="2:9" s="566" customFormat="1" x14ac:dyDescent="0.2">
      <c r="B66" s="570">
        <f t="shared" si="1"/>
        <v>53</v>
      </c>
      <c r="C66" s="727" t="s">
        <v>1621</v>
      </c>
      <c r="D66" s="579">
        <v>2284000</v>
      </c>
      <c r="E66" s="599">
        <v>2284399</v>
      </c>
      <c r="F66" s="600">
        <f t="shared" si="2"/>
        <v>400</v>
      </c>
      <c r="G66" s="573" t="s">
        <v>120</v>
      </c>
      <c r="H66" s="589"/>
      <c r="I66" s="588" t="s">
        <v>1329</v>
      </c>
    </row>
    <row r="67" spans="2:9" s="566" customFormat="1" x14ac:dyDescent="0.2">
      <c r="B67" s="570">
        <f t="shared" si="1"/>
        <v>54</v>
      </c>
      <c r="C67" s="727" t="s">
        <v>1622</v>
      </c>
      <c r="D67" s="579">
        <v>2286000</v>
      </c>
      <c r="E67" s="599">
        <v>2286199</v>
      </c>
      <c r="F67" s="600">
        <f t="shared" si="2"/>
        <v>200</v>
      </c>
      <c r="G67" s="573" t="s">
        <v>120</v>
      </c>
      <c r="H67" s="589"/>
      <c r="I67" s="588" t="s">
        <v>1329</v>
      </c>
    </row>
    <row r="68" spans="2:9" s="566" customFormat="1" x14ac:dyDescent="0.2">
      <c r="B68" s="570">
        <f t="shared" si="1"/>
        <v>55</v>
      </c>
      <c r="C68" s="727" t="s">
        <v>2034</v>
      </c>
      <c r="D68" s="579">
        <v>2287000</v>
      </c>
      <c r="E68" s="599">
        <v>2287099</v>
      </c>
      <c r="F68" s="600">
        <f t="shared" si="2"/>
        <v>100</v>
      </c>
      <c r="G68" s="573" t="s">
        <v>120</v>
      </c>
      <c r="H68" s="589"/>
      <c r="I68" s="588" t="s">
        <v>1329</v>
      </c>
    </row>
    <row r="69" spans="2:9" s="566" customFormat="1" x14ac:dyDescent="0.2">
      <c r="B69" s="570">
        <f t="shared" si="1"/>
        <v>56</v>
      </c>
      <c r="C69" s="727" t="s">
        <v>1623</v>
      </c>
      <c r="D69" s="579">
        <v>2288000</v>
      </c>
      <c r="E69" s="599">
        <v>2288499</v>
      </c>
      <c r="F69" s="600">
        <f t="shared" si="2"/>
        <v>500</v>
      </c>
      <c r="G69" s="573" t="s">
        <v>120</v>
      </c>
      <c r="H69" s="589"/>
      <c r="I69" s="588" t="s">
        <v>1329</v>
      </c>
    </row>
    <row r="70" spans="2:9" s="566" customFormat="1" x14ac:dyDescent="0.2">
      <c r="B70" s="570">
        <f t="shared" si="1"/>
        <v>57</v>
      </c>
      <c r="C70" s="727" t="s">
        <v>1624</v>
      </c>
      <c r="D70" s="579">
        <v>2290000</v>
      </c>
      <c r="E70" s="599">
        <v>2290299</v>
      </c>
      <c r="F70" s="600">
        <f t="shared" si="2"/>
        <v>300</v>
      </c>
      <c r="G70" s="573" t="s">
        <v>120</v>
      </c>
      <c r="H70" s="589"/>
      <c r="I70" s="588" t="s">
        <v>1329</v>
      </c>
    </row>
    <row r="71" spans="2:9" s="566" customFormat="1" x14ac:dyDescent="0.2">
      <c r="B71" s="570">
        <f t="shared" si="1"/>
        <v>58</v>
      </c>
      <c r="C71" s="727" t="s">
        <v>1625</v>
      </c>
      <c r="D71" s="579">
        <v>2292000</v>
      </c>
      <c r="E71" s="599">
        <v>2293199</v>
      </c>
      <c r="F71" s="600">
        <f t="shared" si="2"/>
        <v>1200</v>
      </c>
      <c r="G71" s="573" t="s">
        <v>120</v>
      </c>
      <c r="H71" s="589"/>
      <c r="I71" s="588" t="s">
        <v>1329</v>
      </c>
    </row>
    <row r="72" spans="2:9" s="566" customFormat="1" x14ac:dyDescent="0.2">
      <c r="B72" s="570">
        <f t="shared" si="1"/>
        <v>59</v>
      </c>
      <c r="C72" s="727" t="s">
        <v>1626</v>
      </c>
      <c r="D72" s="579">
        <v>2295000</v>
      </c>
      <c r="E72" s="599">
        <v>2295399</v>
      </c>
      <c r="F72" s="600">
        <f t="shared" si="2"/>
        <v>400</v>
      </c>
      <c r="G72" s="573" t="s">
        <v>120</v>
      </c>
      <c r="H72" s="589"/>
      <c r="I72" s="588" t="s">
        <v>1329</v>
      </c>
    </row>
    <row r="73" spans="2:9" s="566" customFormat="1" x14ac:dyDescent="0.2">
      <c r="B73" s="570">
        <f t="shared" si="1"/>
        <v>60</v>
      </c>
      <c r="C73" s="727" t="s">
        <v>2035</v>
      </c>
      <c r="D73" s="579">
        <v>2296000</v>
      </c>
      <c r="E73" s="599">
        <v>2296099</v>
      </c>
      <c r="F73" s="600">
        <f t="shared" si="2"/>
        <v>100</v>
      </c>
      <c r="G73" s="573" t="s">
        <v>120</v>
      </c>
      <c r="H73" s="589"/>
      <c r="I73" s="588" t="s">
        <v>1329</v>
      </c>
    </row>
    <row r="74" spans="2:9" s="566" customFormat="1" x14ac:dyDescent="0.2">
      <c r="B74" s="570">
        <f t="shared" si="1"/>
        <v>61</v>
      </c>
      <c r="C74" s="727" t="s">
        <v>1627</v>
      </c>
      <c r="D74" s="579">
        <v>2297000</v>
      </c>
      <c r="E74" s="599">
        <v>2297599</v>
      </c>
      <c r="F74" s="600">
        <f t="shared" si="2"/>
        <v>600</v>
      </c>
      <c r="G74" s="573" t="s">
        <v>120</v>
      </c>
      <c r="H74" s="589"/>
      <c r="I74" s="588" t="s">
        <v>1329</v>
      </c>
    </row>
    <row r="75" spans="2:9" s="566" customFormat="1" x14ac:dyDescent="0.2">
      <c r="B75" s="570">
        <f t="shared" si="1"/>
        <v>62</v>
      </c>
      <c r="C75" s="727" t="s">
        <v>2036</v>
      </c>
      <c r="D75" s="579">
        <v>2298000</v>
      </c>
      <c r="E75" s="599">
        <v>2298099</v>
      </c>
      <c r="F75" s="600">
        <f t="shared" si="2"/>
        <v>100</v>
      </c>
      <c r="G75" s="573" t="s">
        <v>120</v>
      </c>
      <c r="H75" s="589"/>
      <c r="I75" s="588" t="s">
        <v>1329</v>
      </c>
    </row>
    <row r="76" spans="2:9" s="566" customFormat="1" x14ac:dyDescent="0.2">
      <c r="B76" s="570">
        <f t="shared" si="1"/>
        <v>63</v>
      </c>
      <c r="C76" s="727" t="s">
        <v>1951</v>
      </c>
      <c r="D76" s="579">
        <v>2299000</v>
      </c>
      <c r="E76" s="599">
        <v>2299099</v>
      </c>
      <c r="F76" s="600">
        <f t="shared" si="2"/>
        <v>100</v>
      </c>
      <c r="G76" s="573" t="s">
        <v>120</v>
      </c>
      <c r="H76" s="589"/>
      <c r="I76" s="588" t="s">
        <v>1329</v>
      </c>
    </row>
    <row r="77" spans="2:9" s="566" customFormat="1" x14ac:dyDescent="0.2">
      <c r="B77" s="570">
        <f t="shared" si="1"/>
        <v>64</v>
      </c>
      <c r="C77" s="727" t="s">
        <v>1628</v>
      </c>
      <c r="D77" s="579">
        <v>2300000</v>
      </c>
      <c r="E77" s="599">
        <v>2301399</v>
      </c>
      <c r="F77" s="600">
        <f t="shared" si="2"/>
        <v>1400</v>
      </c>
      <c r="G77" s="573" t="s">
        <v>174</v>
      </c>
      <c r="H77" s="589"/>
      <c r="I77" s="588" t="s">
        <v>1329</v>
      </c>
    </row>
    <row r="78" spans="2:9" s="566" customFormat="1" x14ac:dyDescent="0.2">
      <c r="B78" s="570">
        <f t="shared" si="1"/>
        <v>65</v>
      </c>
      <c r="C78" s="727" t="s">
        <v>1629</v>
      </c>
      <c r="D78" s="579">
        <v>2303000</v>
      </c>
      <c r="E78" s="599">
        <v>2304399</v>
      </c>
      <c r="F78" s="600">
        <f t="shared" si="2"/>
        <v>1400</v>
      </c>
      <c r="G78" s="573" t="s">
        <v>174</v>
      </c>
      <c r="H78" s="589"/>
      <c r="I78" s="588" t="s">
        <v>1329</v>
      </c>
    </row>
    <row r="79" spans="2:9" s="566" customFormat="1" x14ac:dyDescent="0.2">
      <c r="B79" s="570">
        <f t="shared" si="1"/>
        <v>66</v>
      </c>
      <c r="C79" s="727" t="s">
        <v>1787</v>
      </c>
      <c r="D79" s="579">
        <v>2306000</v>
      </c>
      <c r="E79" s="599">
        <v>2309999</v>
      </c>
      <c r="F79" s="600">
        <f t="shared" si="2"/>
        <v>4000</v>
      </c>
      <c r="G79" s="573" t="s">
        <v>174</v>
      </c>
      <c r="H79" s="589"/>
      <c r="I79" s="588" t="s">
        <v>1329</v>
      </c>
    </row>
    <row r="80" spans="2:9" s="566" customFormat="1" x14ac:dyDescent="0.2">
      <c r="B80" s="570">
        <f t="shared" ref="B80:B143" si="3">B79+1</f>
        <v>67</v>
      </c>
      <c r="C80" s="727" t="s">
        <v>1810</v>
      </c>
      <c r="D80" s="579">
        <v>2310000</v>
      </c>
      <c r="E80" s="599">
        <v>2310299</v>
      </c>
      <c r="F80" s="600">
        <f t="shared" si="2"/>
        <v>300</v>
      </c>
      <c r="G80" s="573" t="s">
        <v>174</v>
      </c>
      <c r="H80" s="589"/>
      <c r="I80" s="588" t="s">
        <v>1329</v>
      </c>
    </row>
    <row r="81" spans="2:9" s="566" customFormat="1" x14ac:dyDescent="0.2">
      <c r="B81" s="570">
        <f t="shared" si="3"/>
        <v>68</v>
      </c>
      <c r="C81" s="727" t="s">
        <v>2475</v>
      </c>
      <c r="D81" s="579">
        <v>2312000</v>
      </c>
      <c r="E81" s="599">
        <v>2313299</v>
      </c>
      <c r="F81" s="600">
        <f t="shared" si="2"/>
        <v>1300</v>
      </c>
      <c r="G81" s="573" t="s">
        <v>225</v>
      </c>
      <c r="H81" s="589"/>
      <c r="I81" s="588" t="s">
        <v>1329</v>
      </c>
    </row>
    <row r="82" spans="2:9" s="566" customFormat="1" x14ac:dyDescent="0.2">
      <c r="B82" s="570">
        <f t="shared" si="3"/>
        <v>69</v>
      </c>
      <c r="C82" s="727" t="s">
        <v>2742</v>
      </c>
      <c r="D82" s="579">
        <v>2314000</v>
      </c>
      <c r="E82" s="599">
        <v>2314199</v>
      </c>
      <c r="F82" s="600">
        <f t="shared" si="2"/>
        <v>200</v>
      </c>
      <c r="G82" s="573" t="s">
        <v>174</v>
      </c>
      <c r="H82" s="589"/>
      <c r="I82" s="588" t="s">
        <v>1329</v>
      </c>
    </row>
    <row r="83" spans="2:9" s="566" customFormat="1" x14ac:dyDescent="0.2">
      <c r="B83" s="570">
        <f t="shared" si="3"/>
        <v>70</v>
      </c>
      <c r="C83" s="727" t="s">
        <v>1608</v>
      </c>
      <c r="D83" s="579">
        <v>2315000</v>
      </c>
      <c r="E83" s="599">
        <v>2315299</v>
      </c>
      <c r="F83" s="600">
        <f t="shared" si="2"/>
        <v>300</v>
      </c>
      <c r="G83" s="573" t="s">
        <v>174</v>
      </c>
      <c r="H83" s="589"/>
      <c r="I83" s="588" t="s">
        <v>1329</v>
      </c>
    </row>
    <row r="84" spans="2:9" s="566" customFormat="1" x14ac:dyDescent="0.2">
      <c r="B84" s="570">
        <f t="shared" si="3"/>
        <v>71</v>
      </c>
      <c r="C84" s="727" t="s">
        <v>2292</v>
      </c>
      <c r="D84" s="579">
        <v>2316000</v>
      </c>
      <c r="E84" s="599">
        <v>2316299</v>
      </c>
      <c r="F84" s="600">
        <f t="shared" si="2"/>
        <v>300</v>
      </c>
      <c r="G84" s="573" t="s">
        <v>174</v>
      </c>
      <c r="H84" s="589"/>
      <c r="I84" s="588" t="s">
        <v>1329</v>
      </c>
    </row>
    <row r="85" spans="2:9" s="566" customFormat="1" x14ac:dyDescent="0.2">
      <c r="B85" s="570">
        <f t="shared" si="3"/>
        <v>72</v>
      </c>
      <c r="C85" s="727" t="s">
        <v>1630</v>
      </c>
      <c r="D85" s="579">
        <v>2317000</v>
      </c>
      <c r="E85" s="599">
        <v>2319999</v>
      </c>
      <c r="F85" s="600">
        <f t="shared" si="2"/>
        <v>3000</v>
      </c>
      <c r="G85" s="573" t="s">
        <v>174</v>
      </c>
      <c r="H85" s="589"/>
      <c r="I85" s="588" t="s">
        <v>1329</v>
      </c>
    </row>
    <row r="86" spans="2:9" s="566" customFormat="1" x14ac:dyDescent="0.2">
      <c r="B86" s="570">
        <f t="shared" si="3"/>
        <v>73</v>
      </c>
      <c r="C86" s="727" t="s">
        <v>1260</v>
      </c>
      <c r="D86" s="579">
        <v>2320000</v>
      </c>
      <c r="E86" s="599">
        <v>2320399</v>
      </c>
      <c r="F86" s="600">
        <f t="shared" si="2"/>
        <v>400</v>
      </c>
      <c r="G86" s="573" t="s">
        <v>174</v>
      </c>
      <c r="H86" s="589"/>
      <c r="I86" s="588" t="s">
        <v>1329</v>
      </c>
    </row>
    <row r="87" spans="2:9" s="566" customFormat="1" x14ac:dyDescent="0.2">
      <c r="B87" s="570">
        <f t="shared" si="3"/>
        <v>74</v>
      </c>
      <c r="C87" s="727" t="s">
        <v>1787</v>
      </c>
      <c r="D87" s="579">
        <v>2321000</v>
      </c>
      <c r="E87" s="599">
        <v>2321799</v>
      </c>
      <c r="F87" s="600">
        <f t="shared" si="2"/>
        <v>800</v>
      </c>
      <c r="G87" s="573" t="s">
        <v>174</v>
      </c>
      <c r="H87" s="589"/>
      <c r="I87" s="588" t="s">
        <v>1329</v>
      </c>
    </row>
    <row r="88" spans="2:9" s="566" customFormat="1" x14ac:dyDescent="0.2">
      <c r="B88" s="570">
        <f t="shared" si="3"/>
        <v>75</v>
      </c>
      <c r="C88" s="727" t="s">
        <v>1261</v>
      </c>
      <c r="D88" s="579">
        <v>2323000</v>
      </c>
      <c r="E88" s="599">
        <v>2323299</v>
      </c>
      <c r="F88" s="600">
        <f t="shared" si="2"/>
        <v>300</v>
      </c>
      <c r="G88" s="573" t="s">
        <v>174</v>
      </c>
      <c r="H88" s="589"/>
      <c r="I88" s="588" t="s">
        <v>1329</v>
      </c>
    </row>
    <row r="89" spans="2:9" s="566" customFormat="1" x14ac:dyDescent="0.2">
      <c r="B89" s="570">
        <f t="shared" si="3"/>
        <v>76</v>
      </c>
      <c r="C89" s="727" t="s">
        <v>2748</v>
      </c>
      <c r="D89" s="579">
        <v>2324000</v>
      </c>
      <c r="E89" s="599">
        <v>2324399</v>
      </c>
      <c r="F89" s="600">
        <f t="shared" si="2"/>
        <v>400</v>
      </c>
      <c r="G89" s="573" t="s">
        <v>174</v>
      </c>
      <c r="H89" s="589"/>
      <c r="I89" s="588" t="s">
        <v>1329</v>
      </c>
    </row>
    <row r="90" spans="2:9" s="566" customFormat="1" x14ac:dyDescent="0.2">
      <c r="B90" s="570">
        <f t="shared" si="3"/>
        <v>77</v>
      </c>
      <c r="C90" s="727" t="s">
        <v>244</v>
      </c>
      <c r="D90" s="579">
        <v>2325000</v>
      </c>
      <c r="E90" s="599">
        <v>2325099</v>
      </c>
      <c r="F90" s="600">
        <f t="shared" ref="F90:F225" si="4">SUM(E90-D90)+1</f>
        <v>100</v>
      </c>
      <c r="G90" s="573" t="s">
        <v>120</v>
      </c>
      <c r="H90" s="589"/>
      <c r="I90" s="588" t="s">
        <v>1329</v>
      </c>
    </row>
    <row r="91" spans="2:9" s="566" customFormat="1" x14ac:dyDescent="0.2">
      <c r="B91" s="570">
        <f t="shared" si="3"/>
        <v>78</v>
      </c>
      <c r="C91" s="727" t="s">
        <v>1262</v>
      </c>
      <c r="D91" s="579">
        <v>2326000</v>
      </c>
      <c r="E91" s="599">
        <v>2327299</v>
      </c>
      <c r="F91" s="600">
        <f t="shared" si="4"/>
        <v>1300</v>
      </c>
      <c r="G91" s="573" t="s">
        <v>174</v>
      </c>
      <c r="H91" s="589"/>
      <c r="I91" s="588" t="s">
        <v>1329</v>
      </c>
    </row>
    <row r="92" spans="2:9" s="566" customFormat="1" x14ac:dyDescent="0.2">
      <c r="B92" s="570">
        <f t="shared" si="3"/>
        <v>79</v>
      </c>
      <c r="C92" s="727" t="s">
        <v>1867</v>
      </c>
      <c r="D92" s="579">
        <v>2330000</v>
      </c>
      <c r="E92" s="599">
        <v>2330299</v>
      </c>
      <c r="F92" s="600">
        <f t="shared" si="4"/>
        <v>300</v>
      </c>
      <c r="G92" s="573" t="s">
        <v>174</v>
      </c>
      <c r="H92" s="589"/>
      <c r="I92" s="588" t="s">
        <v>1329</v>
      </c>
    </row>
    <row r="93" spans="2:9" s="566" customFormat="1" x14ac:dyDescent="0.2">
      <c r="B93" s="570">
        <f t="shared" si="3"/>
        <v>80</v>
      </c>
      <c r="C93" s="727" t="s">
        <v>2677</v>
      </c>
      <c r="D93" s="579">
        <v>2333000</v>
      </c>
      <c r="E93" s="599">
        <v>2333199</v>
      </c>
      <c r="F93" s="600">
        <f t="shared" si="4"/>
        <v>200</v>
      </c>
      <c r="G93" s="573" t="s">
        <v>174</v>
      </c>
      <c r="H93" s="589"/>
      <c r="I93" s="588" t="s">
        <v>1329</v>
      </c>
    </row>
    <row r="94" spans="2:9" s="566" customFormat="1" x14ac:dyDescent="0.2">
      <c r="B94" s="570">
        <f t="shared" si="3"/>
        <v>81</v>
      </c>
      <c r="C94" s="727" t="s">
        <v>1263</v>
      </c>
      <c r="D94" s="579">
        <v>2334000</v>
      </c>
      <c r="E94" s="599">
        <v>2334299</v>
      </c>
      <c r="F94" s="600">
        <f t="shared" si="4"/>
        <v>300</v>
      </c>
      <c r="G94" s="573" t="s">
        <v>174</v>
      </c>
      <c r="H94" s="589"/>
      <c r="I94" s="588" t="s">
        <v>1329</v>
      </c>
    </row>
    <row r="95" spans="2:9" s="566" customFormat="1" x14ac:dyDescent="0.2">
      <c r="B95" s="570">
        <f t="shared" si="3"/>
        <v>82</v>
      </c>
      <c r="C95" s="727" t="s">
        <v>1264</v>
      </c>
      <c r="D95" s="579">
        <v>2337000</v>
      </c>
      <c r="E95" s="599">
        <v>2337299</v>
      </c>
      <c r="F95" s="600">
        <f t="shared" si="4"/>
        <v>300</v>
      </c>
      <c r="G95" s="573" t="s">
        <v>174</v>
      </c>
      <c r="H95" s="589"/>
      <c r="I95" s="588" t="s">
        <v>1329</v>
      </c>
    </row>
    <row r="96" spans="2:9" s="566" customFormat="1" x14ac:dyDescent="0.2">
      <c r="B96" s="570">
        <f t="shared" si="3"/>
        <v>83</v>
      </c>
      <c r="C96" s="727" t="s">
        <v>1265</v>
      </c>
      <c r="D96" s="579">
        <v>2340000</v>
      </c>
      <c r="E96" s="599">
        <v>2340299</v>
      </c>
      <c r="F96" s="600">
        <f t="shared" si="4"/>
        <v>300</v>
      </c>
      <c r="G96" s="573" t="s">
        <v>174</v>
      </c>
      <c r="H96" s="589"/>
      <c r="I96" s="588" t="s">
        <v>1329</v>
      </c>
    </row>
    <row r="97" spans="2:9" s="566" customFormat="1" x14ac:dyDescent="0.2">
      <c r="B97" s="570">
        <f t="shared" si="3"/>
        <v>84</v>
      </c>
      <c r="C97" s="727" t="s">
        <v>1266</v>
      </c>
      <c r="D97" s="579">
        <v>2343000</v>
      </c>
      <c r="E97" s="599">
        <v>2343299</v>
      </c>
      <c r="F97" s="600">
        <f t="shared" si="4"/>
        <v>300</v>
      </c>
      <c r="G97" s="573" t="s">
        <v>174</v>
      </c>
      <c r="H97" s="589"/>
      <c r="I97" s="588" t="s">
        <v>1329</v>
      </c>
    </row>
    <row r="98" spans="2:9" s="566" customFormat="1" x14ac:dyDescent="0.2">
      <c r="B98" s="570">
        <f t="shared" si="3"/>
        <v>85</v>
      </c>
      <c r="C98" s="727" t="s">
        <v>2422</v>
      </c>
      <c r="D98" s="579">
        <v>2344000</v>
      </c>
      <c r="E98" s="599">
        <v>2344599</v>
      </c>
      <c r="F98" s="600">
        <f t="shared" si="4"/>
        <v>600</v>
      </c>
      <c r="G98" s="573" t="s">
        <v>120</v>
      </c>
      <c r="H98" s="589"/>
      <c r="I98" s="588" t="s">
        <v>1329</v>
      </c>
    </row>
    <row r="99" spans="2:9" s="566" customFormat="1" x14ac:dyDescent="0.2">
      <c r="B99" s="570">
        <f t="shared" si="3"/>
        <v>86</v>
      </c>
      <c r="C99" s="727" t="s">
        <v>1267</v>
      </c>
      <c r="D99" s="579">
        <v>2346000</v>
      </c>
      <c r="E99" s="599">
        <v>2346399</v>
      </c>
      <c r="F99" s="600">
        <f t="shared" si="4"/>
        <v>400</v>
      </c>
      <c r="G99" s="573" t="s">
        <v>174</v>
      </c>
      <c r="H99" s="589"/>
      <c r="I99" s="588" t="s">
        <v>1329</v>
      </c>
    </row>
    <row r="100" spans="2:9" s="566" customFormat="1" x14ac:dyDescent="0.2">
      <c r="B100" s="570">
        <f t="shared" si="3"/>
        <v>87</v>
      </c>
      <c r="C100" s="727" t="s">
        <v>1776</v>
      </c>
      <c r="D100" s="579">
        <v>2348000</v>
      </c>
      <c r="E100" s="599">
        <v>2348299</v>
      </c>
      <c r="F100" s="600">
        <f t="shared" si="4"/>
        <v>300</v>
      </c>
      <c r="G100" s="573" t="s">
        <v>174</v>
      </c>
      <c r="H100" s="589"/>
      <c r="I100" s="588" t="s">
        <v>1329</v>
      </c>
    </row>
    <row r="101" spans="2:9" s="566" customFormat="1" x14ac:dyDescent="0.2">
      <c r="B101" s="570">
        <f t="shared" si="3"/>
        <v>88</v>
      </c>
      <c r="C101" s="727" t="s">
        <v>1268</v>
      </c>
      <c r="D101" s="579">
        <v>2350000</v>
      </c>
      <c r="E101" s="599">
        <v>2350299</v>
      </c>
      <c r="F101" s="600">
        <f t="shared" si="4"/>
        <v>300</v>
      </c>
      <c r="G101" s="573" t="s">
        <v>174</v>
      </c>
      <c r="H101" s="589"/>
      <c r="I101" s="588" t="s">
        <v>1329</v>
      </c>
    </row>
    <row r="102" spans="2:9" s="566" customFormat="1" x14ac:dyDescent="0.2">
      <c r="B102" s="570">
        <f t="shared" si="3"/>
        <v>89</v>
      </c>
      <c r="C102" s="727" t="s">
        <v>1690</v>
      </c>
      <c r="D102" s="579">
        <v>2352000</v>
      </c>
      <c r="E102" s="599">
        <v>2352299</v>
      </c>
      <c r="F102" s="600">
        <f t="shared" si="4"/>
        <v>300</v>
      </c>
      <c r="G102" s="573" t="s">
        <v>174</v>
      </c>
      <c r="H102" s="589"/>
      <c r="I102" s="588" t="s">
        <v>1329</v>
      </c>
    </row>
    <row r="103" spans="2:9" s="566" customFormat="1" x14ac:dyDescent="0.2">
      <c r="B103" s="570">
        <f t="shared" si="3"/>
        <v>90</v>
      </c>
      <c r="C103" s="727" t="s">
        <v>1691</v>
      </c>
      <c r="D103" s="579">
        <v>2354000</v>
      </c>
      <c r="E103" s="599">
        <v>2354299</v>
      </c>
      <c r="F103" s="600">
        <f t="shared" si="4"/>
        <v>300</v>
      </c>
      <c r="G103" s="573" t="s">
        <v>174</v>
      </c>
      <c r="H103" s="589"/>
      <c r="I103" s="588" t="s">
        <v>1329</v>
      </c>
    </row>
    <row r="104" spans="2:9" s="566" customFormat="1" x14ac:dyDescent="0.2">
      <c r="B104" s="570">
        <f t="shared" si="3"/>
        <v>91</v>
      </c>
      <c r="C104" s="727" t="s">
        <v>1789</v>
      </c>
      <c r="D104" s="579">
        <v>2356000</v>
      </c>
      <c r="E104" s="599">
        <v>2356199</v>
      </c>
      <c r="F104" s="600">
        <f t="shared" si="4"/>
        <v>200</v>
      </c>
      <c r="G104" s="573" t="s">
        <v>174</v>
      </c>
      <c r="H104" s="589"/>
      <c r="I104" s="588" t="s">
        <v>1329</v>
      </c>
    </row>
    <row r="105" spans="2:9" s="566" customFormat="1" x14ac:dyDescent="0.2">
      <c r="B105" s="570">
        <f t="shared" si="3"/>
        <v>92</v>
      </c>
      <c r="C105" s="727" t="s">
        <v>1782</v>
      </c>
      <c r="D105" s="579">
        <v>2357000</v>
      </c>
      <c r="E105" s="599">
        <v>2357399</v>
      </c>
      <c r="F105" s="600">
        <f t="shared" si="4"/>
        <v>400</v>
      </c>
      <c r="G105" s="573" t="s">
        <v>174</v>
      </c>
      <c r="H105" s="589"/>
      <c r="I105" s="588" t="s">
        <v>1329</v>
      </c>
    </row>
    <row r="106" spans="2:9" s="566" customFormat="1" x14ac:dyDescent="0.2">
      <c r="B106" s="570">
        <f t="shared" si="3"/>
        <v>93</v>
      </c>
      <c r="C106" s="727" t="s">
        <v>1231</v>
      </c>
      <c r="D106" s="579">
        <v>2360000</v>
      </c>
      <c r="E106" s="599">
        <v>2360899</v>
      </c>
      <c r="F106" s="600">
        <f t="shared" si="4"/>
        <v>900</v>
      </c>
      <c r="G106" s="573" t="s">
        <v>174</v>
      </c>
      <c r="H106" s="589"/>
      <c r="I106" s="588" t="s">
        <v>1329</v>
      </c>
    </row>
    <row r="107" spans="2:9" s="566" customFormat="1" x14ac:dyDescent="0.2">
      <c r="B107" s="570">
        <f t="shared" si="3"/>
        <v>94</v>
      </c>
      <c r="C107" s="727" t="s">
        <v>1232</v>
      </c>
      <c r="D107" s="579">
        <v>2362000</v>
      </c>
      <c r="E107" s="599">
        <v>2362399</v>
      </c>
      <c r="F107" s="600">
        <f t="shared" si="4"/>
        <v>400</v>
      </c>
      <c r="G107" s="573" t="s">
        <v>174</v>
      </c>
      <c r="H107" s="589"/>
      <c r="I107" s="588" t="s">
        <v>1329</v>
      </c>
    </row>
    <row r="108" spans="2:9" s="566" customFormat="1" x14ac:dyDescent="0.2">
      <c r="B108" s="570">
        <f t="shared" si="3"/>
        <v>95</v>
      </c>
      <c r="C108" s="727" t="s">
        <v>1233</v>
      </c>
      <c r="D108" s="579">
        <v>2364000</v>
      </c>
      <c r="E108" s="599">
        <v>2364699</v>
      </c>
      <c r="F108" s="600">
        <f t="shared" si="4"/>
        <v>700</v>
      </c>
      <c r="G108" s="573" t="s">
        <v>174</v>
      </c>
      <c r="H108" s="589"/>
      <c r="I108" s="588" t="s">
        <v>1329</v>
      </c>
    </row>
    <row r="109" spans="2:9" s="566" customFormat="1" x14ac:dyDescent="0.2">
      <c r="B109" s="570">
        <f t="shared" si="3"/>
        <v>96</v>
      </c>
      <c r="C109" s="727" t="s">
        <v>2652</v>
      </c>
      <c r="D109" s="579">
        <v>2366000</v>
      </c>
      <c r="E109" s="599">
        <v>2367299</v>
      </c>
      <c r="F109" s="600">
        <f t="shared" si="4"/>
        <v>1300</v>
      </c>
      <c r="G109" s="573" t="s">
        <v>174</v>
      </c>
      <c r="H109" s="589"/>
      <c r="I109" s="588" t="s">
        <v>1329</v>
      </c>
    </row>
    <row r="110" spans="2:9" s="566" customFormat="1" x14ac:dyDescent="0.2">
      <c r="B110" s="570">
        <f t="shared" si="3"/>
        <v>97</v>
      </c>
      <c r="C110" s="727" t="s">
        <v>1234</v>
      </c>
      <c r="D110" s="579">
        <v>2368000</v>
      </c>
      <c r="E110" s="599">
        <v>2368399</v>
      </c>
      <c r="F110" s="600">
        <f t="shared" si="4"/>
        <v>400</v>
      </c>
      <c r="G110" s="573" t="s">
        <v>174</v>
      </c>
      <c r="H110" s="589"/>
      <c r="I110" s="588" t="s">
        <v>1329</v>
      </c>
    </row>
    <row r="111" spans="2:9" s="566" customFormat="1" x14ac:dyDescent="0.2">
      <c r="B111" s="570">
        <f t="shared" si="3"/>
        <v>98</v>
      </c>
      <c r="C111" s="727" t="s">
        <v>2470</v>
      </c>
      <c r="D111" s="579">
        <v>2370000</v>
      </c>
      <c r="E111" s="599">
        <v>2370799</v>
      </c>
      <c r="F111" s="600">
        <f t="shared" si="4"/>
        <v>800</v>
      </c>
      <c r="G111" s="573" t="s">
        <v>174</v>
      </c>
      <c r="H111" s="589"/>
      <c r="I111" s="588" t="s">
        <v>1329</v>
      </c>
    </row>
    <row r="112" spans="2:9" s="566" customFormat="1" x14ac:dyDescent="0.2">
      <c r="B112" s="570">
        <f t="shared" si="3"/>
        <v>99</v>
      </c>
      <c r="C112" s="727" t="s">
        <v>1235</v>
      </c>
      <c r="D112" s="579">
        <v>2372000</v>
      </c>
      <c r="E112" s="599">
        <v>2372499</v>
      </c>
      <c r="F112" s="600">
        <f t="shared" si="4"/>
        <v>500</v>
      </c>
      <c r="G112" s="573" t="s">
        <v>174</v>
      </c>
      <c r="H112" s="589"/>
      <c r="I112" s="588" t="s">
        <v>1329</v>
      </c>
    </row>
    <row r="113" spans="2:10" s="566" customFormat="1" x14ac:dyDescent="0.2">
      <c r="B113" s="570">
        <f t="shared" si="3"/>
        <v>100</v>
      </c>
      <c r="C113" s="727" t="s">
        <v>1236</v>
      </c>
      <c r="D113" s="579">
        <v>2374000</v>
      </c>
      <c r="E113" s="599">
        <v>2374899</v>
      </c>
      <c r="F113" s="600">
        <f t="shared" si="4"/>
        <v>900</v>
      </c>
      <c r="G113" s="573" t="s">
        <v>174</v>
      </c>
      <c r="H113" s="589"/>
      <c r="I113" s="588" t="s">
        <v>1329</v>
      </c>
    </row>
    <row r="114" spans="2:10" s="566" customFormat="1" x14ac:dyDescent="0.2">
      <c r="B114" s="570">
        <f t="shared" si="3"/>
        <v>101</v>
      </c>
      <c r="C114" s="727" t="s">
        <v>2037</v>
      </c>
      <c r="D114" s="579">
        <v>2376000</v>
      </c>
      <c r="E114" s="599">
        <v>2377399</v>
      </c>
      <c r="F114" s="600">
        <f t="shared" si="4"/>
        <v>1400</v>
      </c>
      <c r="G114" s="573" t="s">
        <v>174</v>
      </c>
      <c r="H114" s="589"/>
      <c r="I114" s="588" t="s">
        <v>1329</v>
      </c>
    </row>
    <row r="115" spans="2:10" s="567" customFormat="1" x14ac:dyDescent="0.2">
      <c r="B115" s="570">
        <f t="shared" si="3"/>
        <v>102</v>
      </c>
      <c r="C115" s="727" t="s">
        <v>2651</v>
      </c>
      <c r="D115" s="579">
        <v>2378000</v>
      </c>
      <c r="E115" s="599">
        <v>2379199</v>
      </c>
      <c r="F115" s="600">
        <f t="shared" si="4"/>
        <v>1200</v>
      </c>
      <c r="G115" s="573" t="s">
        <v>174</v>
      </c>
      <c r="H115" s="589"/>
      <c r="I115" s="588" t="s">
        <v>1329</v>
      </c>
      <c r="J115" s="566"/>
    </row>
    <row r="116" spans="2:10" s="567" customFormat="1" x14ac:dyDescent="0.2">
      <c r="B116" s="570">
        <f t="shared" si="3"/>
        <v>103</v>
      </c>
      <c r="C116" s="727" t="s">
        <v>2424</v>
      </c>
      <c r="D116" s="579">
        <v>2380500</v>
      </c>
      <c r="E116" s="599">
        <v>2380999</v>
      </c>
      <c r="F116" s="600">
        <f t="shared" si="4"/>
        <v>500</v>
      </c>
      <c r="G116" s="573" t="s">
        <v>120</v>
      </c>
      <c r="H116" s="589"/>
      <c r="I116" s="588" t="s">
        <v>1329</v>
      </c>
      <c r="J116" s="566"/>
    </row>
    <row r="117" spans="2:10" s="567" customFormat="1" x14ac:dyDescent="0.2">
      <c r="B117" s="570">
        <f t="shared" si="3"/>
        <v>104</v>
      </c>
      <c r="C117" s="727" t="s">
        <v>2423</v>
      </c>
      <c r="D117" s="579">
        <v>2382000</v>
      </c>
      <c r="E117" s="599">
        <v>2382799</v>
      </c>
      <c r="F117" s="600">
        <f t="shared" si="4"/>
        <v>800</v>
      </c>
      <c r="G117" s="573" t="s">
        <v>120</v>
      </c>
      <c r="H117" s="589"/>
      <c r="I117" s="588" t="s">
        <v>1329</v>
      </c>
      <c r="J117" s="566"/>
    </row>
    <row r="118" spans="2:10" s="566" customFormat="1" x14ac:dyDescent="0.2">
      <c r="B118" s="570">
        <f t="shared" si="3"/>
        <v>105</v>
      </c>
      <c r="C118" s="727" t="s">
        <v>2038</v>
      </c>
      <c r="D118" s="579">
        <v>2385000</v>
      </c>
      <c r="E118" s="599">
        <v>2386799</v>
      </c>
      <c r="F118" s="600">
        <f t="shared" si="4"/>
        <v>1800</v>
      </c>
      <c r="G118" s="573" t="s">
        <v>120</v>
      </c>
      <c r="H118" s="589"/>
      <c r="I118" s="588" t="s">
        <v>1329</v>
      </c>
    </row>
    <row r="119" spans="2:10" s="566" customFormat="1" x14ac:dyDescent="0.2">
      <c r="B119" s="570">
        <f t="shared" si="3"/>
        <v>106</v>
      </c>
      <c r="C119" s="727" t="s">
        <v>1745</v>
      </c>
      <c r="D119" s="579">
        <v>2389000</v>
      </c>
      <c r="E119" s="599">
        <v>2389399</v>
      </c>
      <c r="F119" s="600">
        <f t="shared" si="4"/>
        <v>400</v>
      </c>
      <c r="G119" s="573" t="s">
        <v>120</v>
      </c>
      <c r="H119" s="589"/>
      <c r="I119" s="588" t="s">
        <v>1329</v>
      </c>
    </row>
    <row r="120" spans="2:10" s="567" customFormat="1" x14ac:dyDescent="0.2">
      <c r="B120" s="570">
        <f t="shared" si="3"/>
        <v>107</v>
      </c>
      <c r="C120" s="727" t="s">
        <v>1179</v>
      </c>
      <c r="D120" s="579">
        <v>2390000</v>
      </c>
      <c r="E120" s="599">
        <v>2392099</v>
      </c>
      <c r="F120" s="600">
        <f t="shared" si="4"/>
        <v>2100</v>
      </c>
      <c r="G120" s="573" t="s">
        <v>124</v>
      </c>
      <c r="H120" s="589"/>
      <c r="I120" s="588" t="s">
        <v>1329</v>
      </c>
      <c r="J120" s="566"/>
    </row>
    <row r="121" spans="2:10" s="567" customFormat="1" x14ac:dyDescent="0.2">
      <c r="B121" s="570">
        <f t="shared" si="3"/>
        <v>108</v>
      </c>
      <c r="C121" s="727" t="s">
        <v>2205</v>
      </c>
      <c r="D121" s="579">
        <v>2393000</v>
      </c>
      <c r="E121" s="599">
        <v>2399999</v>
      </c>
      <c r="F121" s="600">
        <f t="shared" si="4"/>
        <v>7000</v>
      </c>
      <c r="G121" s="573" t="s">
        <v>174</v>
      </c>
      <c r="H121" s="589"/>
      <c r="I121" s="588" t="s">
        <v>1329</v>
      </c>
      <c r="J121" s="566"/>
    </row>
    <row r="122" spans="2:10" s="567" customFormat="1" x14ac:dyDescent="0.2">
      <c r="B122" s="570">
        <f t="shared" si="3"/>
        <v>109</v>
      </c>
      <c r="C122" s="727" t="s">
        <v>87</v>
      </c>
      <c r="D122" s="579">
        <v>2400000</v>
      </c>
      <c r="E122" s="599">
        <v>2401799</v>
      </c>
      <c r="F122" s="600">
        <f t="shared" si="4"/>
        <v>1800</v>
      </c>
      <c r="G122" s="573" t="s">
        <v>89</v>
      </c>
      <c r="H122" s="589"/>
      <c r="I122" s="588" t="s">
        <v>1329</v>
      </c>
      <c r="J122" s="566"/>
    </row>
    <row r="123" spans="2:10" s="567" customFormat="1" x14ac:dyDescent="0.2">
      <c r="B123" s="570">
        <f t="shared" si="3"/>
        <v>110</v>
      </c>
      <c r="C123" s="727" t="s">
        <v>2185</v>
      </c>
      <c r="D123" s="579">
        <v>2403000</v>
      </c>
      <c r="E123" s="599">
        <v>2403399</v>
      </c>
      <c r="F123" s="600">
        <f t="shared" si="4"/>
        <v>400</v>
      </c>
      <c r="G123" s="573" t="s">
        <v>89</v>
      </c>
      <c r="H123" s="589"/>
      <c r="I123" s="588" t="s">
        <v>1329</v>
      </c>
      <c r="J123" s="566"/>
    </row>
    <row r="124" spans="2:10" s="566" customFormat="1" x14ac:dyDescent="0.2">
      <c r="B124" s="570">
        <f t="shared" si="3"/>
        <v>111</v>
      </c>
      <c r="C124" s="727" t="s">
        <v>1676</v>
      </c>
      <c r="D124" s="579">
        <v>2405000</v>
      </c>
      <c r="E124" s="599">
        <v>2409899</v>
      </c>
      <c r="F124" s="600">
        <f t="shared" si="4"/>
        <v>4900</v>
      </c>
      <c r="G124" s="573" t="s">
        <v>89</v>
      </c>
      <c r="H124" s="589"/>
      <c r="I124" s="588" t="s">
        <v>1329</v>
      </c>
    </row>
    <row r="125" spans="2:10" s="566" customFormat="1" x14ac:dyDescent="0.2">
      <c r="B125" s="570">
        <f t="shared" si="3"/>
        <v>112</v>
      </c>
      <c r="C125" s="727" t="s">
        <v>87</v>
      </c>
      <c r="D125" s="579">
        <v>2410000</v>
      </c>
      <c r="E125" s="599">
        <v>2419999</v>
      </c>
      <c r="F125" s="600">
        <f t="shared" si="4"/>
        <v>10000</v>
      </c>
      <c r="G125" s="573" t="s">
        <v>89</v>
      </c>
      <c r="H125" s="589"/>
      <c r="I125" s="588" t="s">
        <v>1329</v>
      </c>
    </row>
    <row r="126" spans="2:10" s="566" customFormat="1" x14ac:dyDescent="0.2">
      <c r="B126" s="570">
        <f t="shared" si="3"/>
        <v>113</v>
      </c>
      <c r="C126" s="727" t="s">
        <v>215</v>
      </c>
      <c r="D126" s="579">
        <v>2420000</v>
      </c>
      <c r="E126" s="599">
        <v>2432899</v>
      </c>
      <c r="F126" s="600">
        <f t="shared" si="4"/>
        <v>12900</v>
      </c>
      <c r="G126" s="573" t="s">
        <v>89</v>
      </c>
      <c r="H126" s="577"/>
      <c r="I126" s="588" t="s">
        <v>1329</v>
      </c>
    </row>
    <row r="127" spans="2:10" s="566" customFormat="1" x14ac:dyDescent="0.2">
      <c r="B127" s="570">
        <f t="shared" si="3"/>
        <v>114</v>
      </c>
      <c r="C127" s="727" t="s">
        <v>1800</v>
      </c>
      <c r="D127" s="579">
        <v>2434000</v>
      </c>
      <c r="E127" s="599">
        <v>2434599</v>
      </c>
      <c r="F127" s="600">
        <f t="shared" si="4"/>
        <v>600</v>
      </c>
      <c r="G127" s="573" t="s">
        <v>89</v>
      </c>
      <c r="H127" s="577"/>
      <c r="I127" s="588" t="s">
        <v>1329</v>
      </c>
    </row>
    <row r="128" spans="2:10" s="566" customFormat="1" x14ac:dyDescent="0.2">
      <c r="B128" s="570">
        <f t="shared" si="3"/>
        <v>115</v>
      </c>
      <c r="C128" s="727" t="s">
        <v>1677</v>
      </c>
      <c r="D128" s="579">
        <v>2436000</v>
      </c>
      <c r="E128" s="599">
        <v>2437799</v>
      </c>
      <c r="F128" s="600">
        <f t="shared" si="4"/>
        <v>1800</v>
      </c>
      <c r="G128" s="573" t="s">
        <v>89</v>
      </c>
      <c r="H128" s="577"/>
      <c r="I128" s="588" t="s">
        <v>1329</v>
      </c>
    </row>
    <row r="129" spans="2:9" s="566" customFormat="1" x14ac:dyDescent="0.2">
      <c r="B129" s="570">
        <f t="shared" si="3"/>
        <v>116</v>
      </c>
      <c r="C129" s="727" t="s">
        <v>1103</v>
      </c>
      <c r="D129" s="579">
        <v>2440000</v>
      </c>
      <c r="E129" s="599">
        <v>2443599</v>
      </c>
      <c r="F129" s="600">
        <f t="shared" si="4"/>
        <v>3600</v>
      </c>
      <c r="G129" s="573" t="s">
        <v>89</v>
      </c>
      <c r="H129" s="577"/>
      <c r="I129" s="588" t="s">
        <v>1329</v>
      </c>
    </row>
    <row r="130" spans="2:9" s="566" customFormat="1" x14ac:dyDescent="0.2">
      <c r="B130" s="570">
        <f t="shared" si="3"/>
        <v>117</v>
      </c>
      <c r="C130" s="727" t="s">
        <v>1414</v>
      </c>
      <c r="D130" s="579">
        <v>2445000</v>
      </c>
      <c r="E130" s="599">
        <v>2446099</v>
      </c>
      <c r="F130" s="600">
        <f t="shared" si="4"/>
        <v>1100</v>
      </c>
      <c r="G130" s="573" t="s">
        <v>89</v>
      </c>
      <c r="H130" s="577"/>
      <c r="I130" s="588" t="s">
        <v>1329</v>
      </c>
    </row>
    <row r="131" spans="2:9" s="566" customFormat="1" x14ac:dyDescent="0.2">
      <c r="B131" s="570">
        <f t="shared" si="3"/>
        <v>118</v>
      </c>
      <c r="C131" s="727" t="s">
        <v>2533</v>
      </c>
      <c r="D131" s="579">
        <v>2448000</v>
      </c>
      <c r="E131" s="599">
        <v>2448199</v>
      </c>
      <c r="F131" s="600">
        <f t="shared" si="4"/>
        <v>200</v>
      </c>
      <c r="G131" s="573" t="s">
        <v>89</v>
      </c>
      <c r="H131" s="577"/>
      <c r="I131" s="588" t="s">
        <v>1329</v>
      </c>
    </row>
    <row r="132" spans="2:9" s="566" customFormat="1" x14ac:dyDescent="0.2">
      <c r="B132" s="570">
        <f t="shared" si="3"/>
        <v>119</v>
      </c>
      <c r="C132" s="727" t="s">
        <v>2532</v>
      </c>
      <c r="D132" s="579">
        <v>2449000</v>
      </c>
      <c r="E132" s="599">
        <v>2449199</v>
      </c>
      <c r="F132" s="600">
        <f t="shared" si="4"/>
        <v>200</v>
      </c>
      <c r="G132" s="573" t="s">
        <v>89</v>
      </c>
      <c r="H132" s="577"/>
      <c r="I132" s="588" t="s">
        <v>1329</v>
      </c>
    </row>
    <row r="133" spans="2:9" s="566" customFormat="1" x14ac:dyDescent="0.2">
      <c r="B133" s="570">
        <f t="shared" si="3"/>
        <v>120</v>
      </c>
      <c r="C133" s="727" t="s">
        <v>942</v>
      </c>
      <c r="D133" s="579">
        <v>2450000</v>
      </c>
      <c r="E133" s="599">
        <v>2453099</v>
      </c>
      <c r="F133" s="600">
        <f t="shared" si="4"/>
        <v>3100</v>
      </c>
      <c r="G133" s="573" t="s">
        <v>89</v>
      </c>
      <c r="H133" s="577"/>
      <c r="I133" s="588" t="s">
        <v>1329</v>
      </c>
    </row>
    <row r="134" spans="2:9" s="566" customFormat="1" x14ac:dyDescent="0.2">
      <c r="B134" s="570">
        <f t="shared" si="3"/>
        <v>121</v>
      </c>
      <c r="C134" s="727" t="s">
        <v>1468</v>
      </c>
      <c r="D134" s="579">
        <v>2456000</v>
      </c>
      <c r="E134" s="599">
        <v>2457499</v>
      </c>
      <c r="F134" s="600">
        <f t="shared" si="4"/>
        <v>1500</v>
      </c>
      <c r="G134" s="573" t="s">
        <v>89</v>
      </c>
      <c r="H134" s="577"/>
      <c r="I134" s="588" t="s">
        <v>1329</v>
      </c>
    </row>
    <row r="135" spans="2:9" s="566" customFormat="1" x14ac:dyDescent="0.2">
      <c r="B135" s="570">
        <f t="shared" si="3"/>
        <v>122</v>
      </c>
      <c r="C135" s="727" t="s">
        <v>1416</v>
      </c>
      <c r="D135" s="579">
        <v>2460000</v>
      </c>
      <c r="E135" s="599">
        <v>2462399</v>
      </c>
      <c r="F135" s="600">
        <f t="shared" si="4"/>
        <v>2400</v>
      </c>
      <c r="G135" s="573" t="s">
        <v>89</v>
      </c>
      <c r="H135" s="577"/>
      <c r="I135" s="588" t="s">
        <v>1329</v>
      </c>
    </row>
    <row r="136" spans="2:9" s="565" customFormat="1" x14ac:dyDescent="0.2">
      <c r="B136" s="570">
        <f t="shared" si="3"/>
        <v>123</v>
      </c>
      <c r="C136" s="727" t="s">
        <v>1609</v>
      </c>
      <c r="D136" s="579">
        <v>2466000</v>
      </c>
      <c r="E136" s="599">
        <v>2467899</v>
      </c>
      <c r="F136" s="600">
        <f t="shared" si="4"/>
        <v>1900</v>
      </c>
      <c r="G136" s="573" t="s">
        <v>89</v>
      </c>
      <c r="H136" s="577"/>
      <c r="I136" s="588" t="s">
        <v>1329</v>
      </c>
    </row>
    <row r="137" spans="2:9" s="566" customFormat="1" x14ac:dyDescent="0.2">
      <c r="B137" s="570">
        <f t="shared" si="3"/>
        <v>124</v>
      </c>
      <c r="C137" s="727" t="s">
        <v>2583</v>
      </c>
      <c r="D137" s="579">
        <v>2470000</v>
      </c>
      <c r="E137" s="599">
        <v>2470399</v>
      </c>
      <c r="F137" s="600">
        <f t="shared" si="4"/>
        <v>400</v>
      </c>
      <c r="G137" s="573" t="s">
        <v>89</v>
      </c>
      <c r="H137" s="577"/>
      <c r="I137" s="588" t="s">
        <v>1329</v>
      </c>
    </row>
    <row r="138" spans="2:9" s="566" customFormat="1" x14ac:dyDescent="0.2">
      <c r="B138" s="570">
        <f t="shared" si="3"/>
        <v>125</v>
      </c>
      <c r="C138" s="727" t="s">
        <v>2552</v>
      </c>
      <c r="D138" s="579">
        <v>2471000</v>
      </c>
      <c r="E138" s="599">
        <v>2471399</v>
      </c>
      <c r="F138" s="600">
        <f t="shared" si="4"/>
        <v>400</v>
      </c>
      <c r="G138" s="573" t="s">
        <v>89</v>
      </c>
      <c r="H138" s="577"/>
      <c r="I138" s="588" t="s">
        <v>1329</v>
      </c>
    </row>
    <row r="139" spans="2:9" s="566" customFormat="1" x14ac:dyDescent="0.2">
      <c r="B139" s="570">
        <f t="shared" si="3"/>
        <v>126</v>
      </c>
      <c r="C139" s="727" t="s">
        <v>2551</v>
      </c>
      <c r="D139" s="579">
        <v>2472000</v>
      </c>
      <c r="E139" s="599">
        <v>2472399</v>
      </c>
      <c r="F139" s="600">
        <f t="shared" si="4"/>
        <v>400</v>
      </c>
      <c r="G139" s="573" t="s">
        <v>89</v>
      </c>
      <c r="H139" s="577"/>
      <c r="I139" s="588" t="s">
        <v>1329</v>
      </c>
    </row>
    <row r="140" spans="2:9" s="566" customFormat="1" x14ac:dyDescent="0.2">
      <c r="B140" s="570">
        <f t="shared" si="3"/>
        <v>127</v>
      </c>
      <c r="C140" s="727" t="s">
        <v>1269</v>
      </c>
      <c r="D140" s="579">
        <v>2473000</v>
      </c>
      <c r="E140" s="599">
        <v>2473199</v>
      </c>
      <c r="F140" s="600">
        <f t="shared" si="4"/>
        <v>200</v>
      </c>
      <c r="G140" s="573" t="s">
        <v>89</v>
      </c>
      <c r="H140" s="577"/>
      <c r="I140" s="588" t="s">
        <v>1329</v>
      </c>
    </row>
    <row r="141" spans="2:9" s="566" customFormat="1" x14ac:dyDescent="0.2">
      <c r="B141" s="570">
        <f t="shared" si="3"/>
        <v>128</v>
      </c>
      <c r="C141" s="727" t="s">
        <v>2550</v>
      </c>
      <c r="D141" s="579">
        <v>2474000</v>
      </c>
      <c r="E141" s="599">
        <v>2474399</v>
      </c>
      <c r="F141" s="600">
        <f t="shared" si="4"/>
        <v>400</v>
      </c>
      <c r="G141" s="573" t="s">
        <v>89</v>
      </c>
      <c r="H141" s="577"/>
      <c r="I141" s="588" t="s">
        <v>1329</v>
      </c>
    </row>
    <row r="142" spans="2:9" s="566" customFormat="1" x14ac:dyDescent="0.2">
      <c r="B142" s="570">
        <f t="shared" si="3"/>
        <v>129</v>
      </c>
      <c r="C142" s="727" t="s">
        <v>2549</v>
      </c>
      <c r="D142" s="579">
        <v>2475000</v>
      </c>
      <c r="E142" s="599">
        <v>2475399</v>
      </c>
      <c r="F142" s="600">
        <f t="shared" si="4"/>
        <v>400</v>
      </c>
      <c r="G142" s="573" t="s">
        <v>89</v>
      </c>
      <c r="H142" s="577"/>
      <c r="I142" s="588" t="s">
        <v>1329</v>
      </c>
    </row>
    <row r="143" spans="2:9" s="566" customFormat="1" x14ac:dyDescent="0.2">
      <c r="B143" s="570">
        <f t="shared" si="3"/>
        <v>130</v>
      </c>
      <c r="C143" s="727" t="s">
        <v>1801</v>
      </c>
      <c r="D143" s="579">
        <v>2476000</v>
      </c>
      <c r="E143" s="599">
        <v>2476999</v>
      </c>
      <c r="F143" s="600">
        <f t="shared" si="4"/>
        <v>1000</v>
      </c>
      <c r="G143" s="573" t="s">
        <v>89</v>
      </c>
      <c r="H143" s="577"/>
      <c r="I143" s="588" t="s">
        <v>1329</v>
      </c>
    </row>
    <row r="144" spans="2:9" s="566" customFormat="1" x14ac:dyDescent="0.2">
      <c r="B144" s="570">
        <f t="shared" ref="B144:B207" si="5">B143+1</f>
        <v>131</v>
      </c>
      <c r="C144" s="727" t="s">
        <v>2548</v>
      </c>
      <c r="D144" s="579">
        <v>2478000</v>
      </c>
      <c r="E144" s="599">
        <v>2478399</v>
      </c>
      <c r="F144" s="600">
        <f t="shared" si="4"/>
        <v>400</v>
      </c>
      <c r="G144" s="573" t="s">
        <v>89</v>
      </c>
      <c r="H144" s="577"/>
      <c r="I144" s="588" t="s">
        <v>1329</v>
      </c>
    </row>
    <row r="145" spans="2:9" s="566" customFormat="1" x14ac:dyDescent="0.2">
      <c r="B145" s="570">
        <f t="shared" si="5"/>
        <v>132</v>
      </c>
      <c r="C145" s="727" t="s">
        <v>2547</v>
      </c>
      <c r="D145" s="579">
        <v>2479000</v>
      </c>
      <c r="E145" s="599">
        <v>2479399</v>
      </c>
      <c r="F145" s="600">
        <f t="shared" si="4"/>
        <v>400</v>
      </c>
      <c r="G145" s="573" t="s">
        <v>89</v>
      </c>
      <c r="H145" s="577"/>
      <c r="I145" s="588" t="s">
        <v>1329</v>
      </c>
    </row>
    <row r="146" spans="2:9" s="566" customFormat="1" x14ac:dyDescent="0.2">
      <c r="B146" s="570">
        <f t="shared" si="5"/>
        <v>133</v>
      </c>
      <c r="C146" s="727" t="s">
        <v>1270</v>
      </c>
      <c r="D146" s="579">
        <v>2480000</v>
      </c>
      <c r="E146" s="599">
        <v>2480199</v>
      </c>
      <c r="F146" s="600">
        <f t="shared" si="4"/>
        <v>200</v>
      </c>
      <c r="G146" s="573" t="s">
        <v>89</v>
      </c>
      <c r="H146" s="577"/>
      <c r="I146" s="588" t="s">
        <v>1329</v>
      </c>
    </row>
    <row r="147" spans="2:9" s="566" customFormat="1" x14ac:dyDescent="0.2">
      <c r="B147" s="570">
        <f t="shared" si="5"/>
        <v>134</v>
      </c>
      <c r="C147" s="727" t="s">
        <v>2546</v>
      </c>
      <c r="D147" s="579">
        <v>2481000</v>
      </c>
      <c r="E147" s="599">
        <v>2481399</v>
      </c>
      <c r="F147" s="600">
        <f t="shared" si="4"/>
        <v>400</v>
      </c>
      <c r="G147" s="573" t="s">
        <v>89</v>
      </c>
      <c r="H147" s="577"/>
      <c r="I147" s="588" t="s">
        <v>1329</v>
      </c>
    </row>
    <row r="148" spans="2:9" s="566" customFormat="1" x14ac:dyDescent="0.2">
      <c r="B148" s="570">
        <f t="shared" si="5"/>
        <v>135</v>
      </c>
      <c r="C148" s="727" t="s">
        <v>2545</v>
      </c>
      <c r="D148" s="579">
        <v>2482000</v>
      </c>
      <c r="E148" s="599">
        <v>2482399</v>
      </c>
      <c r="F148" s="600">
        <f t="shared" si="4"/>
        <v>400</v>
      </c>
      <c r="G148" s="573" t="s">
        <v>89</v>
      </c>
      <c r="H148" s="577"/>
      <c r="I148" s="588" t="s">
        <v>1329</v>
      </c>
    </row>
    <row r="149" spans="2:9" s="566" customFormat="1" x14ac:dyDescent="0.2">
      <c r="B149" s="570">
        <f t="shared" si="5"/>
        <v>136</v>
      </c>
      <c r="C149" s="727" t="s">
        <v>1271</v>
      </c>
      <c r="D149" s="579">
        <v>2483000</v>
      </c>
      <c r="E149" s="599">
        <v>2483399</v>
      </c>
      <c r="F149" s="600">
        <f t="shared" si="4"/>
        <v>400</v>
      </c>
      <c r="G149" s="573" t="s">
        <v>89</v>
      </c>
      <c r="H149" s="577"/>
      <c r="I149" s="588" t="s">
        <v>1329</v>
      </c>
    </row>
    <row r="150" spans="2:9" s="566" customFormat="1" x14ac:dyDescent="0.2">
      <c r="B150" s="570">
        <f t="shared" si="5"/>
        <v>137</v>
      </c>
      <c r="C150" s="727" t="s">
        <v>2544</v>
      </c>
      <c r="D150" s="579">
        <v>2484000</v>
      </c>
      <c r="E150" s="599">
        <v>2484399</v>
      </c>
      <c r="F150" s="600">
        <f t="shared" si="4"/>
        <v>400</v>
      </c>
      <c r="G150" s="573" t="s">
        <v>89</v>
      </c>
      <c r="H150" s="577"/>
      <c r="I150" s="588" t="s">
        <v>1329</v>
      </c>
    </row>
    <row r="151" spans="2:9" s="566" customFormat="1" x14ac:dyDescent="0.2">
      <c r="B151" s="570">
        <f t="shared" si="5"/>
        <v>138</v>
      </c>
      <c r="C151" s="727" t="s">
        <v>2543</v>
      </c>
      <c r="D151" s="579">
        <v>2485000</v>
      </c>
      <c r="E151" s="599">
        <v>2485399</v>
      </c>
      <c r="F151" s="600">
        <f t="shared" si="4"/>
        <v>400</v>
      </c>
      <c r="G151" s="573" t="s">
        <v>89</v>
      </c>
      <c r="H151" s="577"/>
      <c r="I151" s="588" t="s">
        <v>1329</v>
      </c>
    </row>
    <row r="152" spans="2:9" s="566" customFormat="1" x14ac:dyDescent="0.2">
      <c r="B152" s="570">
        <f t="shared" si="5"/>
        <v>139</v>
      </c>
      <c r="C152" s="727" t="s">
        <v>1272</v>
      </c>
      <c r="D152" s="579">
        <v>2486000</v>
      </c>
      <c r="E152" s="599">
        <v>2486499</v>
      </c>
      <c r="F152" s="600">
        <f t="shared" si="4"/>
        <v>500</v>
      </c>
      <c r="G152" s="573" t="s">
        <v>89</v>
      </c>
      <c r="H152" s="577"/>
      <c r="I152" s="588" t="s">
        <v>1329</v>
      </c>
    </row>
    <row r="153" spans="2:9" s="566" customFormat="1" x14ac:dyDescent="0.2">
      <c r="B153" s="570">
        <f t="shared" si="5"/>
        <v>140</v>
      </c>
      <c r="C153" s="727" t="s">
        <v>2806</v>
      </c>
      <c r="D153" s="579">
        <v>2487000</v>
      </c>
      <c r="E153" s="599">
        <v>2487399</v>
      </c>
      <c r="F153" s="600">
        <f t="shared" si="4"/>
        <v>400</v>
      </c>
      <c r="G153" s="573" t="s">
        <v>89</v>
      </c>
      <c r="H153" s="585"/>
      <c r="I153" s="588" t="s">
        <v>1329</v>
      </c>
    </row>
    <row r="154" spans="2:9" s="566" customFormat="1" x14ac:dyDescent="0.2">
      <c r="B154" s="570">
        <f t="shared" si="5"/>
        <v>141</v>
      </c>
      <c r="C154" s="727" t="s">
        <v>2039</v>
      </c>
      <c r="D154" s="579">
        <v>2488000</v>
      </c>
      <c r="E154" s="599">
        <v>2489299</v>
      </c>
      <c r="F154" s="600">
        <f t="shared" si="4"/>
        <v>1300</v>
      </c>
      <c r="G154" s="573" t="s">
        <v>89</v>
      </c>
      <c r="H154" s="577"/>
      <c r="I154" s="588" t="s">
        <v>1329</v>
      </c>
    </row>
    <row r="155" spans="2:9" s="566" customFormat="1" x14ac:dyDescent="0.2">
      <c r="B155" s="570">
        <f t="shared" si="5"/>
        <v>142</v>
      </c>
      <c r="C155" s="727" t="s">
        <v>1273</v>
      </c>
      <c r="D155" s="579">
        <v>2490000</v>
      </c>
      <c r="E155" s="599">
        <v>2490299</v>
      </c>
      <c r="F155" s="600">
        <f t="shared" si="4"/>
        <v>300</v>
      </c>
      <c r="G155" s="573" t="s">
        <v>89</v>
      </c>
      <c r="H155" s="577"/>
      <c r="I155" s="588" t="s">
        <v>1329</v>
      </c>
    </row>
    <row r="156" spans="2:9" s="566" customFormat="1" x14ac:dyDescent="0.2">
      <c r="B156" s="570">
        <f t="shared" si="5"/>
        <v>143</v>
      </c>
      <c r="C156" s="727" t="s">
        <v>2542</v>
      </c>
      <c r="D156" s="579">
        <v>2491000</v>
      </c>
      <c r="E156" s="599">
        <v>2491399</v>
      </c>
      <c r="F156" s="600">
        <f t="shared" si="4"/>
        <v>400</v>
      </c>
      <c r="G156" s="573" t="s">
        <v>89</v>
      </c>
      <c r="H156" s="577"/>
      <c r="I156" s="588" t="s">
        <v>1329</v>
      </c>
    </row>
    <row r="157" spans="2:9" s="566" customFormat="1" x14ac:dyDescent="0.2">
      <c r="B157" s="570">
        <f t="shared" si="5"/>
        <v>144</v>
      </c>
      <c r="C157" s="727" t="s">
        <v>2541</v>
      </c>
      <c r="D157" s="579">
        <v>2492000</v>
      </c>
      <c r="E157" s="599">
        <v>2492399</v>
      </c>
      <c r="F157" s="600">
        <f t="shared" si="4"/>
        <v>400</v>
      </c>
      <c r="G157" s="573" t="s">
        <v>89</v>
      </c>
      <c r="H157" s="577"/>
      <c r="I157" s="588" t="s">
        <v>1329</v>
      </c>
    </row>
    <row r="158" spans="2:9" s="566" customFormat="1" x14ac:dyDescent="0.2">
      <c r="B158" s="570">
        <f t="shared" si="5"/>
        <v>145</v>
      </c>
      <c r="C158" s="727" t="s">
        <v>1330</v>
      </c>
      <c r="D158" s="579">
        <v>2493000</v>
      </c>
      <c r="E158" s="599">
        <v>2493299</v>
      </c>
      <c r="F158" s="600">
        <f t="shared" si="4"/>
        <v>300</v>
      </c>
      <c r="G158" s="573" t="s">
        <v>89</v>
      </c>
      <c r="H158" s="577"/>
      <c r="I158" s="588" t="s">
        <v>1329</v>
      </c>
    </row>
    <row r="159" spans="2:9" s="566" customFormat="1" x14ac:dyDescent="0.2">
      <c r="B159" s="570">
        <f t="shared" si="5"/>
        <v>146</v>
      </c>
      <c r="C159" s="727" t="s">
        <v>2540</v>
      </c>
      <c r="D159" s="579">
        <v>2494000</v>
      </c>
      <c r="E159" s="599">
        <v>2494399</v>
      </c>
      <c r="F159" s="600">
        <f t="shared" si="4"/>
        <v>400</v>
      </c>
      <c r="G159" s="573" t="s">
        <v>89</v>
      </c>
      <c r="H159" s="577"/>
      <c r="I159" s="588" t="s">
        <v>1329</v>
      </c>
    </row>
    <row r="160" spans="2:9" s="566" customFormat="1" x14ac:dyDescent="0.2">
      <c r="B160" s="570">
        <f t="shared" si="5"/>
        <v>147</v>
      </c>
      <c r="C160" s="727" t="s">
        <v>1331</v>
      </c>
      <c r="D160" s="579">
        <v>2496000</v>
      </c>
      <c r="E160" s="599">
        <v>2496499</v>
      </c>
      <c r="F160" s="600">
        <f t="shared" si="4"/>
        <v>500</v>
      </c>
      <c r="G160" s="573" t="s">
        <v>89</v>
      </c>
      <c r="H160" s="577"/>
      <c r="I160" s="588" t="s">
        <v>1329</v>
      </c>
    </row>
    <row r="161" spans="2:10" s="566" customFormat="1" x14ac:dyDescent="0.2">
      <c r="B161" s="570">
        <f t="shared" si="5"/>
        <v>148</v>
      </c>
      <c r="C161" s="727" t="s">
        <v>2646</v>
      </c>
      <c r="D161" s="579">
        <v>2498000</v>
      </c>
      <c r="E161" s="599">
        <v>2499099</v>
      </c>
      <c r="F161" s="600">
        <f t="shared" si="4"/>
        <v>1100</v>
      </c>
      <c r="G161" s="573" t="s">
        <v>89</v>
      </c>
      <c r="H161" s="577"/>
      <c r="I161" s="588" t="s">
        <v>1329</v>
      </c>
    </row>
    <row r="162" spans="2:10" s="566" customFormat="1" x14ac:dyDescent="0.2">
      <c r="B162" s="570">
        <f t="shared" si="5"/>
        <v>149</v>
      </c>
      <c r="C162" s="728" t="s">
        <v>1140</v>
      </c>
      <c r="D162" s="579"/>
      <c r="E162" s="599"/>
      <c r="F162" s="600"/>
      <c r="G162" s="573"/>
      <c r="H162" s="577"/>
      <c r="I162" s="588" t="s">
        <v>1329</v>
      </c>
    </row>
    <row r="163" spans="2:10" s="566" customFormat="1" x14ac:dyDescent="0.2">
      <c r="B163" s="570">
        <f t="shared" si="5"/>
        <v>150</v>
      </c>
      <c r="C163" s="727" t="s">
        <v>1141</v>
      </c>
      <c r="D163" s="579">
        <v>2500000</v>
      </c>
      <c r="E163" s="599">
        <v>2500007</v>
      </c>
      <c r="F163" s="600">
        <f t="shared" si="4"/>
        <v>8</v>
      </c>
      <c r="G163" s="573" t="s">
        <v>89</v>
      </c>
      <c r="H163" s="577"/>
      <c r="I163" s="588" t="s">
        <v>1329</v>
      </c>
    </row>
    <row r="164" spans="2:10" s="566" customFormat="1" x14ac:dyDescent="0.2">
      <c r="B164" s="570">
        <f t="shared" si="5"/>
        <v>151</v>
      </c>
      <c r="C164" s="727" t="s">
        <v>1142</v>
      </c>
      <c r="D164" s="579">
        <v>2501000</v>
      </c>
      <c r="E164" s="599">
        <v>2501063</v>
      </c>
      <c r="F164" s="600">
        <f t="shared" si="4"/>
        <v>64</v>
      </c>
      <c r="G164" s="573" t="s">
        <v>89</v>
      </c>
      <c r="H164" s="577"/>
      <c r="I164" s="588" t="s">
        <v>1329</v>
      </c>
    </row>
    <row r="165" spans="2:10" s="566" customFormat="1" x14ac:dyDescent="0.2">
      <c r="B165" s="570">
        <f t="shared" si="5"/>
        <v>152</v>
      </c>
      <c r="C165" s="727" t="s">
        <v>2279</v>
      </c>
      <c r="D165" s="579">
        <v>2505000</v>
      </c>
      <c r="E165" s="599">
        <v>2509999</v>
      </c>
      <c r="F165" s="600">
        <f t="shared" si="4"/>
        <v>5000</v>
      </c>
      <c r="G165" s="573" t="s">
        <v>89</v>
      </c>
      <c r="H165" s="577"/>
      <c r="I165" s="588" t="s">
        <v>1329</v>
      </c>
    </row>
    <row r="166" spans="2:10" s="566" customFormat="1" x14ac:dyDescent="0.2">
      <c r="B166" s="570">
        <f t="shared" si="5"/>
        <v>153</v>
      </c>
      <c r="C166" s="727" t="s">
        <v>2208</v>
      </c>
      <c r="D166" s="579">
        <v>2510000</v>
      </c>
      <c r="E166" s="599">
        <v>2513599</v>
      </c>
      <c r="F166" s="600">
        <f t="shared" si="4"/>
        <v>3600</v>
      </c>
      <c r="G166" s="573" t="s">
        <v>89</v>
      </c>
      <c r="H166" s="577"/>
      <c r="I166" s="588" t="s">
        <v>1329</v>
      </c>
    </row>
    <row r="167" spans="2:10" s="566" customFormat="1" x14ac:dyDescent="0.2">
      <c r="B167" s="570">
        <f t="shared" si="5"/>
        <v>154</v>
      </c>
      <c r="C167" s="727" t="s">
        <v>1184</v>
      </c>
      <c r="D167" s="579">
        <v>2520000</v>
      </c>
      <c r="E167" s="599">
        <v>2523399</v>
      </c>
      <c r="F167" s="600">
        <f t="shared" si="4"/>
        <v>3400</v>
      </c>
      <c r="G167" s="573" t="s">
        <v>89</v>
      </c>
      <c r="H167" s="577"/>
      <c r="I167" s="588" t="s">
        <v>1329</v>
      </c>
    </row>
    <row r="168" spans="2:10" s="566" customFormat="1" x14ac:dyDescent="0.2">
      <c r="B168" s="570">
        <f t="shared" si="5"/>
        <v>155</v>
      </c>
      <c r="C168" s="727" t="s">
        <v>2469</v>
      </c>
      <c r="D168" s="579">
        <v>2525000</v>
      </c>
      <c r="E168" s="599">
        <v>2528599</v>
      </c>
      <c r="F168" s="600">
        <f t="shared" si="4"/>
        <v>3600</v>
      </c>
      <c r="G168" s="573" t="s">
        <v>89</v>
      </c>
      <c r="H168" s="577"/>
      <c r="I168" s="588" t="s">
        <v>1329</v>
      </c>
    </row>
    <row r="169" spans="2:10" s="566" customFormat="1" x14ac:dyDescent="0.2">
      <c r="B169" s="570">
        <f t="shared" si="5"/>
        <v>156</v>
      </c>
      <c r="C169" s="727" t="s">
        <v>1518</v>
      </c>
      <c r="D169" s="579">
        <v>2530000</v>
      </c>
      <c r="E169" s="599">
        <v>2531199</v>
      </c>
      <c r="F169" s="600">
        <f t="shared" si="4"/>
        <v>1200</v>
      </c>
      <c r="G169" s="573" t="s">
        <v>262</v>
      </c>
      <c r="H169" s="577"/>
      <c r="I169" s="588" t="s">
        <v>1329</v>
      </c>
    </row>
    <row r="170" spans="2:10" s="566" customFormat="1" x14ac:dyDescent="0.2">
      <c r="B170" s="570">
        <f t="shared" si="5"/>
        <v>157</v>
      </c>
      <c r="C170" s="727" t="s">
        <v>1519</v>
      </c>
      <c r="D170" s="579">
        <v>2533000</v>
      </c>
      <c r="E170" s="599">
        <v>2533799</v>
      </c>
      <c r="F170" s="600">
        <f t="shared" si="4"/>
        <v>800</v>
      </c>
      <c r="G170" s="573" t="s">
        <v>262</v>
      </c>
      <c r="H170" s="577"/>
      <c r="I170" s="588" t="s">
        <v>1329</v>
      </c>
    </row>
    <row r="171" spans="2:10" s="566" customFormat="1" x14ac:dyDescent="0.2">
      <c r="B171" s="570">
        <f t="shared" si="5"/>
        <v>158</v>
      </c>
      <c r="C171" s="727" t="s">
        <v>1520</v>
      </c>
      <c r="D171" s="579">
        <v>2535000</v>
      </c>
      <c r="E171" s="599">
        <v>2535599</v>
      </c>
      <c r="F171" s="600">
        <f t="shared" si="4"/>
        <v>600</v>
      </c>
      <c r="G171" s="573" t="s">
        <v>262</v>
      </c>
      <c r="H171" s="577"/>
      <c r="I171" s="588" t="s">
        <v>1329</v>
      </c>
    </row>
    <row r="172" spans="2:10" s="566" customFormat="1" x14ac:dyDescent="0.2">
      <c r="B172" s="570">
        <f t="shared" si="5"/>
        <v>159</v>
      </c>
      <c r="C172" s="727" t="s">
        <v>2040</v>
      </c>
      <c r="D172" s="579">
        <v>2539000</v>
      </c>
      <c r="E172" s="599">
        <v>2539099</v>
      </c>
      <c r="F172" s="600">
        <f t="shared" si="4"/>
        <v>100</v>
      </c>
      <c r="G172" s="573" t="s">
        <v>262</v>
      </c>
      <c r="H172" s="577"/>
      <c r="I172" s="588" t="s">
        <v>1329</v>
      </c>
    </row>
    <row r="173" spans="2:10" s="566" customFormat="1" x14ac:dyDescent="0.2">
      <c r="B173" s="570">
        <f t="shared" si="5"/>
        <v>160</v>
      </c>
      <c r="C173" s="727" t="s">
        <v>2279</v>
      </c>
      <c r="D173" s="579">
        <v>2540000</v>
      </c>
      <c r="E173" s="599">
        <v>2544599</v>
      </c>
      <c r="F173" s="600">
        <f t="shared" si="4"/>
        <v>4600</v>
      </c>
      <c r="G173" s="573" t="s">
        <v>89</v>
      </c>
      <c r="H173" s="577"/>
      <c r="I173" s="588" t="s">
        <v>1329</v>
      </c>
    </row>
    <row r="174" spans="2:10" s="566" customFormat="1" x14ac:dyDescent="0.2">
      <c r="B174" s="570">
        <f t="shared" si="5"/>
        <v>161</v>
      </c>
      <c r="C174" s="727" t="s">
        <v>2595</v>
      </c>
      <c r="D174" s="579">
        <v>2550000</v>
      </c>
      <c r="E174" s="599">
        <v>2559599</v>
      </c>
      <c r="F174" s="600">
        <f t="shared" si="4"/>
        <v>9600</v>
      </c>
      <c r="G174" s="573" t="s">
        <v>124</v>
      </c>
      <c r="H174" s="577"/>
      <c r="I174" s="588" t="s">
        <v>1329</v>
      </c>
    </row>
    <row r="175" spans="2:10" s="567" customFormat="1" x14ac:dyDescent="0.2">
      <c r="B175" s="570">
        <f t="shared" si="5"/>
        <v>162</v>
      </c>
      <c r="C175" s="727" t="s">
        <v>2205</v>
      </c>
      <c r="D175" s="579">
        <v>2560000</v>
      </c>
      <c r="E175" s="599">
        <v>2562599</v>
      </c>
      <c r="F175" s="600">
        <f t="shared" si="4"/>
        <v>2600</v>
      </c>
      <c r="G175" s="573" t="s">
        <v>174</v>
      </c>
      <c r="H175" s="577"/>
      <c r="I175" s="588" t="s">
        <v>1329</v>
      </c>
      <c r="J175" s="566"/>
    </row>
    <row r="176" spans="2:10" s="566" customFormat="1" x14ac:dyDescent="0.2">
      <c r="B176" s="570">
        <f t="shared" si="5"/>
        <v>163</v>
      </c>
      <c r="C176" s="727" t="s">
        <v>2792</v>
      </c>
      <c r="D176" s="579">
        <v>2568000</v>
      </c>
      <c r="E176" s="599">
        <v>2568799</v>
      </c>
      <c r="F176" s="600">
        <f>SUM(E176-D176)+1</f>
        <v>800</v>
      </c>
      <c r="G176" s="573" t="s">
        <v>174</v>
      </c>
      <c r="H176" s="589"/>
      <c r="I176" s="588" t="s">
        <v>1329</v>
      </c>
    </row>
    <row r="177" spans="2:9" s="566" customFormat="1" x14ac:dyDescent="0.2">
      <c r="B177" s="570">
        <f t="shared" si="5"/>
        <v>164</v>
      </c>
      <c r="C177" s="727" t="s">
        <v>1836</v>
      </c>
      <c r="D177" s="579">
        <v>2570000</v>
      </c>
      <c r="E177" s="599">
        <v>2571199</v>
      </c>
      <c r="F177" s="600">
        <f t="shared" si="4"/>
        <v>1200</v>
      </c>
      <c r="G177" s="573" t="s">
        <v>89</v>
      </c>
      <c r="H177" s="577"/>
      <c r="I177" s="588" t="s">
        <v>1329</v>
      </c>
    </row>
    <row r="178" spans="2:9" s="566" customFormat="1" x14ac:dyDescent="0.2">
      <c r="B178" s="570">
        <f t="shared" si="5"/>
        <v>165</v>
      </c>
      <c r="C178" s="727" t="s">
        <v>2041</v>
      </c>
      <c r="D178" s="579">
        <v>2573000</v>
      </c>
      <c r="E178" s="599">
        <v>2573299</v>
      </c>
      <c r="F178" s="600">
        <f t="shared" si="4"/>
        <v>300</v>
      </c>
      <c r="G178" s="573" t="s">
        <v>89</v>
      </c>
      <c r="H178" s="577"/>
      <c r="I178" s="588" t="s">
        <v>1329</v>
      </c>
    </row>
    <row r="179" spans="2:9" s="566" customFormat="1" x14ac:dyDescent="0.2">
      <c r="B179" s="570">
        <f t="shared" si="5"/>
        <v>166</v>
      </c>
      <c r="C179" s="727" t="s">
        <v>1732</v>
      </c>
      <c r="D179" s="579">
        <v>2574000</v>
      </c>
      <c r="E179" s="599">
        <v>2574499</v>
      </c>
      <c r="F179" s="600">
        <f t="shared" si="4"/>
        <v>500</v>
      </c>
      <c r="G179" s="573" t="s">
        <v>89</v>
      </c>
      <c r="H179" s="577"/>
      <c r="I179" s="588" t="s">
        <v>1329</v>
      </c>
    </row>
    <row r="180" spans="2:9" s="566" customFormat="1" x14ac:dyDescent="0.2">
      <c r="B180" s="570">
        <f t="shared" si="5"/>
        <v>167</v>
      </c>
      <c r="C180" s="727" t="s">
        <v>1462</v>
      </c>
      <c r="D180" s="579">
        <v>2577000</v>
      </c>
      <c r="E180" s="599">
        <v>2577199</v>
      </c>
      <c r="F180" s="600">
        <f>SUM((E180-D180)+1)</f>
        <v>200</v>
      </c>
      <c r="G180" s="573" t="s">
        <v>89</v>
      </c>
      <c r="H180" s="577"/>
      <c r="I180" s="588" t="s">
        <v>1329</v>
      </c>
    </row>
    <row r="181" spans="2:9" s="566" customFormat="1" x14ac:dyDescent="0.2">
      <c r="B181" s="570">
        <f t="shared" si="5"/>
        <v>168</v>
      </c>
      <c r="C181" s="727" t="s">
        <v>2042</v>
      </c>
      <c r="D181" s="579">
        <v>2579000</v>
      </c>
      <c r="E181" s="599">
        <v>2579399</v>
      </c>
      <c r="F181" s="600">
        <f>SUM((E181-D181)+1)</f>
        <v>400</v>
      </c>
      <c r="G181" s="573" t="s">
        <v>89</v>
      </c>
      <c r="H181" s="577"/>
      <c r="I181" s="588" t="s">
        <v>1329</v>
      </c>
    </row>
    <row r="182" spans="2:9" s="566" customFormat="1" x14ac:dyDescent="0.2">
      <c r="B182" s="570">
        <f t="shared" si="5"/>
        <v>169</v>
      </c>
      <c r="C182" s="727" t="s">
        <v>268</v>
      </c>
      <c r="D182" s="579">
        <v>2580000</v>
      </c>
      <c r="E182" s="599">
        <v>2580899</v>
      </c>
      <c r="F182" s="600">
        <f t="shared" si="4"/>
        <v>900</v>
      </c>
      <c r="G182" s="573" t="s">
        <v>89</v>
      </c>
      <c r="H182" s="577"/>
      <c r="I182" s="588" t="s">
        <v>1329</v>
      </c>
    </row>
    <row r="183" spans="2:9" s="566" customFormat="1" x14ac:dyDescent="0.2">
      <c r="B183" s="570">
        <f t="shared" si="5"/>
        <v>170</v>
      </c>
      <c r="C183" s="727" t="s">
        <v>1610</v>
      </c>
      <c r="D183" s="579">
        <v>2585000</v>
      </c>
      <c r="E183" s="599">
        <v>2588799</v>
      </c>
      <c r="F183" s="600">
        <f t="shared" si="4"/>
        <v>3800</v>
      </c>
      <c r="G183" s="573" t="s">
        <v>89</v>
      </c>
      <c r="H183" s="577"/>
      <c r="I183" s="588" t="s">
        <v>1329</v>
      </c>
    </row>
    <row r="184" spans="2:9" s="565" customFormat="1" x14ac:dyDescent="0.2">
      <c r="B184" s="570">
        <f t="shared" si="5"/>
        <v>171</v>
      </c>
      <c r="C184" s="727" t="s">
        <v>2206</v>
      </c>
      <c r="D184" s="579">
        <v>2590000</v>
      </c>
      <c r="E184" s="599">
        <v>2592599</v>
      </c>
      <c r="F184" s="600">
        <f t="shared" si="4"/>
        <v>2600</v>
      </c>
      <c r="G184" s="573" t="s">
        <v>120</v>
      </c>
      <c r="H184" s="577"/>
      <c r="I184" s="588" t="s">
        <v>1329</v>
      </c>
    </row>
    <row r="185" spans="2:9" s="566" customFormat="1" x14ac:dyDescent="0.2">
      <c r="B185" s="570">
        <f t="shared" si="5"/>
        <v>172</v>
      </c>
      <c r="C185" s="727" t="s">
        <v>2794</v>
      </c>
      <c r="D185" s="579">
        <v>2597000</v>
      </c>
      <c r="E185" s="599">
        <v>2598099</v>
      </c>
      <c r="F185" s="600">
        <f t="shared" si="4"/>
        <v>1100</v>
      </c>
      <c r="G185" s="573" t="s">
        <v>120</v>
      </c>
      <c r="H185" s="577"/>
      <c r="I185" s="588" t="s">
        <v>1329</v>
      </c>
    </row>
    <row r="186" spans="2:9" s="566" customFormat="1" x14ac:dyDescent="0.2">
      <c r="B186" s="570">
        <f t="shared" si="5"/>
        <v>173</v>
      </c>
      <c r="C186" s="727" t="s">
        <v>1104</v>
      </c>
      <c r="D186" s="579">
        <v>2600000</v>
      </c>
      <c r="E186" s="599">
        <v>2609099</v>
      </c>
      <c r="F186" s="600">
        <f t="shared" si="4"/>
        <v>9100</v>
      </c>
      <c r="G186" s="573" t="s">
        <v>174</v>
      </c>
      <c r="H186" s="577"/>
      <c r="I186" s="588" t="s">
        <v>1329</v>
      </c>
    </row>
    <row r="187" spans="2:9" s="566" customFormat="1" x14ac:dyDescent="0.2">
      <c r="B187" s="570">
        <f t="shared" si="5"/>
        <v>174</v>
      </c>
      <c r="C187" s="727" t="s">
        <v>1237</v>
      </c>
      <c r="D187" s="579">
        <v>2610000</v>
      </c>
      <c r="E187" s="599">
        <v>2610999</v>
      </c>
      <c r="F187" s="600">
        <f t="shared" si="4"/>
        <v>1000</v>
      </c>
      <c r="G187" s="573" t="s">
        <v>174</v>
      </c>
      <c r="H187" s="589"/>
      <c r="I187" s="588" t="s">
        <v>1329</v>
      </c>
    </row>
    <row r="188" spans="2:9" s="566" customFormat="1" x14ac:dyDescent="0.2">
      <c r="B188" s="570">
        <f t="shared" si="5"/>
        <v>175</v>
      </c>
      <c r="C188" s="727" t="s">
        <v>1238</v>
      </c>
      <c r="D188" s="579">
        <v>2612000</v>
      </c>
      <c r="E188" s="599">
        <v>2612999</v>
      </c>
      <c r="F188" s="600">
        <f t="shared" si="4"/>
        <v>1000</v>
      </c>
      <c r="G188" s="573" t="s">
        <v>174</v>
      </c>
      <c r="H188" s="589"/>
      <c r="I188" s="588" t="s">
        <v>1329</v>
      </c>
    </row>
    <row r="189" spans="2:9" s="566" customFormat="1" x14ac:dyDescent="0.2">
      <c r="B189" s="570">
        <f t="shared" si="5"/>
        <v>176</v>
      </c>
      <c r="C189" s="727" t="s">
        <v>1239</v>
      </c>
      <c r="D189" s="579">
        <v>2614000</v>
      </c>
      <c r="E189" s="599">
        <v>2614399</v>
      </c>
      <c r="F189" s="600">
        <f t="shared" si="4"/>
        <v>400</v>
      </c>
      <c r="G189" s="573" t="s">
        <v>174</v>
      </c>
      <c r="H189" s="589"/>
      <c r="I189" s="588" t="s">
        <v>1329</v>
      </c>
    </row>
    <row r="190" spans="2:9" s="566" customFormat="1" x14ac:dyDescent="0.2">
      <c r="B190" s="570">
        <f t="shared" si="5"/>
        <v>177</v>
      </c>
      <c r="C190" s="727" t="s">
        <v>2634</v>
      </c>
      <c r="D190" s="579">
        <v>2616000</v>
      </c>
      <c r="E190" s="599">
        <v>2616799</v>
      </c>
      <c r="F190" s="600">
        <f t="shared" si="4"/>
        <v>800</v>
      </c>
      <c r="G190" s="573" t="s">
        <v>174</v>
      </c>
      <c r="H190" s="589"/>
      <c r="I190" s="588" t="s">
        <v>1329</v>
      </c>
    </row>
    <row r="191" spans="2:9" s="566" customFormat="1" x14ac:dyDescent="0.2">
      <c r="B191" s="570">
        <f t="shared" si="5"/>
        <v>178</v>
      </c>
      <c r="C191" s="727" t="s">
        <v>1240</v>
      </c>
      <c r="D191" s="579">
        <v>2618000</v>
      </c>
      <c r="E191" s="599">
        <v>2619199</v>
      </c>
      <c r="F191" s="600">
        <f t="shared" si="4"/>
        <v>1200</v>
      </c>
      <c r="G191" s="573" t="s">
        <v>174</v>
      </c>
      <c r="H191" s="589"/>
      <c r="I191" s="588" t="s">
        <v>1329</v>
      </c>
    </row>
    <row r="192" spans="2:9" s="566" customFormat="1" x14ac:dyDescent="0.2">
      <c r="B192" s="570">
        <f t="shared" si="5"/>
        <v>179</v>
      </c>
      <c r="C192" s="727" t="s">
        <v>1153</v>
      </c>
      <c r="D192" s="579">
        <v>2620000</v>
      </c>
      <c r="E192" s="599">
        <v>2620899</v>
      </c>
      <c r="F192" s="600">
        <f t="shared" si="4"/>
        <v>900</v>
      </c>
      <c r="G192" s="573" t="s">
        <v>174</v>
      </c>
      <c r="H192" s="577"/>
      <c r="I192" s="588" t="s">
        <v>1329</v>
      </c>
    </row>
    <row r="193" spans="2:9" s="566" customFormat="1" x14ac:dyDescent="0.2">
      <c r="B193" s="570">
        <f t="shared" si="5"/>
        <v>180</v>
      </c>
      <c r="C193" s="727" t="s">
        <v>2633</v>
      </c>
      <c r="D193" s="579">
        <v>2622000</v>
      </c>
      <c r="E193" s="599">
        <v>2622499</v>
      </c>
      <c r="F193" s="600">
        <f t="shared" si="4"/>
        <v>500</v>
      </c>
      <c r="G193" s="573" t="s">
        <v>174</v>
      </c>
      <c r="H193" s="589"/>
      <c r="I193" s="588" t="s">
        <v>1329</v>
      </c>
    </row>
    <row r="194" spans="2:9" s="566" customFormat="1" x14ac:dyDescent="0.2">
      <c r="B194" s="570">
        <f t="shared" si="5"/>
        <v>181</v>
      </c>
      <c r="C194" s="727" t="s">
        <v>1241</v>
      </c>
      <c r="D194" s="579">
        <v>2624000</v>
      </c>
      <c r="E194" s="599">
        <v>2624399</v>
      </c>
      <c r="F194" s="600">
        <f t="shared" si="4"/>
        <v>400</v>
      </c>
      <c r="G194" s="573" t="s">
        <v>174</v>
      </c>
      <c r="H194" s="589"/>
      <c r="I194" s="588" t="s">
        <v>1329</v>
      </c>
    </row>
    <row r="195" spans="2:9" s="566" customFormat="1" x14ac:dyDescent="0.2">
      <c r="B195" s="570">
        <f t="shared" si="5"/>
        <v>182</v>
      </c>
      <c r="C195" s="727" t="s">
        <v>2653</v>
      </c>
      <c r="D195" s="579">
        <v>2626000</v>
      </c>
      <c r="E195" s="599">
        <v>2627299</v>
      </c>
      <c r="F195" s="600">
        <f t="shared" si="4"/>
        <v>1300</v>
      </c>
      <c r="G195" s="573" t="s">
        <v>174</v>
      </c>
      <c r="H195" s="589"/>
      <c r="I195" s="588" t="s">
        <v>1329</v>
      </c>
    </row>
    <row r="196" spans="2:9" s="566" customFormat="1" x14ac:dyDescent="0.2">
      <c r="B196" s="570">
        <f t="shared" si="5"/>
        <v>183</v>
      </c>
      <c r="C196" s="727" t="s">
        <v>2673</v>
      </c>
      <c r="D196" s="579">
        <v>2628000</v>
      </c>
      <c r="E196" s="599">
        <v>2629099</v>
      </c>
      <c r="F196" s="600">
        <f t="shared" si="4"/>
        <v>1100</v>
      </c>
      <c r="G196" s="573" t="s">
        <v>174</v>
      </c>
      <c r="H196" s="589"/>
      <c r="I196" s="588" t="s">
        <v>1329</v>
      </c>
    </row>
    <row r="197" spans="2:9" s="566" customFormat="1" x14ac:dyDescent="0.2">
      <c r="B197" s="570">
        <f t="shared" si="5"/>
        <v>184</v>
      </c>
      <c r="C197" s="727" t="s">
        <v>1019</v>
      </c>
      <c r="D197" s="579">
        <v>2630000</v>
      </c>
      <c r="E197" s="599">
        <v>2630399</v>
      </c>
      <c r="F197" s="600">
        <f t="shared" si="4"/>
        <v>400</v>
      </c>
      <c r="G197" s="573" t="s">
        <v>124</v>
      </c>
      <c r="H197" s="577"/>
      <c r="I197" s="588" t="s">
        <v>1329</v>
      </c>
    </row>
    <row r="198" spans="2:9" s="566" customFormat="1" x14ac:dyDescent="0.2">
      <c r="B198" s="570">
        <f t="shared" si="5"/>
        <v>185</v>
      </c>
      <c r="C198" s="727" t="s">
        <v>2679</v>
      </c>
      <c r="D198" s="579">
        <v>2632000</v>
      </c>
      <c r="E198" s="599">
        <v>2632199</v>
      </c>
      <c r="F198" s="600">
        <f t="shared" si="4"/>
        <v>200</v>
      </c>
      <c r="G198" s="573" t="s">
        <v>174</v>
      </c>
      <c r="H198" s="577"/>
      <c r="I198" s="588" t="s">
        <v>1329</v>
      </c>
    </row>
    <row r="199" spans="2:9" s="566" customFormat="1" x14ac:dyDescent="0.2">
      <c r="B199" s="570">
        <f t="shared" si="5"/>
        <v>186</v>
      </c>
      <c r="C199" s="727" t="s">
        <v>1521</v>
      </c>
      <c r="D199" s="579">
        <v>2633000</v>
      </c>
      <c r="E199" s="599">
        <v>2633199</v>
      </c>
      <c r="F199" s="600">
        <f t="shared" si="4"/>
        <v>200</v>
      </c>
      <c r="G199" s="573" t="s">
        <v>124</v>
      </c>
      <c r="H199" s="577"/>
      <c r="I199" s="588" t="s">
        <v>1329</v>
      </c>
    </row>
    <row r="200" spans="2:9" s="566" customFormat="1" x14ac:dyDescent="0.2">
      <c r="B200" s="570">
        <f t="shared" si="5"/>
        <v>187</v>
      </c>
      <c r="C200" s="727" t="s">
        <v>1522</v>
      </c>
      <c r="D200" s="579">
        <v>2635000</v>
      </c>
      <c r="E200" s="599">
        <v>2635199</v>
      </c>
      <c r="F200" s="600">
        <f t="shared" si="4"/>
        <v>200</v>
      </c>
      <c r="G200" s="573" t="s">
        <v>124</v>
      </c>
      <c r="H200" s="577"/>
      <c r="I200" s="588" t="s">
        <v>1329</v>
      </c>
    </row>
    <row r="201" spans="2:9" s="566" customFormat="1" x14ac:dyDescent="0.2">
      <c r="B201" s="570">
        <f t="shared" si="5"/>
        <v>188</v>
      </c>
      <c r="C201" s="727" t="s">
        <v>1783</v>
      </c>
      <c r="D201" s="579">
        <v>2636000</v>
      </c>
      <c r="E201" s="599">
        <v>2636199</v>
      </c>
      <c r="F201" s="600">
        <f t="shared" si="4"/>
        <v>200</v>
      </c>
      <c r="G201" s="573" t="s">
        <v>124</v>
      </c>
      <c r="H201" s="577"/>
      <c r="I201" s="588" t="s">
        <v>1329</v>
      </c>
    </row>
    <row r="202" spans="2:9" s="566" customFormat="1" x14ac:dyDescent="0.2">
      <c r="B202" s="570">
        <f t="shared" si="5"/>
        <v>189</v>
      </c>
      <c r="C202" s="727" t="s">
        <v>2265</v>
      </c>
      <c r="D202" s="579">
        <v>2637000</v>
      </c>
      <c r="E202" s="599">
        <v>2637199</v>
      </c>
      <c r="F202" s="600">
        <f t="shared" si="4"/>
        <v>200</v>
      </c>
      <c r="G202" s="573" t="s">
        <v>124</v>
      </c>
      <c r="H202" s="577"/>
      <c r="I202" s="588" t="s">
        <v>1329</v>
      </c>
    </row>
    <row r="203" spans="2:9" s="566" customFormat="1" x14ac:dyDescent="0.2">
      <c r="B203" s="570">
        <f t="shared" si="5"/>
        <v>190</v>
      </c>
      <c r="C203" s="727" t="s">
        <v>1847</v>
      </c>
      <c r="D203" s="579">
        <v>2638000</v>
      </c>
      <c r="E203" s="599">
        <v>2638799</v>
      </c>
      <c r="F203" s="600">
        <f t="shared" si="4"/>
        <v>800</v>
      </c>
      <c r="G203" s="573" t="s">
        <v>124</v>
      </c>
      <c r="H203" s="577"/>
      <c r="I203" s="588" t="s">
        <v>1329</v>
      </c>
    </row>
    <row r="204" spans="2:9" s="566" customFormat="1" x14ac:dyDescent="0.2">
      <c r="B204" s="570">
        <f t="shared" si="5"/>
        <v>191</v>
      </c>
      <c r="C204" s="727" t="s">
        <v>1900</v>
      </c>
      <c r="D204" s="579">
        <v>2640000</v>
      </c>
      <c r="E204" s="599">
        <v>2640199</v>
      </c>
      <c r="F204" s="600">
        <f t="shared" si="4"/>
        <v>200</v>
      </c>
      <c r="G204" s="573" t="s">
        <v>124</v>
      </c>
      <c r="H204" s="577"/>
      <c r="I204" s="588" t="s">
        <v>1329</v>
      </c>
    </row>
    <row r="205" spans="2:9" s="566" customFormat="1" x14ac:dyDescent="0.2">
      <c r="B205" s="570">
        <f t="shared" si="5"/>
        <v>192</v>
      </c>
      <c r="C205" s="727" t="s">
        <v>2461</v>
      </c>
      <c r="D205" s="579">
        <v>2642000</v>
      </c>
      <c r="E205" s="599">
        <v>2642099</v>
      </c>
      <c r="F205" s="600">
        <f t="shared" si="4"/>
        <v>100</v>
      </c>
      <c r="G205" s="573" t="s">
        <v>124</v>
      </c>
      <c r="H205" s="577"/>
      <c r="I205" s="588" t="s">
        <v>1329</v>
      </c>
    </row>
    <row r="206" spans="2:9" s="566" customFormat="1" x14ac:dyDescent="0.2">
      <c r="B206" s="570">
        <f t="shared" si="5"/>
        <v>193</v>
      </c>
      <c r="C206" s="727" t="s">
        <v>2492</v>
      </c>
      <c r="D206" s="579">
        <v>2643000</v>
      </c>
      <c r="E206" s="599">
        <v>2643199</v>
      </c>
      <c r="F206" s="600">
        <f t="shared" si="4"/>
        <v>200</v>
      </c>
      <c r="G206" s="573" t="s">
        <v>124</v>
      </c>
      <c r="H206" s="577"/>
      <c r="I206" s="588" t="s">
        <v>1329</v>
      </c>
    </row>
    <row r="207" spans="2:9" s="566" customFormat="1" x14ac:dyDescent="0.2">
      <c r="B207" s="570">
        <f t="shared" si="5"/>
        <v>194</v>
      </c>
      <c r="C207" s="727" t="s">
        <v>2491</v>
      </c>
      <c r="D207" s="579">
        <v>2644000</v>
      </c>
      <c r="E207" s="599">
        <v>2644199</v>
      </c>
      <c r="F207" s="600">
        <f t="shared" si="4"/>
        <v>200</v>
      </c>
      <c r="G207" s="573" t="s">
        <v>124</v>
      </c>
      <c r="H207" s="577"/>
      <c r="I207" s="588" t="s">
        <v>1329</v>
      </c>
    </row>
    <row r="208" spans="2:9" s="566" customFormat="1" x14ac:dyDescent="0.2">
      <c r="B208" s="570">
        <f t="shared" ref="B208:B272" si="6">B207+1</f>
        <v>195</v>
      </c>
      <c r="C208" s="727" t="s">
        <v>2488</v>
      </c>
      <c r="D208" s="579">
        <v>2645000</v>
      </c>
      <c r="E208" s="599">
        <v>2645099</v>
      </c>
      <c r="F208" s="600">
        <f t="shared" si="4"/>
        <v>100</v>
      </c>
      <c r="G208" s="573" t="s">
        <v>124</v>
      </c>
      <c r="H208" s="577"/>
      <c r="I208" s="588" t="s">
        <v>1329</v>
      </c>
    </row>
    <row r="209" spans="2:10" s="566" customFormat="1" x14ac:dyDescent="0.2">
      <c r="B209" s="570">
        <f t="shared" si="6"/>
        <v>196</v>
      </c>
      <c r="C209" s="727" t="s">
        <v>2490</v>
      </c>
      <c r="D209" s="579">
        <v>2646000</v>
      </c>
      <c r="E209" s="599">
        <v>2646099</v>
      </c>
      <c r="F209" s="600">
        <f t="shared" si="4"/>
        <v>100</v>
      </c>
      <c r="G209" s="573" t="s">
        <v>124</v>
      </c>
      <c r="H209" s="577"/>
      <c r="I209" s="588" t="s">
        <v>1329</v>
      </c>
    </row>
    <row r="210" spans="2:10" s="566" customFormat="1" x14ac:dyDescent="0.2">
      <c r="B210" s="570">
        <f t="shared" si="6"/>
        <v>197</v>
      </c>
      <c r="C210" s="727" t="s">
        <v>2487</v>
      </c>
      <c r="D210" s="579">
        <v>2647000</v>
      </c>
      <c r="E210" s="599">
        <v>2647099</v>
      </c>
      <c r="F210" s="600">
        <f t="shared" si="4"/>
        <v>100</v>
      </c>
      <c r="G210" s="573" t="s">
        <v>124</v>
      </c>
      <c r="H210" s="577"/>
      <c r="I210" s="588" t="s">
        <v>1329</v>
      </c>
    </row>
    <row r="211" spans="2:10" s="566" customFormat="1" x14ac:dyDescent="0.2">
      <c r="B211" s="570">
        <f t="shared" si="6"/>
        <v>198</v>
      </c>
      <c r="C211" s="727" t="s">
        <v>2489</v>
      </c>
      <c r="D211" s="579">
        <v>2648000</v>
      </c>
      <c r="E211" s="599">
        <v>2648199</v>
      </c>
      <c r="F211" s="600">
        <f t="shared" si="4"/>
        <v>200</v>
      </c>
      <c r="G211" s="573" t="s">
        <v>124</v>
      </c>
      <c r="H211" s="577"/>
      <c r="I211" s="588" t="s">
        <v>1329</v>
      </c>
    </row>
    <row r="212" spans="2:10" s="566" customFormat="1" x14ac:dyDescent="0.2">
      <c r="B212" s="570">
        <f t="shared" si="6"/>
        <v>199</v>
      </c>
      <c r="C212" s="727" t="s">
        <v>989</v>
      </c>
      <c r="D212" s="579">
        <v>2650000</v>
      </c>
      <c r="E212" s="599">
        <v>2651099</v>
      </c>
      <c r="F212" s="600">
        <f t="shared" si="4"/>
        <v>1100</v>
      </c>
      <c r="G212" s="573" t="s">
        <v>124</v>
      </c>
      <c r="H212" s="577"/>
      <c r="I212" s="588" t="s">
        <v>1329</v>
      </c>
    </row>
    <row r="213" spans="2:10" s="566" customFormat="1" x14ac:dyDescent="0.2">
      <c r="B213" s="570">
        <f t="shared" si="6"/>
        <v>200</v>
      </c>
      <c r="C213" s="727" t="s">
        <v>2268</v>
      </c>
      <c r="D213" s="579">
        <v>2654000</v>
      </c>
      <c r="E213" s="599">
        <v>2654199</v>
      </c>
      <c r="F213" s="600">
        <f t="shared" si="4"/>
        <v>200</v>
      </c>
      <c r="G213" s="573" t="s">
        <v>124</v>
      </c>
      <c r="H213" s="577"/>
      <c r="I213" s="588" t="s">
        <v>1329</v>
      </c>
    </row>
    <row r="214" spans="2:10" s="566" customFormat="1" x14ac:dyDescent="0.2">
      <c r="B214" s="570">
        <f t="shared" si="6"/>
        <v>201</v>
      </c>
      <c r="C214" s="727" t="s">
        <v>2266</v>
      </c>
      <c r="D214" s="579">
        <v>2655000</v>
      </c>
      <c r="E214" s="599">
        <v>2655099</v>
      </c>
      <c r="F214" s="600">
        <f t="shared" si="4"/>
        <v>100</v>
      </c>
      <c r="G214" s="573" t="s">
        <v>124</v>
      </c>
      <c r="H214" s="577"/>
      <c r="I214" s="588" t="s">
        <v>1329</v>
      </c>
    </row>
    <row r="215" spans="2:10" s="566" customFormat="1" x14ac:dyDescent="0.2">
      <c r="B215" s="570">
        <f t="shared" si="6"/>
        <v>202</v>
      </c>
      <c r="C215" s="727" t="s">
        <v>1105</v>
      </c>
      <c r="D215" s="579">
        <v>2656000</v>
      </c>
      <c r="E215" s="599">
        <v>2656499</v>
      </c>
      <c r="F215" s="600">
        <f t="shared" si="4"/>
        <v>500</v>
      </c>
      <c r="G215" s="573" t="s">
        <v>124</v>
      </c>
      <c r="H215" s="577"/>
      <c r="I215" s="588" t="s">
        <v>1329</v>
      </c>
    </row>
    <row r="216" spans="2:10" s="566" customFormat="1" x14ac:dyDescent="0.2">
      <c r="B216" s="570">
        <f t="shared" si="6"/>
        <v>203</v>
      </c>
      <c r="C216" s="727" t="s">
        <v>1741</v>
      </c>
      <c r="D216" s="579">
        <v>2658000</v>
      </c>
      <c r="E216" s="599">
        <v>2658399</v>
      </c>
      <c r="F216" s="600">
        <f t="shared" si="4"/>
        <v>400</v>
      </c>
      <c r="G216" s="573" t="s">
        <v>124</v>
      </c>
      <c r="H216" s="577"/>
      <c r="I216" s="588" t="s">
        <v>1329</v>
      </c>
    </row>
    <row r="217" spans="2:10" s="567" customFormat="1" x14ac:dyDescent="0.2">
      <c r="B217" s="570">
        <f t="shared" si="6"/>
        <v>204</v>
      </c>
      <c r="C217" s="727" t="s">
        <v>990</v>
      </c>
      <c r="D217" s="579">
        <v>2660000</v>
      </c>
      <c r="E217" s="599">
        <v>2661023</v>
      </c>
      <c r="F217" s="600">
        <f t="shared" si="4"/>
        <v>1024</v>
      </c>
      <c r="G217" s="573" t="s">
        <v>120</v>
      </c>
      <c r="H217" s="588"/>
      <c r="I217" s="588" t="s">
        <v>1329</v>
      </c>
      <c r="J217" s="566"/>
    </row>
    <row r="218" spans="2:10" s="567" customFormat="1" x14ac:dyDescent="0.2">
      <c r="B218" s="570">
        <f t="shared" si="6"/>
        <v>205</v>
      </c>
      <c r="C218" s="727" t="s">
        <v>2043</v>
      </c>
      <c r="D218" s="579">
        <v>2663000</v>
      </c>
      <c r="E218" s="599">
        <v>2664699</v>
      </c>
      <c r="F218" s="600">
        <f t="shared" si="4"/>
        <v>1700</v>
      </c>
      <c r="G218" s="573" t="s">
        <v>120</v>
      </c>
      <c r="H218" s="589"/>
      <c r="I218" s="588" t="s">
        <v>1329</v>
      </c>
      <c r="J218" s="566"/>
    </row>
    <row r="219" spans="2:10" s="567" customFormat="1" x14ac:dyDescent="0.2">
      <c r="B219" s="570">
        <f t="shared" si="6"/>
        <v>206</v>
      </c>
      <c r="C219" s="727" t="s">
        <v>2844</v>
      </c>
      <c r="D219" s="579">
        <v>2666000</v>
      </c>
      <c r="E219" s="599">
        <v>2666099</v>
      </c>
      <c r="F219" s="600">
        <f t="shared" si="4"/>
        <v>100</v>
      </c>
      <c r="G219" s="573" t="s">
        <v>120</v>
      </c>
      <c r="H219" s="589"/>
      <c r="I219" s="588" t="s">
        <v>1329</v>
      </c>
      <c r="J219" s="566"/>
    </row>
    <row r="220" spans="2:10" s="566" customFormat="1" x14ac:dyDescent="0.2">
      <c r="B220" s="570">
        <f t="shared" si="6"/>
        <v>207</v>
      </c>
      <c r="C220" s="727" t="s">
        <v>2251</v>
      </c>
      <c r="D220" s="579">
        <v>2668000</v>
      </c>
      <c r="E220" s="599">
        <v>2668599</v>
      </c>
      <c r="F220" s="600">
        <f t="shared" si="4"/>
        <v>600</v>
      </c>
      <c r="G220" s="573" t="s">
        <v>120</v>
      </c>
      <c r="H220" s="589"/>
      <c r="I220" s="588" t="s">
        <v>1329</v>
      </c>
    </row>
    <row r="221" spans="2:10" s="566" customFormat="1" x14ac:dyDescent="0.2">
      <c r="B221" s="570">
        <f t="shared" si="6"/>
        <v>208</v>
      </c>
      <c r="C221" s="727" t="s">
        <v>1362</v>
      </c>
      <c r="D221" s="579">
        <v>2670000</v>
      </c>
      <c r="E221" s="599">
        <v>2670299</v>
      </c>
      <c r="F221" s="600">
        <f t="shared" si="4"/>
        <v>300</v>
      </c>
      <c r="G221" s="573" t="s">
        <v>120</v>
      </c>
      <c r="H221" s="589"/>
      <c r="I221" s="588" t="s">
        <v>1329</v>
      </c>
    </row>
    <row r="222" spans="2:10" s="566" customFormat="1" x14ac:dyDescent="0.2">
      <c r="B222" s="570">
        <f t="shared" si="6"/>
        <v>209</v>
      </c>
      <c r="C222" s="727" t="s">
        <v>1611</v>
      </c>
      <c r="D222" s="579">
        <v>2672000</v>
      </c>
      <c r="E222" s="599">
        <v>2672199</v>
      </c>
      <c r="F222" s="600">
        <f t="shared" si="4"/>
        <v>200</v>
      </c>
      <c r="G222" s="573" t="s">
        <v>120</v>
      </c>
      <c r="H222" s="589"/>
      <c r="I222" s="588" t="s">
        <v>1329</v>
      </c>
    </row>
    <row r="223" spans="2:10" s="566" customFormat="1" x14ac:dyDescent="0.2">
      <c r="B223" s="570">
        <f t="shared" si="6"/>
        <v>210</v>
      </c>
      <c r="C223" s="727" t="s">
        <v>1612</v>
      </c>
      <c r="D223" s="579">
        <v>2674000</v>
      </c>
      <c r="E223" s="599">
        <v>2674399</v>
      </c>
      <c r="F223" s="600">
        <f t="shared" si="4"/>
        <v>400</v>
      </c>
      <c r="G223" s="573" t="s">
        <v>120</v>
      </c>
      <c r="H223" s="589"/>
      <c r="I223" s="588" t="s">
        <v>1329</v>
      </c>
    </row>
    <row r="224" spans="2:10" s="566" customFormat="1" x14ac:dyDescent="0.2">
      <c r="B224" s="570">
        <f t="shared" si="6"/>
        <v>211</v>
      </c>
      <c r="C224" s="727" t="s">
        <v>1944</v>
      </c>
      <c r="D224" s="579">
        <v>2677000</v>
      </c>
      <c r="E224" s="599">
        <v>2677399</v>
      </c>
      <c r="F224" s="600">
        <f t="shared" si="4"/>
        <v>400</v>
      </c>
      <c r="G224" s="573" t="s">
        <v>120</v>
      </c>
      <c r="H224" s="589"/>
      <c r="I224" s="588" t="s">
        <v>1329</v>
      </c>
    </row>
    <row r="225" spans="2:9" s="566" customFormat="1" x14ac:dyDescent="0.2">
      <c r="B225" s="570">
        <f t="shared" si="6"/>
        <v>212</v>
      </c>
      <c r="C225" s="727" t="s">
        <v>1863</v>
      </c>
      <c r="D225" s="579">
        <v>2679000</v>
      </c>
      <c r="E225" s="599">
        <v>2679399</v>
      </c>
      <c r="F225" s="600">
        <f t="shared" si="4"/>
        <v>400</v>
      </c>
      <c r="G225" s="573" t="s">
        <v>120</v>
      </c>
      <c r="H225" s="589"/>
      <c r="I225" s="588" t="s">
        <v>1329</v>
      </c>
    </row>
    <row r="226" spans="2:9" s="566" customFormat="1" x14ac:dyDescent="0.2">
      <c r="B226" s="570">
        <f t="shared" si="6"/>
        <v>213</v>
      </c>
      <c r="C226" s="727" t="s">
        <v>939</v>
      </c>
      <c r="D226" s="579">
        <v>2680000</v>
      </c>
      <c r="E226" s="599">
        <v>2680599</v>
      </c>
      <c r="F226" s="600">
        <f t="shared" ref="F226:F240" si="7">SUM((E226-D226)+1)</f>
        <v>600</v>
      </c>
      <c r="G226" s="573" t="s">
        <v>120</v>
      </c>
      <c r="H226" s="589"/>
      <c r="I226" s="588" t="s">
        <v>1329</v>
      </c>
    </row>
    <row r="227" spans="2:9" s="566" customFormat="1" x14ac:dyDescent="0.2">
      <c r="B227" s="570">
        <f t="shared" si="6"/>
        <v>214</v>
      </c>
      <c r="C227" s="727" t="s">
        <v>2622</v>
      </c>
      <c r="D227" s="579">
        <v>2682000</v>
      </c>
      <c r="E227" s="599">
        <v>2682699</v>
      </c>
      <c r="F227" s="600">
        <f t="shared" si="7"/>
        <v>700</v>
      </c>
      <c r="G227" s="573" t="s">
        <v>120</v>
      </c>
      <c r="H227" s="589"/>
      <c r="I227" s="588" t="s">
        <v>1329</v>
      </c>
    </row>
    <row r="228" spans="2:9" s="566" customFormat="1" x14ac:dyDescent="0.2">
      <c r="B228" s="570">
        <f t="shared" si="6"/>
        <v>215</v>
      </c>
      <c r="C228" s="727" t="s">
        <v>2269</v>
      </c>
      <c r="D228" s="579">
        <v>2683000</v>
      </c>
      <c r="E228" s="599">
        <v>2683299</v>
      </c>
      <c r="F228" s="600">
        <f t="shared" si="7"/>
        <v>300</v>
      </c>
      <c r="G228" s="573" t="s">
        <v>89</v>
      </c>
      <c r="H228" s="589"/>
      <c r="I228" s="588" t="s">
        <v>1329</v>
      </c>
    </row>
    <row r="229" spans="2:9" s="566" customFormat="1" x14ac:dyDescent="0.2">
      <c r="B229" s="570">
        <f t="shared" si="6"/>
        <v>216</v>
      </c>
      <c r="C229" s="727" t="s">
        <v>2619</v>
      </c>
      <c r="D229" s="579">
        <v>2684000</v>
      </c>
      <c r="E229" s="599">
        <v>2684559</v>
      </c>
      <c r="F229" s="600">
        <f t="shared" si="7"/>
        <v>560</v>
      </c>
      <c r="G229" s="573" t="s">
        <v>120</v>
      </c>
      <c r="H229" s="589"/>
      <c r="I229" s="588" t="s">
        <v>1329</v>
      </c>
    </row>
    <row r="230" spans="2:9" s="566" customFormat="1" x14ac:dyDescent="0.2">
      <c r="B230" s="570">
        <f t="shared" si="6"/>
        <v>217</v>
      </c>
      <c r="C230" s="727" t="s">
        <v>239</v>
      </c>
      <c r="D230" s="579">
        <v>2687000</v>
      </c>
      <c r="E230" s="599">
        <v>2689999</v>
      </c>
      <c r="F230" s="600">
        <f t="shared" si="7"/>
        <v>3000</v>
      </c>
      <c r="G230" s="573" t="s">
        <v>120</v>
      </c>
      <c r="H230" s="589"/>
      <c r="I230" s="588" t="s">
        <v>1329</v>
      </c>
    </row>
    <row r="231" spans="2:9" s="566" customFormat="1" x14ac:dyDescent="0.2">
      <c r="B231" s="570">
        <f t="shared" si="6"/>
        <v>218</v>
      </c>
      <c r="C231" s="727" t="s">
        <v>2781</v>
      </c>
      <c r="D231" s="579">
        <v>2690000</v>
      </c>
      <c r="E231" s="599">
        <v>2691099</v>
      </c>
      <c r="F231" s="600">
        <f t="shared" si="7"/>
        <v>1100</v>
      </c>
      <c r="G231" s="573" t="s">
        <v>120</v>
      </c>
      <c r="H231" s="577"/>
      <c r="I231" s="588" t="s">
        <v>1329</v>
      </c>
    </row>
    <row r="232" spans="2:9" s="566" customFormat="1" x14ac:dyDescent="0.2">
      <c r="B232" s="570">
        <f t="shared" si="6"/>
        <v>219</v>
      </c>
      <c r="C232" s="727" t="s">
        <v>2845</v>
      </c>
      <c r="D232" s="579">
        <v>2692000</v>
      </c>
      <c r="E232" s="599">
        <v>2692399</v>
      </c>
      <c r="F232" s="600">
        <f t="shared" si="7"/>
        <v>400</v>
      </c>
      <c r="G232" s="573" t="s">
        <v>120</v>
      </c>
      <c r="H232" s="585"/>
      <c r="I232" s="588" t="s">
        <v>1329</v>
      </c>
    </row>
    <row r="233" spans="2:9" s="566" customFormat="1" x14ac:dyDescent="0.2">
      <c r="B233" s="570">
        <f t="shared" si="6"/>
        <v>220</v>
      </c>
      <c r="C233" s="727" t="s">
        <v>1784</v>
      </c>
      <c r="D233" s="579">
        <v>2693000</v>
      </c>
      <c r="E233" s="599">
        <v>2693399</v>
      </c>
      <c r="F233" s="600">
        <f t="shared" si="7"/>
        <v>400</v>
      </c>
      <c r="G233" s="573" t="s">
        <v>120</v>
      </c>
      <c r="H233" s="585"/>
      <c r="I233" s="588" t="s">
        <v>1329</v>
      </c>
    </row>
    <row r="234" spans="2:9" s="565" customFormat="1" x14ac:dyDescent="0.2">
      <c r="B234" s="570">
        <f t="shared" si="6"/>
        <v>221</v>
      </c>
      <c r="C234" s="727" t="s">
        <v>239</v>
      </c>
      <c r="D234" s="579">
        <v>2695000</v>
      </c>
      <c r="E234" s="599">
        <v>2697999</v>
      </c>
      <c r="F234" s="600">
        <f t="shared" si="7"/>
        <v>3000</v>
      </c>
      <c r="G234" s="573" t="s">
        <v>120</v>
      </c>
      <c r="H234" s="589"/>
      <c r="I234" s="588" t="s">
        <v>1329</v>
      </c>
    </row>
    <row r="235" spans="2:9" s="566" customFormat="1" x14ac:dyDescent="0.2">
      <c r="B235" s="570">
        <f t="shared" si="6"/>
        <v>222</v>
      </c>
      <c r="C235" s="727" t="s">
        <v>2339</v>
      </c>
      <c r="D235" s="579">
        <v>2699000</v>
      </c>
      <c r="E235" s="599">
        <v>2699299</v>
      </c>
      <c r="F235" s="600">
        <f t="shared" si="7"/>
        <v>300</v>
      </c>
      <c r="G235" s="573" t="s">
        <v>120</v>
      </c>
      <c r="H235" s="589"/>
      <c r="I235" s="588" t="s">
        <v>1329</v>
      </c>
    </row>
    <row r="236" spans="2:9" s="566" customFormat="1" x14ac:dyDescent="0.2">
      <c r="B236" s="570">
        <f t="shared" si="6"/>
        <v>223</v>
      </c>
      <c r="C236" s="727" t="s">
        <v>2044</v>
      </c>
      <c r="D236" s="579">
        <v>2700000</v>
      </c>
      <c r="E236" s="599">
        <v>2700399</v>
      </c>
      <c r="F236" s="600">
        <f t="shared" si="7"/>
        <v>400</v>
      </c>
      <c r="G236" s="573" t="s">
        <v>120</v>
      </c>
      <c r="H236" s="589"/>
      <c r="I236" s="588" t="s">
        <v>1329</v>
      </c>
    </row>
    <row r="237" spans="2:9" s="566" customFormat="1" x14ac:dyDescent="0.2">
      <c r="B237" s="570">
        <f t="shared" si="6"/>
        <v>224</v>
      </c>
      <c r="C237" s="727" t="s">
        <v>240</v>
      </c>
      <c r="D237" s="579">
        <v>2701000</v>
      </c>
      <c r="E237" s="599">
        <v>2701999</v>
      </c>
      <c r="F237" s="600">
        <f t="shared" si="7"/>
        <v>1000</v>
      </c>
      <c r="G237" s="573" t="s">
        <v>120</v>
      </c>
      <c r="H237" s="589"/>
      <c r="I237" s="588" t="s">
        <v>1329</v>
      </c>
    </row>
    <row r="238" spans="2:9" s="566" customFormat="1" x14ac:dyDescent="0.2">
      <c r="B238" s="570">
        <f t="shared" si="6"/>
        <v>225</v>
      </c>
      <c r="C238" s="727" t="s">
        <v>1785</v>
      </c>
      <c r="D238" s="579">
        <v>2703000</v>
      </c>
      <c r="E238" s="599">
        <v>2703199</v>
      </c>
      <c r="F238" s="600">
        <f t="shared" si="7"/>
        <v>200</v>
      </c>
      <c r="G238" s="573" t="s">
        <v>120</v>
      </c>
      <c r="H238" s="585"/>
      <c r="I238" s="588" t="s">
        <v>1329</v>
      </c>
    </row>
    <row r="239" spans="2:9" s="566" customFormat="1" x14ac:dyDescent="0.2">
      <c r="B239" s="570">
        <f t="shared" si="6"/>
        <v>226</v>
      </c>
      <c r="C239" s="727" t="s">
        <v>788</v>
      </c>
      <c r="D239" s="579">
        <v>2705000</v>
      </c>
      <c r="E239" s="599">
        <v>2705999</v>
      </c>
      <c r="F239" s="600">
        <f t="shared" si="7"/>
        <v>1000</v>
      </c>
      <c r="G239" s="573" t="s">
        <v>120</v>
      </c>
      <c r="H239" s="577"/>
      <c r="I239" s="588" t="s">
        <v>1329</v>
      </c>
    </row>
    <row r="240" spans="2:9" s="566" customFormat="1" x14ac:dyDescent="0.2">
      <c r="B240" s="570">
        <f t="shared" si="6"/>
        <v>227</v>
      </c>
      <c r="C240" s="727" t="s">
        <v>1415</v>
      </c>
      <c r="D240" s="579">
        <v>2708000</v>
      </c>
      <c r="E240" s="599">
        <v>2708399</v>
      </c>
      <c r="F240" s="600">
        <f t="shared" si="7"/>
        <v>400</v>
      </c>
      <c r="G240" s="573" t="s">
        <v>120</v>
      </c>
      <c r="H240" s="585"/>
      <c r="I240" s="588" t="s">
        <v>1329</v>
      </c>
    </row>
    <row r="241" spans="2:9" s="566" customFormat="1" x14ac:dyDescent="0.2">
      <c r="B241" s="570">
        <f t="shared" si="6"/>
        <v>228</v>
      </c>
      <c r="C241" s="727" t="s">
        <v>1123</v>
      </c>
      <c r="D241" s="579">
        <v>2710000</v>
      </c>
      <c r="E241" s="599">
        <v>2710999</v>
      </c>
      <c r="F241" s="600">
        <f>SUM((E241-D241)+1)</f>
        <v>1000</v>
      </c>
      <c r="G241" s="573" t="s">
        <v>120</v>
      </c>
      <c r="H241" s="589"/>
      <c r="I241" s="588" t="s">
        <v>1329</v>
      </c>
    </row>
    <row r="242" spans="2:9" s="566" customFormat="1" x14ac:dyDescent="0.2">
      <c r="B242" s="570">
        <f t="shared" si="6"/>
        <v>229</v>
      </c>
      <c r="C242" s="727" t="s">
        <v>2464</v>
      </c>
      <c r="D242" s="579">
        <v>2712000</v>
      </c>
      <c r="E242" s="599">
        <v>2712999</v>
      </c>
      <c r="F242" s="600">
        <f t="shared" ref="F242:F290" si="8">SUM((E242-D242)+1)</f>
        <v>1000</v>
      </c>
      <c r="G242" s="573" t="s">
        <v>120</v>
      </c>
      <c r="H242" s="577"/>
      <c r="I242" s="588" t="s">
        <v>1329</v>
      </c>
    </row>
    <row r="243" spans="2:9" s="566" customFormat="1" x14ac:dyDescent="0.2">
      <c r="B243" s="570">
        <f t="shared" si="6"/>
        <v>230</v>
      </c>
      <c r="C243" s="727" t="s">
        <v>555</v>
      </c>
      <c r="D243" s="579">
        <v>2714000</v>
      </c>
      <c r="E243" s="599">
        <v>2714899</v>
      </c>
      <c r="F243" s="600">
        <f t="shared" si="8"/>
        <v>900</v>
      </c>
      <c r="G243" s="573" t="s">
        <v>120</v>
      </c>
      <c r="H243" s="589"/>
      <c r="I243" s="588" t="s">
        <v>1329</v>
      </c>
    </row>
    <row r="244" spans="2:9" s="566" customFormat="1" x14ac:dyDescent="0.2">
      <c r="B244" s="570">
        <f t="shared" si="6"/>
        <v>231</v>
      </c>
      <c r="C244" s="727" t="s">
        <v>1018</v>
      </c>
      <c r="D244" s="579">
        <v>2716000</v>
      </c>
      <c r="E244" s="599">
        <v>2716599</v>
      </c>
      <c r="F244" s="600">
        <f t="shared" si="8"/>
        <v>600</v>
      </c>
      <c r="G244" s="573" t="s">
        <v>120</v>
      </c>
      <c r="H244" s="589"/>
      <c r="I244" s="588" t="s">
        <v>1329</v>
      </c>
    </row>
    <row r="245" spans="2:9" s="566" customFormat="1" x14ac:dyDescent="0.2">
      <c r="B245" s="570">
        <f t="shared" si="6"/>
        <v>232</v>
      </c>
      <c r="C245" s="727" t="s">
        <v>241</v>
      </c>
      <c r="D245" s="579">
        <v>2718000</v>
      </c>
      <c r="E245" s="599">
        <v>2718899</v>
      </c>
      <c r="F245" s="600">
        <f t="shared" si="8"/>
        <v>900</v>
      </c>
      <c r="G245" s="573" t="s">
        <v>120</v>
      </c>
      <c r="H245" s="589"/>
      <c r="I245" s="588" t="s">
        <v>1329</v>
      </c>
    </row>
    <row r="246" spans="2:9" s="566" customFormat="1" x14ac:dyDescent="0.2">
      <c r="B246" s="570">
        <f t="shared" si="6"/>
        <v>233</v>
      </c>
      <c r="C246" s="727" t="s">
        <v>241</v>
      </c>
      <c r="D246" s="579">
        <v>2719000</v>
      </c>
      <c r="E246" s="599">
        <v>2719999</v>
      </c>
      <c r="F246" s="600">
        <f t="shared" si="8"/>
        <v>1000</v>
      </c>
      <c r="G246" s="573" t="s">
        <v>120</v>
      </c>
      <c r="H246" s="588"/>
      <c r="I246" s="588" t="s">
        <v>1329</v>
      </c>
    </row>
    <row r="247" spans="2:9" s="566" customFormat="1" x14ac:dyDescent="0.2">
      <c r="B247" s="570">
        <f t="shared" si="6"/>
        <v>234</v>
      </c>
      <c r="C247" s="727" t="s">
        <v>242</v>
      </c>
      <c r="D247" s="579">
        <v>2721000</v>
      </c>
      <c r="E247" s="599">
        <v>2722999</v>
      </c>
      <c r="F247" s="600">
        <f t="shared" si="8"/>
        <v>2000</v>
      </c>
      <c r="G247" s="573" t="s">
        <v>120</v>
      </c>
      <c r="H247" s="589"/>
      <c r="I247" s="588" t="s">
        <v>1329</v>
      </c>
    </row>
    <row r="248" spans="2:9" s="566" customFormat="1" x14ac:dyDescent="0.2">
      <c r="B248" s="570">
        <f t="shared" si="6"/>
        <v>235</v>
      </c>
      <c r="C248" s="727" t="s">
        <v>244</v>
      </c>
      <c r="D248" s="579">
        <v>2723000</v>
      </c>
      <c r="E248" s="599">
        <v>2725999</v>
      </c>
      <c r="F248" s="600">
        <f t="shared" si="8"/>
        <v>3000</v>
      </c>
      <c r="G248" s="573" t="s">
        <v>120</v>
      </c>
      <c r="H248" s="589"/>
      <c r="I248" s="588" t="s">
        <v>1329</v>
      </c>
    </row>
    <row r="249" spans="2:9" s="566" customFormat="1" x14ac:dyDescent="0.2">
      <c r="B249" s="570">
        <f t="shared" si="6"/>
        <v>236</v>
      </c>
      <c r="C249" s="726" t="s">
        <v>246</v>
      </c>
      <c r="D249" s="581">
        <v>2726000</v>
      </c>
      <c r="E249" s="601">
        <v>2731199</v>
      </c>
      <c r="F249" s="724">
        <f t="shared" si="8"/>
        <v>5200</v>
      </c>
      <c r="G249" s="571" t="s">
        <v>120</v>
      </c>
      <c r="H249" s="585"/>
      <c r="I249" s="588" t="s">
        <v>1329</v>
      </c>
    </row>
    <row r="250" spans="2:9" s="566" customFormat="1" x14ac:dyDescent="0.2">
      <c r="B250" s="570">
        <f t="shared" si="6"/>
        <v>237</v>
      </c>
      <c r="C250" s="726" t="s">
        <v>1720</v>
      </c>
      <c r="D250" s="581">
        <v>2734000</v>
      </c>
      <c r="E250" s="601">
        <v>2734399</v>
      </c>
      <c r="F250" s="724">
        <f t="shared" si="8"/>
        <v>400</v>
      </c>
      <c r="G250" s="571" t="s">
        <v>120</v>
      </c>
      <c r="H250" s="585"/>
      <c r="I250" s="588" t="s">
        <v>1329</v>
      </c>
    </row>
    <row r="251" spans="2:9" s="566" customFormat="1" x14ac:dyDescent="0.2">
      <c r="B251" s="570">
        <f t="shared" si="6"/>
        <v>238</v>
      </c>
      <c r="C251" s="726" t="s">
        <v>1811</v>
      </c>
      <c r="D251" s="581">
        <v>2736000</v>
      </c>
      <c r="E251" s="601">
        <v>2736699</v>
      </c>
      <c r="F251" s="724">
        <f t="shared" si="8"/>
        <v>700</v>
      </c>
      <c r="G251" s="571" t="s">
        <v>120</v>
      </c>
      <c r="H251" s="585"/>
      <c r="I251" s="588" t="s">
        <v>1329</v>
      </c>
    </row>
    <row r="252" spans="2:9" s="566" customFormat="1" x14ac:dyDescent="0.2">
      <c r="B252" s="570">
        <f t="shared" si="6"/>
        <v>239</v>
      </c>
      <c r="C252" s="726" t="s">
        <v>1853</v>
      </c>
      <c r="D252" s="581">
        <v>2738000</v>
      </c>
      <c r="E252" s="601">
        <v>2738499</v>
      </c>
      <c r="F252" s="724">
        <f t="shared" si="8"/>
        <v>500</v>
      </c>
      <c r="G252" s="571" t="s">
        <v>120</v>
      </c>
      <c r="H252" s="585"/>
      <c r="I252" s="588" t="s">
        <v>1329</v>
      </c>
    </row>
    <row r="253" spans="2:9" s="566" customFormat="1" x14ac:dyDescent="0.2">
      <c r="B253" s="570">
        <f t="shared" si="6"/>
        <v>240</v>
      </c>
      <c r="C253" s="727" t="s">
        <v>1678</v>
      </c>
      <c r="D253" s="579">
        <v>2740000</v>
      </c>
      <c r="E253" s="599">
        <v>2743899</v>
      </c>
      <c r="F253" s="600">
        <f t="shared" si="8"/>
        <v>3900</v>
      </c>
      <c r="G253" s="573" t="s">
        <v>89</v>
      </c>
      <c r="H253" s="577"/>
      <c r="I253" s="588" t="s">
        <v>1329</v>
      </c>
    </row>
    <row r="254" spans="2:9" s="566" customFormat="1" x14ac:dyDescent="0.2">
      <c r="B254" s="570">
        <f t="shared" si="6"/>
        <v>241</v>
      </c>
      <c r="C254" s="727" t="s">
        <v>1837</v>
      </c>
      <c r="D254" s="579">
        <v>2746000</v>
      </c>
      <c r="E254" s="599">
        <v>2747099</v>
      </c>
      <c r="F254" s="600">
        <f t="shared" si="8"/>
        <v>1100</v>
      </c>
      <c r="G254" s="573" t="s">
        <v>89</v>
      </c>
      <c r="H254" s="589"/>
      <c r="I254" s="588" t="s">
        <v>1329</v>
      </c>
    </row>
    <row r="255" spans="2:9" s="566" customFormat="1" x14ac:dyDescent="0.2">
      <c r="B255" s="570">
        <f t="shared" si="6"/>
        <v>242</v>
      </c>
      <c r="C255" s="727" t="s">
        <v>941</v>
      </c>
      <c r="D255" s="579">
        <v>2748000</v>
      </c>
      <c r="E255" s="599">
        <v>2749759</v>
      </c>
      <c r="F255" s="600">
        <f t="shared" si="8"/>
        <v>1760</v>
      </c>
      <c r="G255" s="573" t="s">
        <v>89</v>
      </c>
      <c r="H255" s="588"/>
      <c r="I255" s="588" t="s">
        <v>1329</v>
      </c>
    </row>
    <row r="256" spans="2:9" s="566" customFormat="1" x14ac:dyDescent="0.2">
      <c r="B256" s="570">
        <f t="shared" si="6"/>
        <v>243</v>
      </c>
      <c r="C256" s="727" t="s">
        <v>253</v>
      </c>
      <c r="D256" s="579">
        <v>2751000</v>
      </c>
      <c r="E256" s="599">
        <v>2751899</v>
      </c>
      <c r="F256" s="600">
        <f t="shared" si="8"/>
        <v>900</v>
      </c>
      <c r="G256" s="573" t="s">
        <v>89</v>
      </c>
      <c r="H256" s="589"/>
      <c r="I256" s="588" t="s">
        <v>1329</v>
      </c>
    </row>
    <row r="257" spans="2:10" s="566" customFormat="1" x14ac:dyDescent="0.2">
      <c r="B257" s="570">
        <f t="shared" si="6"/>
        <v>244</v>
      </c>
      <c r="C257" s="727" t="s">
        <v>2807</v>
      </c>
      <c r="D257" s="579">
        <v>2753000</v>
      </c>
      <c r="E257" s="599">
        <v>2753399</v>
      </c>
      <c r="F257" s="600">
        <f t="shared" si="8"/>
        <v>400</v>
      </c>
      <c r="G257" s="573" t="s">
        <v>89</v>
      </c>
      <c r="H257" s="585"/>
      <c r="I257" s="588" t="s">
        <v>1329</v>
      </c>
    </row>
    <row r="258" spans="2:10" s="565" customFormat="1" x14ac:dyDescent="0.2">
      <c r="B258" s="570">
        <f t="shared" si="6"/>
        <v>245</v>
      </c>
      <c r="C258" s="727" t="s">
        <v>836</v>
      </c>
      <c r="D258" s="579">
        <v>2754000</v>
      </c>
      <c r="E258" s="599">
        <v>2756399</v>
      </c>
      <c r="F258" s="600">
        <f t="shared" si="8"/>
        <v>2400</v>
      </c>
      <c r="G258" s="573" t="s">
        <v>89</v>
      </c>
      <c r="H258" s="577"/>
      <c r="I258" s="588" t="s">
        <v>1329</v>
      </c>
    </row>
    <row r="259" spans="2:10" s="566" customFormat="1" x14ac:dyDescent="0.2">
      <c r="B259" s="570">
        <f t="shared" si="6"/>
        <v>246</v>
      </c>
      <c r="C259" s="727" t="s">
        <v>2248</v>
      </c>
      <c r="D259" s="579">
        <v>2758000</v>
      </c>
      <c r="E259" s="599">
        <v>2759099</v>
      </c>
      <c r="F259" s="600">
        <f t="shared" si="8"/>
        <v>1100</v>
      </c>
      <c r="G259" s="573" t="s">
        <v>89</v>
      </c>
      <c r="H259" s="577"/>
      <c r="I259" s="588" t="s">
        <v>1329</v>
      </c>
    </row>
    <row r="260" spans="2:10" s="566" customFormat="1" x14ac:dyDescent="0.2">
      <c r="B260" s="570">
        <f t="shared" si="6"/>
        <v>247</v>
      </c>
      <c r="C260" s="727" t="s">
        <v>1106</v>
      </c>
      <c r="D260" s="579">
        <v>2760000</v>
      </c>
      <c r="E260" s="599">
        <v>2760299</v>
      </c>
      <c r="F260" s="600">
        <f t="shared" si="8"/>
        <v>300</v>
      </c>
      <c r="G260" s="573" t="s">
        <v>89</v>
      </c>
      <c r="H260" s="577"/>
      <c r="I260" s="588" t="s">
        <v>1329</v>
      </c>
    </row>
    <row r="261" spans="2:10" s="566" customFormat="1" x14ac:dyDescent="0.2">
      <c r="B261" s="570">
        <f t="shared" si="6"/>
        <v>248</v>
      </c>
      <c r="C261" s="727" t="s">
        <v>1107</v>
      </c>
      <c r="D261" s="579">
        <v>2762000</v>
      </c>
      <c r="E261" s="599">
        <v>2763599</v>
      </c>
      <c r="F261" s="600">
        <f t="shared" si="8"/>
        <v>1600</v>
      </c>
      <c r="G261" s="573" t="s">
        <v>89</v>
      </c>
      <c r="H261" s="577"/>
      <c r="I261" s="588" t="s">
        <v>1329</v>
      </c>
    </row>
    <row r="262" spans="2:10" s="566" customFormat="1" x14ac:dyDescent="0.2">
      <c r="B262" s="570">
        <f t="shared" si="6"/>
        <v>249</v>
      </c>
      <c r="C262" s="727" t="s">
        <v>2808</v>
      </c>
      <c r="D262" s="579">
        <v>2761000</v>
      </c>
      <c r="E262" s="599">
        <v>2761399</v>
      </c>
      <c r="F262" s="600">
        <f t="shared" si="8"/>
        <v>400</v>
      </c>
      <c r="G262" s="573" t="s">
        <v>89</v>
      </c>
      <c r="H262" s="577"/>
      <c r="I262" s="588" t="s">
        <v>1329</v>
      </c>
    </row>
    <row r="263" spans="2:10" s="566" customFormat="1" x14ac:dyDescent="0.2">
      <c r="B263" s="570">
        <f t="shared" si="6"/>
        <v>250</v>
      </c>
      <c r="C263" s="727" t="s">
        <v>1339</v>
      </c>
      <c r="D263" s="579">
        <v>2765000</v>
      </c>
      <c r="E263" s="599">
        <v>2765399</v>
      </c>
      <c r="F263" s="600">
        <f t="shared" si="8"/>
        <v>400</v>
      </c>
      <c r="G263" s="573" t="s">
        <v>89</v>
      </c>
      <c r="H263" s="577"/>
      <c r="I263" s="588" t="s">
        <v>1329</v>
      </c>
    </row>
    <row r="264" spans="2:10" s="566" customFormat="1" x14ac:dyDescent="0.2">
      <c r="B264" s="570">
        <f t="shared" si="6"/>
        <v>251</v>
      </c>
      <c r="C264" s="727" t="s">
        <v>1274</v>
      </c>
      <c r="D264" s="579">
        <v>2768000</v>
      </c>
      <c r="E264" s="599">
        <v>2768299</v>
      </c>
      <c r="F264" s="600">
        <f t="shared" si="8"/>
        <v>300</v>
      </c>
      <c r="G264" s="573" t="s">
        <v>89</v>
      </c>
      <c r="H264" s="577"/>
      <c r="I264" s="588" t="s">
        <v>1329</v>
      </c>
    </row>
    <row r="265" spans="2:10" s="499" customFormat="1" x14ac:dyDescent="0.2">
      <c r="B265" s="570">
        <f t="shared" si="6"/>
        <v>252</v>
      </c>
      <c r="C265" s="727" t="s">
        <v>1873</v>
      </c>
      <c r="D265" s="579">
        <v>2770000</v>
      </c>
      <c r="E265" s="599">
        <v>2770699</v>
      </c>
      <c r="F265" s="600">
        <f t="shared" si="8"/>
        <v>700</v>
      </c>
      <c r="G265" s="573" t="s">
        <v>89</v>
      </c>
      <c r="H265" s="577"/>
      <c r="I265" s="588" t="s">
        <v>1329</v>
      </c>
    </row>
    <row r="266" spans="2:10" s="499" customFormat="1" x14ac:dyDescent="0.2">
      <c r="B266" s="570">
        <f t="shared" si="6"/>
        <v>253</v>
      </c>
      <c r="C266" s="727" t="s">
        <v>2045</v>
      </c>
      <c r="D266" s="579">
        <v>2772000</v>
      </c>
      <c r="E266" s="599">
        <v>2773399</v>
      </c>
      <c r="F266" s="600">
        <f t="shared" si="8"/>
        <v>1400</v>
      </c>
      <c r="G266" s="573" t="s">
        <v>89</v>
      </c>
      <c r="H266" s="577"/>
      <c r="I266" s="588" t="s">
        <v>1329</v>
      </c>
    </row>
    <row r="267" spans="2:10" s="566" customFormat="1" x14ac:dyDescent="0.2">
      <c r="B267" s="570">
        <f t="shared" si="6"/>
        <v>254</v>
      </c>
      <c r="C267" s="727" t="s">
        <v>2804</v>
      </c>
      <c r="D267" s="579">
        <v>2774000</v>
      </c>
      <c r="E267" s="599">
        <v>2774399</v>
      </c>
      <c r="F267" s="600">
        <f t="shared" si="8"/>
        <v>400</v>
      </c>
      <c r="G267" s="573" t="s">
        <v>89</v>
      </c>
      <c r="H267" s="577"/>
      <c r="I267" s="588" t="s">
        <v>1329</v>
      </c>
    </row>
    <row r="268" spans="2:10" s="566" customFormat="1" x14ac:dyDescent="0.2">
      <c r="B268" s="570">
        <f t="shared" si="6"/>
        <v>255</v>
      </c>
      <c r="C268" s="727" t="s">
        <v>1890</v>
      </c>
      <c r="D268" s="579">
        <v>2775000</v>
      </c>
      <c r="E268" s="599">
        <v>2775199</v>
      </c>
      <c r="F268" s="600">
        <f t="shared" si="8"/>
        <v>200</v>
      </c>
      <c r="G268" s="573" t="s">
        <v>89</v>
      </c>
      <c r="H268" s="577"/>
      <c r="I268" s="588" t="s">
        <v>1329</v>
      </c>
    </row>
    <row r="269" spans="2:10" s="566" customFormat="1" x14ac:dyDescent="0.2">
      <c r="B269" s="570">
        <f t="shared" si="6"/>
        <v>256</v>
      </c>
      <c r="C269" s="727" t="s">
        <v>1463</v>
      </c>
      <c r="D269" s="579">
        <v>2776000</v>
      </c>
      <c r="E269" s="599">
        <v>2776599</v>
      </c>
      <c r="F269" s="600">
        <f t="shared" si="8"/>
        <v>600</v>
      </c>
      <c r="G269" s="573" t="s">
        <v>89</v>
      </c>
      <c r="H269" s="577"/>
      <c r="I269" s="588" t="s">
        <v>1329</v>
      </c>
    </row>
    <row r="270" spans="2:10" s="566" customFormat="1" x14ac:dyDescent="0.2">
      <c r="B270" s="570">
        <f t="shared" si="6"/>
        <v>257</v>
      </c>
      <c r="C270" s="727" t="s">
        <v>258</v>
      </c>
      <c r="D270" s="579">
        <v>2779000</v>
      </c>
      <c r="E270" s="599">
        <v>2779799</v>
      </c>
      <c r="F270" s="600">
        <f t="shared" si="8"/>
        <v>800</v>
      </c>
      <c r="G270" s="573" t="s">
        <v>89</v>
      </c>
      <c r="H270" s="577"/>
      <c r="I270" s="588" t="s">
        <v>1329</v>
      </c>
    </row>
    <row r="271" spans="2:10" s="567" customFormat="1" x14ac:dyDescent="0.2">
      <c r="B271" s="570">
        <f t="shared" si="6"/>
        <v>258</v>
      </c>
      <c r="C271" s="727" t="s">
        <v>1203</v>
      </c>
      <c r="D271" s="579">
        <v>2780000</v>
      </c>
      <c r="E271" s="599">
        <v>2780199</v>
      </c>
      <c r="F271" s="600">
        <f t="shared" si="8"/>
        <v>200</v>
      </c>
      <c r="G271" s="573" t="s">
        <v>262</v>
      </c>
      <c r="H271" s="585"/>
      <c r="I271" s="588" t="s">
        <v>1329</v>
      </c>
      <c r="J271" s="566"/>
    </row>
    <row r="272" spans="2:10" s="566" customFormat="1" x14ac:dyDescent="0.2">
      <c r="B272" s="570">
        <f t="shared" si="6"/>
        <v>259</v>
      </c>
      <c r="C272" s="727" t="s">
        <v>1332</v>
      </c>
      <c r="D272" s="579">
        <v>2783000</v>
      </c>
      <c r="E272" s="599">
        <v>2783299</v>
      </c>
      <c r="F272" s="600">
        <f t="shared" si="8"/>
        <v>300</v>
      </c>
      <c r="G272" s="573" t="s">
        <v>262</v>
      </c>
      <c r="H272" s="585"/>
      <c r="I272" s="588" t="s">
        <v>1329</v>
      </c>
    </row>
    <row r="273" spans="2:9" s="566" customFormat="1" x14ac:dyDescent="0.2">
      <c r="B273" s="570">
        <f t="shared" ref="B273:B336" si="9">B272+1</f>
        <v>260</v>
      </c>
      <c r="C273" s="727" t="s">
        <v>1363</v>
      </c>
      <c r="D273" s="579">
        <v>2785000</v>
      </c>
      <c r="E273" s="599">
        <v>2785299</v>
      </c>
      <c r="F273" s="600">
        <f t="shared" si="8"/>
        <v>300</v>
      </c>
      <c r="G273" s="573" t="s">
        <v>262</v>
      </c>
      <c r="H273" s="585"/>
      <c r="I273" s="588" t="s">
        <v>1329</v>
      </c>
    </row>
    <row r="274" spans="2:9" s="566" customFormat="1" x14ac:dyDescent="0.2">
      <c r="B274" s="570">
        <f t="shared" si="9"/>
        <v>261</v>
      </c>
      <c r="C274" s="727" t="s">
        <v>1523</v>
      </c>
      <c r="D274" s="579">
        <v>2787000</v>
      </c>
      <c r="E274" s="599">
        <v>2787099</v>
      </c>
      <c r="F274" s="600">
        <f t="shared" si="8"/>
        <v>100</v>
      </c>
      <c r="G274" s="573" t="s">
        <v>262</v>
      </c>
      <c r="H274" s="585"/>
      <c r="I274" s="588" t="s">
        <v>1329</v>
      </c>
    </row>
    <row r="275" spans="2:9" s="566" customFormat="1" x14ac:dyDescent="0.2">
      <c r="B275" s="570">
        <f t="shared" si="9"/>
        <v>262</v>
      </c>
      <c r="C275" s="727" t="s">
        <v>2408</v>
      </c>
      <c r="D275" s="579">
        <v>2789000</v>
      </c>
      <c r="E275" s="599">
        <v>2789199</v>
      </c>
      <c r="F275" s="600">
        <f t="shared" si="8"/>
        <v>200</v>
      </c>
      <c r="G275" s="573" t="s">
        <v>262</v>
      </c>
      <c r="H275" s="585"/>
      <c r="I275" s="588" t="s">
        <v>1329</v>
      </c>
    </row>
    <row r="276" spans="2:9" s="566" customFormat="1" x14ac:dyDescent="0.2">
      <c r="B276" s="570">
        <f t="shared" si="9"/>
        <v>263</v>
      </c>
      <c r="C276" s="727" t="s">
        <v>261</v>
      </c>
      <c r="D276" s="579">
        <v>2790000</v>
      </c>
      <c r="E276" s="599">
        <v>2790499</v>
      </c>
      <c r="F276" s="600">
        <f t="shared" si="8"/>
        <v>500</v>
      </c>
      <c r="G276" s="573" t="s">
        <v>262</v>
      </c>
      <c r="H276" s="589"/>
      <c r="I276" s="588" t="s">
        <v>1329</v>
      </c>
    </row>
    <row r="277" spans="2:9" s="566" customFormat="1" x14ac:dyDescent="0.2">
      <c r="B277" s="570">
        <f t="shared" si="9"/>
        <v>264</v>
      </c>
      <c r="C277" s="727" t="s">
        <v>2409</v>
      </c>
      <c r="D277" s="579">
        <v>2790500</v>
      </c>
      <c r="E277" s="599">
        <v>2790599</v>
      </c>
      <c r="F277" s="600">
        <f t="shared" si="8"/>
        <v>100</v>
      </c>
      <c r="G277" s="573" t="s">
        <v>262</v>
      </c>
      <c r="H277" s="589"/>
      <c r="I277" s="588" t="s">
        <v>1329</v>
      </c>
    </row>
    <row r="278" spans="2:9" s="565" customFormat="1" x14ac:dyDescent="0.2">
      <c r="B278" s="570">
        <f t="shared" si="9"/>
        <v>265</v>
      </c>
      <c r="C278" s="727" t="s">
        <v>1524</v>
      </c>
      <c r="D278" s="579">
        <v>2792000</v>
      </c>
      <c r="E278" s="599">
        <v>2793799</v>
      </c>
      <c r="F278" s="600">
        <f t="shared" si="8"/>
        <v>1800</v>
      </c>
      <c r="G278" s="573" t="s">
        <v>262</v>
      </c>
      <c r="H278" s="589"/>
      <c r="I278" s="588" t="s">
        <v>1329</v>
      </c>
    </row>
    <row r="279" spans="2:9" s="566" customFormat="1" x14ac:dyDescent="0.2">
      <c r="B279" s="570">
        <f t="shared" si="9"/>
        <v>266</v>
      </c>
      <c r="C279" s="727" t="s">
        <v>2323</v>
      </c>
      <c r="D279" s="579">
        <v>2795000</v>
      </c>
      <c r="E279" s="599">
        <v>2796899</v>
      </c>
      <c r="F279" s="600">
        <f t="shared" si="8"/>
        <v>1900</v>
      </c>
      <c r="G279" s="573" t="s">
        <v>262</v>
      </c>
      <c r="H279" s="589"/>
      <c r="I279" s="588" t="s">
        <v>1329</v>
      </c>
    </row>
    <row r="280" spans="2:9" s="566" customFormat="1" x14ac:dyDescent="0.2">
      <c r="B280" s="570">
        <f t="shared" si="9"/>
        <v>267</v>
      </c>
      <c r="C280" s="727" t="s">
        <v>1525</v>
      </c>
      <c r="D280" s="579">
        <v>2798000</v>
      </c>
      <c r="E280" s="599">
        <v>2798199</v>
      </c>
      <c r="F280" s="600">
        <f t="shared" si="8"/>
        <v>200</v>
      </c>
      <c r="G280" s="573" t="s">
        <v>262</v>
      </c>
      <c r="H280" s="589"/>
      <c r="I280" s="588" t="s">
        <v>1329</v>
      </c>
    </row>
    <row r="281" spans="2:9" s="566" customFormat="1" x14ac:dyDescent="0.2">
      <c r="B281" s="570">
        <f t="shared" si="9"/>
        <v>268</v>
      </c>
      <c r="C281" s="727" t="s">
        <v>2568</v>
      </c>
      <c r="D281" s="579">
        <v>2799000</v>
      </c>
      <c r="E281" s="599">
        <v>2799399</v>
      </c>
      <c r="F281" s="600">
        <f t="shared" si="8"/>
        <v>400</v>
      </c>
      <c r="G281" s="573" t="s">
        <v>262</v>
      </c>
      <c r="H281" s="589"/>
      <c r="I281" s="588" t="s">
        <v>1329</v>
      </c>
    </row>
    <row r="282" spans="2:9" s="566" customFormat="1" x14ac:dyDescent="0.2">
      <c r="B282" s="570">
        <f t="shared" si="9"/>
        <v>269</v>
      </c>
      <c r="C282" s="727" t="s">
        <v>214</v>
      </c>
      <c r="D282" s="579">
        <v>2800000</v>
      </c>
      <c r="E282" s="599">
        <v>2809999</v>
      </c>
      <c r="F282" s="600">
        <f t="shared" si="8"/>
        <v>10000</v>
      </c>
      <c r="G282" s="573" t="s">
        <v>120</v>
      </c>
      <c r="H282" s="588"/>
      <c r="I282" s="588" t="s">
        <v>1329</v>
      </c>
    </row>
    <row r="283" spans="2:9" s="565" customFormat="1" x14ac:dyDescent="0.2">
      <c r="B283" s="570">
        <f t="shared" si="9"/>
        <v>270</v>
      </c>
      <c r="C283" s="726" t="s">
        <v>172</v>
      </c>
      <c r="D283" s="581">
        <v>2810000</v>
      </c>
      <c r="E283" s="601">
        <v>2815028</v>
      </c>
      <c r="F283" s="724">
        <f t="shared" si="8"/>
        <v>5029</v>
      </c>
      <c r="G283" s="571" t="s">
        <v>120</v>
      </c>
      <c r="H283" s="587"/>
      <c r="I283" s="588" t="s">
        <v>1329</v>
      </c>
    </row>
    <row r="284" spans="2:9" s="566" customFormat="1" x14ac:dyDescent="0.2">
      <c r="B284" s="570">
        <f t="shared" si="9"/>
        <v>271</v>
      </c>
      <c r="C284" s="726" t="s">
        <v>2359</v>
      </c>
      <c r="D284" s="581">
        <v>2818000</v>
      </c>
      <c r="E284" s="601">
        <v>2818999</v>
      </c>
      <c r="F284" s="724">
        <f t="shared" si="8"/>
        <v>1000</v>
      </c>
      <c r="G284" s="571" t="s">
        <v>120</v>
      </c>
      <c r="H284" s="585"/>
      <c r="I284" s="588" t="s">
        <v>1329</v>
      </c>
    </row>
    <row r="285" spans="2:9" s="565" customFormat="1" x14ac:dyDescent="0.2">
      <c r="B285" s="570">
        <f t="shared" si="9"/>
        <v>272</v>
      </c>
      <c r="C285" s="727" t="s">
        <v>215</v>
      </c>
      <c r="D285" s="579">
        <v>2820000</v>
      </c>
      <c r="E285" s="599">
        <v>2829999</v>
      </c>
      <c r="F285" s="600">
        <f t="shared" si="8"/>
        <v>10000</v>
      </c>
      <c r="G285" s="573" t="s">
        <v>89</v>
      </c>
      <c r="H285" s="588"/>
      <c r="I285" s="588" t="s">
        <v>1329</v>
      </c>
    </row>
    <row r="286" spans="2:9" s="566" customFormat="1" x14ac:dyDescent="0.2">
      <c r="B286" s="570">
        <f t="shared" si="9"/>
        <v>273</v>
      </c>
      <c r="C286" s="727" t="s">
        <v>2446</v>
      </c>
      <c r="D286" s="579">
        <v>2830000</v>
      </c>
      <c r="E286" s="599">
        <v>2832099</v>
      </c>
      <c r="F286" s="600">
        <f t="shared" si="8"/>
        <v>2100</v>
      </c>
      <c r="G286" s="573" t="s">
        <v>89</v>
      </c>
      <c r="H286" s="589"/>
      <c r="I286" s="588" t="s">
        <v>1329</v>
      </c>
    </row>
    <row r="287" spans="2:9" s="566" customFormat="1" x14ac:dyDescent="0.2">
      <c r="B287" s="570">
        <f t="shared" si="9"/>
        <v>274</v>
      </c>
      <c r="C287" s="727" t="s">
        <v>1469</v>
      </c>
      <c r="D287" s="579">
        <v>2835000</v>
      </c>
      <c r="E287" s="599">
        <v>2835299</v>
      </c>
      <c r="F287" s="600">
        <f t="shared" si="8"/>
        <v>300</v>
      </c>
      <c r="G287" s="573" t="s">
        <v>89</v>
      </c>
      <c r="H287" s="589"/>
      <c r="I287" s="588" t="s">
        <v>1329</v>
      </c>
    </row>
    <row r="288" spans="2:9" s="566" customFormat="1" x14ac:dyDescent="0.2">
      <c r="B288" s="570">
        <f t="shared" si="9"/>
        <v>275</v>
      </c>
      <c r="C288" s="727" t="s">
        <v>2305</v>
      </c>
      <c r="D288" s="579">
        <v>2836000</v>
      </c>
      <c r="E288" s="599">
        <v>2836999</v>
      </c>
      <c r="F288" s="600">
        <f t="shared" si="8"/>
        <v>1000</v>
      </c>
      <c r="G288" s="573" t="s">
        <v>89</v>
      </c>
      <c r="H288" s="589"/>
      <c r="I288" s="588" t="s">
        <v>1329</v>
      </c>
    </row>
    <row r="289" spans="2:9" s="566" customFormat="1" x14ac:dyDescent="0.2">
      <c r="B289" s="570">
        <f t="shared" si="9"/>
        <v>276</v>
      </c>
      <c r="C289" s="727" t="s">
        <v>2046</v>
      </c>
      <c r="D289" s="579">
        <v>2837000</v>
      </c>
      <c r="E289" s="599">
        <v>2837299</v>
      </c>
      <c r="F289" s="600">
        <f t="shared" si="8"/>
        <v>300</v>
      </c>
      <c r="G289" s="573" t="s">
        <v>89</v>
      </c>
      <c r="H289" s="589"/>
      <c r="I289" s="588" t="s">
        <v>1329</v>
      </c>
    </row>
    <row r="290" spans="2:9" s="566" customFormat="1" x14ac:dyDescent="0.2">
      <c r="B290" s="570">
        <f t="shared" si="9"/>
        <v>277</v>
      </c>
      <c r="C290" s="727" t="s">
        <v>2805</v>
      </c>
      <c r="D290" s="579">
        <v>2838000</v>
      </c>
      <c r="E290" s="599">
        <v>2838399</v>
      </c>
      <c r="F290" s="600">
        <f t="shared" si="8"/>
        <v>400</v>
      </c>
      <c r="G290" s="573" t="s">
        <v>89</v>
      </c>
      <c r="H290" s="589"/>
      <c r="I290" s="588" t="s">
        <v>1329</v>
      </c>
    </row>
    <row r="291" spans="2:9" s="566" customFormat="1" x14ac:dyDescent="0.2">
      <c r="B291" s="570">
        <f t="shared" si="9"/>
        <v>278</v>
      </c>
      <c r="C291" s="727" t="s">
        <v>87</v>
      </c>
      <c r="D291" s="579">
        <v>2840000</v>
      </c>
      <c r="E291" s="599">
        <v>2853999</v>
      </c>
      <c r="F291" s="600">
        <f t="shared" ref="F291:F296" si="10">SUM(E291-D291)+1</f>
        <v>14000</v>
      </c>
      <c r="G291" s="573" t="s">
        <v>89</v>
      </c>
      <c r="H291" s="588"/>
      <c r="I291" s="588" t="s">
        <v>1329</v>
      </c>
    </row>
    <row r="292" spans="2:9" s="566" customFormat="1" x14ac:dyDescent="0.2">
      <c r="B292" s="570">
        <f t="shared" si="9"/>
        <v>279</v>
      </c>
      <c r="C292" s="727" t="s">
        <v>942</v>
      </c>
      <c r="D292" s="579">
        <v>2854000</v>
      </c>
      <c r="E292" s="599">
        <v>2856999</v>
      </c>
      <c r="F292" s="600">
        <f t="shared" si="10"/>
        <v>3000</v>
      </c>
      <c r="G292" s="573" t="s">
        <v>89</v>
      </c>
      <c r="H292" s="577"/>
      <c r="I292" s="588" t="s">
        <v>1329</v>
      </c>
    </row>
    <row r="293" spans="2:9" s="566" customFormat="1" x14ac:dyDescent="0.2">
      <c r="B293" s="570">
        <f t="shared" si="9"/>
        <v>280</v>
      </c>
      <c r="C293" s="727" t="s">
        <v>87</v>
      </c>
      <c r="D293" s="579">
        <v>2857000</v>
      </c>
      <c r="E293" s="599">
        <v>2859999</v>
      </c>
      <c r="F293" s="600">
        <f t="shared" si="10"/>
        <v>3000</v>
      </c>
      <c r="G293" s="573" t="s">
        <v>89</v>
      </c>
      <c r="H293" s="588"/>
      <c r="I293" s="588" t="s">
        <v>1329</v>
      </c>
    </row>
    <row r="294" spans="2:9" s="566" customFormat="1" x14ac:dyDescent="0.2">
      <c r="B294" s="570">
        <f t="shared" si="9"/>
        <v>281</v>
      </c>
      <c r="C294" s="727" t="s">
        <v>1108</v>
      </c>
      <c r="D294" s="579">
        <v>2860000</v>
      </c>
      <c r="E294" s="599">
        <v>2860799</v>
      </c>
      <c r="F294" s="600">
        <f t="shared" si="10"/>
        <v>800</v>
      </c>
      <c r="G294" s="573" t="s">
        <v>89</v>
      </c>
      <c r="H294" s="577"/>
      <c r="I294" s="588" t="s">
        <v>1329</v>
      </c>
    </row>
    <row r="295" spans="2:9" s="566" customFormat="1" x14ac:dyDescent="0.2">
      <c r="B295" s="570">
        <f t="shared" si="9"/>
        <v>282</v>
      </c>
      <c r="C295" s="727" t="s">
        <v>1109</v>
      </c>
      <c r="D295" s="579">
        <v>2864000</v>
      </c>
      <c r="E295" s="599">
        <v>2865099</v>
      </c>
      <c r="F295" s="600">
        <f t="shared" si="10"/>
        <v>1100</v>
      </c>
      <c r="G295" s="573" t="s">
        <v>89</v>
      </c>
      <c r="H295" s="577"/>
      <c r="I295" s="588" t="s">
        <v>1329</v>
      </c>
    </row>
    <row r="296" spans="2:9" s="566" customFormat="1" x14ac:dyDescent="0.2">
      <c r="B296" s="570">
        <f t="shared" si="9"/>
        <v>283</v>
      </c>
      <c r="C296" s="727" t="s">
        <v>2623</v>
      </c>
      <c r="D296" s="579">
        <v>2867000</v>
      </c>
      <c r="E296" s="599">
        <v>2867899</v>
      </c>
      <c r="F296" s="600">
        <f t="shared" si="10"/>
        <v>900</v>
      </c>
      <c r="G296" s="573" t="s">
        <v>89</v>
      </c>
      <c r="H296" s="577"/>
      <c r="I296" s="588" t="s">
        <v>1329</v>
      </c>
    </row>
    <row r="297" spans="2:9" s="566" customFormat="1" x14ac:dyDescent="0.2">
      <c r="B297" s="570">
        <f t="shared" si="9"/>
        <v>284</v>
      </c>
      <c r="C297" s="727" t="s">
        <v>266</v>
      </c>
      <c r="D297" s="579">
        <v>2870000</v>
      </c>
      <c r="E297" s="599">
        <v>2870999</v>
      </c>
      <c r="F297" s="600">
        <f t="shared" ref="F297:F310" si="11">SUM((E297-D297)+1)</f>
        <v>1000</v>
      </c>
      <c r="G297" s="573" t="s">
        <v>89</v>
      </c>
      <c r="H297" s="589"/>
      <c r="I297" s="588" t="s">
        <v>1329</v>
      </c>
    </row>
    <row r="298" spans="2:9" s="566" customFormat="1" x14ac:dyDescent="0.2">
      <c r="B298" s="570">
        <f t="shared" si="9"/>
        <v>285</v>
      </c>
      <c r="C298" s="727" t="s">
        <v>267</v>
      </c>
      <c r="D298" s="579">
        <v>2871000</v>
      </c>
      <c r="E298" s="599">
        <v>2871999</v>
      </c>
      <c r="F298" s="600">
        <f t="shared" si="11"/>
        <v>1000</v>
      </c>
      <c r="G298" s="573" t="s">
        <v>89</v>
      </c>
      <c r="H298" s="588"/>
      <c r="I298" s="588" t="s">
        <v>1329</v>
      </c>
    </row>
    <row r="299" spans="2:9" s="566" customFormat="1" x14ac:dyDescent="0.2">
      <c r="B299" s="570">
        <f t="shared" si="9"/>
        <v>286</v>
      </c>
      <c r="C299" s="727" t="s">
        <v>268</v>
      </c>
      <c r="D299" s="579">
        <v>2872000</v>
      </c>
      <c r="E299" s="599">
        <v>2872999</v>
      </c>
      <c r="F299" s="600">
        <f t="shared" si="11"/>
        <v>1000</v>
      </c>
      <c r="G299" s="573" t="s">
        <v>89</v>
      </c>
      <c r="H299" s="589"/>
      <c r="I299" s="588" t="s">
        <v>1329</v>
      </c>
    </row>
    <row r="300" spans="2:9" s="566" customFormat="1" x14ac:dyDescent="0.2">
      <c r="B300" s="570">
        <f t="shared" si="9"/>
        <v>287</v>
      </c>
      <c r="C300" s="727" t="s">
        <v>269</v>
      </c>
      <c r="D300" s="579">
        <v>2873000</v>
      </c>
      <c r="E300" s="599">
        <v>2875799</v>
      </c>
      <c r="F300" s="600">
        <f t="shared" si="11"/>
        <v>2800</v>
      </c>
      <c r="G300" s="573" t="s">
        <v>89</v>
      </c>
      <c r="H300" s="589"/>
      <c r="I300" s="588" t="s">
        <v>1329</v>
      </c>
    </row>
    <row r="301" spans="2:9" s="566" customFormat="1" x14ac:dyDescent="0.2">
      <c r="B301" s="570">
        <f t="shared" si="9"/>
        <v>288</v>
      </c>
      <c r="C301" s="727" t="s">
        <v>1340</v>
      </c>
      <c r="D301" s="579">
        <v>2878000</v>
      </c>
      <c r="E301" s="599">
        <v>2878699</v>
      </c>
      <c r="F301" s="600">
        <f t="shared" si="11"/>
        <v>700</v>
      </c>
      <c r="G301" s="573" t="s">
        <v>89</v>
      </c>
      <c r="H301" s="589"/>
      <c r="I301" s="588" t="s">
        <v>1329</v>
      </c>
    </row>
    <row r="302" spans="2:9" s="566" customFormat="1" x14ac:dyDescent="0.2">
      <c r="B302" s="570">
        <f t="shared" si="9"/>
        <v>289</v>
      </c>
      <c r="C302" s="727" t="s">
        <v>2600</v>
      </c>
      <c r="D302" s="579">
        <v>2880000</v>
      </c>
      <c r="E302" s="599">
        <v>2881599</v>
      </c>
      <c r="F302" s="600">
        <f t="shared" si="11"/>
        <v>1600</v>
      </c>
      <c r="G302" s="573" t="s">
        <v>262</v>
      </c>
      <c r="H302" s="589"/>
      <c r="I302" s="588" t="s">
        <v>1329</v>
      </c>
    </row>
    <row r="303" spans="2:9" s="566" customFormat="1" x14ac:dyDescent="0.2">
      <c r="B303" s="570">
        <f t="shared" si="9"/>
        <v>290</v>
      </c>
      <c r="C303" s="727" t="s">
        <v>271</v>
      </c>
      <c r="D303" s="579">
        <v>2883000</v>
      </c>
      <c r="E303" s="599">
        <v>2890699</v>
      </c>
      <c r="F303" s="600">
        <f t="shared" si="11"/>
        <v>7700</v>
      </c>
      <c r="G303" s="573" t="s">
        <v>262</v>
      </c>
      <c r="H303" s="589"/>
      <c r="I303" s="588" t="s">
        <v>1329</v>
      </c>
    </row>
    <row r="304" spans="2:9" s="566" customFormat="1" x14ac:dyDescent="0.2">
      <c r="B304" s="570">
        <f t="shared" si="9"/>
        <v>291</v>
      </c>
      <c r="C304" s="727" t="s">
        <v>2600</v>
      </c>
      <c r="D304" s="579">
        <v>2892000</v>
      </c>
      <c r="E304" s="599">
        <v>2899999</v>
      </c>
      <c r="F304" s="600">
        <f t="shared" si="11"/>
        <v>8000</v>
      </c>
      <c r="G304" s="573" t="s">
        <v>262</v>
      </c>
      <c r="H304" s="589"/>
      <c r="I304" s="588" t="s">
        <v>1329</v>
      </c>
    </row>
    <row r="305" spans="2:10" s="566" customFormat="1" x14ac:dyDescent="0.2">
      <c r="B305" s="570">
        <f t="shared" si="9"/>
        <v>292</v>
      </c>
      <c r="C305" s="727" t="s">
        <v>275</v>
      </c>
      <c r="D305" s="579">
        <v>2900000</v>
      </c>
      <c r="E305" s="599">
        <v>2902099</v>
      </c>
      <c r="F305" s="600">
        <f t="shared" si="11"/>
        <v>2100</v>
      </c>
      <c r="G305" s="573" t="s">
        <v>174</v>
      </c>
      <c r="H305" s="589"/>
      <c r="I305" s="588" t="s">
        <v>1329</v>
      </c>
    </row>
    <row r="306" spans="2:10" s="566" customFormat="1" x14ac:dyDescent="0.2">
      <c r="B306" s="570">
        <f t="shared" si="9"/>
        <v>293</v>
      </c>
      <c r="C306" s="727" t="s">
        <v>276</v>
      </c>
      <c r="D306" s="579">
        <v>2904000</v>
      </c>
      <c r="E306" s="599">
        <v>2905299</v>
      </c>
      <c r="F306" s="600">
        <f t="shared" si="11"/>
        <v>1300</v>
      </c>
      <c r="G306" s="573" t="s">
        <v>174</v>
      </c>
      <c r="H306" s="589"/>
      <c r="I306" s="588" t="s">
        <v>1329</v>
      </c>
    </row>
    <row r="307" spans="2:10" s="566" customFormat="1" x14ac:dyDescent="0.2">
      <c r="B307" s="570">
        <f t="shared" si="9"/>
        <v>294</v>
      </c>
      <c r="C307" s="727" t="s">
        <v>277</v>
      </c>
      <c r="D307" s="579">
        <v>2907000</v>
      </c>
      <c r="E307" s="599">
        <v>2907699</v>
      </c>
      <c r="F307" s="600">
        <f t="shared" si="11"/>
        <v>700</v>
      </c>
      <c r="G307" s="573" t="s">
        <v>174</v>
      </c>
      <c r="H307" s="589"/>
      <c r="I307" s="588" t="s">
        <v>1329</v>
      </c>
    </row>
    <row r="308" spans="2:10" s="566" customFormat="1" x14ac:dyDescent="0.2">
      <c r="B308" s="570">
        <f t="shared" si="9"/>
        <v>295</v>
      </c>
      <c r="C308" s="727" t="s">
        <v>1110</v>
      </c>
      <c r="D308" s="579">
        <v>2910000</v>
      </c>
      <c r="E308" s="599">
        <v>2911599</v>
      </c>
      <c r="F308" s="600">
        <f t="shared" si="11"/>
        <v>1600</v>
      </c>
      <c r="G308" s="573" t="s">
        <v>174</v>
      </c>
      <c r="H308" s="577"/>
      <c r="I308" s="588" t="s">
        <v>1329</v>
      </c>
    </row>
    <row r="309" spans="2:10" s="566" customFormat="1" x14ac:dyDescent="0.2">
      <c r="B309" s="570">
        <f t="shared" si="9"/>
        <v>296</v>
      </c>
      <c r="C309" s="727" t="s">
        <v>789</v>
      </c>
      <c r="D309" s="579">
        <v>2912000</v>
      </c>
      <c r="E309" s="599">
        <v>2913099</v>
      </c>
      <c r="F309" s="600">
        <f t="shared" si="11"/>
        <v>1100</v>
      </c>
      <c r="G309" s="573" t="s">
        <v>174</v>
      </c>
      <c r="H309" s="577"/>
      <c r="I309" s="588" t="s">
        <v>1329</v>
      </c>
    </row>
    <row r="310" spans="2:10" s="566" customFormat="1" x14ac:dyDescent="0.2">
      <c r="B310" s="570">
        <f t="shared" si="9"/>
        <v>297</v>
      </c>
      <c r="C310" s="727" t="s">
        <v>1954</v>
      </c>
      <c r="D310" s="579">
        <v>2915000</v>
      </c>
      <c r="E310" s="599">
        <v>2915199</v>
      </c>
      <c r="F310" s="600">
        <f t="shared" si="11"/>
        <v>200</v>
      </c>
      <c r="G310" s="573" t="s">
        <v>174</v>
      </c>
      <c r="H310" s="585"/>
      <c r="I310" s="588" t="s">
        <v>1329</v>
      </c>
    </row>
    <row r="311" spans="2:10" s="566" customFormat="1" x14ac:dyDescent="0.2">
      <c r="B311" s="570">
        <f t="shared" si="9"/>
        <v>298</v>
      </c>
      <c r="C311" s="727" t="s">
        <v>281</v>
      </c>
      <c r="D311" s="579">
        <v>2916000</v>
      </c>
      <c r="E311" s="599">
        <v>2916999</v>
      </c>
      <c r="F311" s="600">
        <f t="shared" ref="F311:F343" si="12">SUM((E311-D311)+1)</f>
        <v>1000</v>
      </c>
      <c r="G311" s="573" t="s">
        <v>174</v>
      </c>
      <c r="H311" s="589"/>
      <c r="I311" s="588" t="s">
        <v>1329</v>
      </c>
    </row>
    <row r="312" spans="2:10" s="566" customFormat="1" x14ac:dyDescent="0.2">
      <c r="B312" s="570">
        <f t="shared" si="9"/>
        <v>299</v>
      </c>
      <c r="C312" s="727" t="s">
        <v>2678</v>
      </c>
      <c r="D312" s="579">
        <v>2918000</v>
      </c>
      <c r="E312" s="599">
        <v>2918299</v>
      </c>
      <c r="F312" s="600">
        <f t="shared" si="12"/>
        <v>300</v>
      </c>
      <c r="G312" s="573" t="s">
        <v>174</v>
      </c>
      <c r="H312" s="589"/>
      <c r="I312" s="588" t="s">
        <v>1329</v>
      </c>
    </row>
    <row r="313" spans="2:10" s="566" customFormat="1" x14ac:dyDescent="0.2">
      <c r="B313" s="570">
        <f t="shared" si="9"/>
        <v>300</v>
      </c>
      <c r="C313" s="727" t="s">
        <v>790</v>
      </c>
      <c r="D313" s="579">
        <v>2919000</v>
      </c>
      <c r="E313" s="599">
        <v>2920099</v>
      </c>
      <c r="F313" s="600">
        <f t="shared" si="12"/>
        <v>1100</v>
      </c>
      <c r="G313" s="573" t="s">
        <v>174</v>
      </c>
      <c r="H313" s="589"/>
      <c r="I313" s="588" t="s">
        <v>1329</v>
      </c>
    </row>
    <row r="314" spans="2:10" s="567" customFormat="1" x14ac:dyDescent="0.2">
      <c r="B314" s="570">
        <f t="shared" si="9"/>
        <v>301</v>
      </c>
      <c r="C314" s="727" t="s">
        <v>1868</v>
      </c>
      <c r="D314" s="579">
        <v>2922000</v>
      </c>
      <c r="E314" s="599">
        <v>2922799</v>
      </c>
      <c r="F314" s="600">
        <f t="shared" si="12"/>
        <v>800</v>
      </c>
      <c r="G314" s="573" t="s">
        <v>174</v>
      </c>
      <c r="H314" s="585"/>
      <c r="I314" s="588" t="s">
        <v>1329</v>
      </c>
      <c r="J314" s="566"/>
    </row>
    <row r="315" spans="2:10" s="567" customFormat="1" x14ac:dyDescent="0.2">
      <c r="B315" s="570">
        <f t="shared" si="9"/>
        <v>302</v>
      </c>
      <c r="C315" s="727" t="s">
        <v>1242</v>
      </c>
      <c r="D315" s="579">
        <v>2924000</v>
      </c>
      <c r="E315" s="599">
        <v>2924699</v>
      </c>
      <c r="F315" s="600">
        <f t="shared" si="12"/>
        <v>700</v>
      </c>
      <c r="G315" s="573" t="s">
        <v>174</v>
      </c>
      <c r="H315" s="585"/>
      <c r="I315" s="588" t="s">
        <v>1329</v>
      </c>
      <c r="J315" s="566"/>
    </row>
    <row r="316" spans="2:10" s="566" customFormat="1" x14ac:dyDescent="0.2">
      <c r="B316" s="570">
        <f t="shared" si="9"/>
        <v>303</v>
      </c>
      <c r="C316" s="727" t="s">
        <v>1243</v>
      </c>
      <c r="D316" s="579">
        <v>2926000</v>
      </c>
      <c r="E316" s="599">
        <v>2926799</v>
      </c>
      <c r="F316" s="600">
        <f t="shared" si="12"/>
        <v>800</v>
      </c>
      <c r="G316" s="573" t="s">
        <v>174</v>
      </c>
      <c r="H316" s="585"/>
      <c r="I316" s="588" t="s">
        <v>1329</v>
      </c>
    </row>
    <row r="317" spans="2:10" s="567" customFormat="1" x14ac:dyDescent="0.2">
      <c r="B317" s="570">
        <f t="shared" si="9"/>
        <v>304</v>
      </c>
      <c r="C317" s="727" t="s">
        <v>1244</v>
      </c>
      <c r="D317" s="579">
        <v>2928000</v>
      </c>
      <c r="E317" s="599">
        <v>2928399</v>
      </c>
      <c r="F317" s="600">
        <f t="shared" si="12"/>
        <v>400</v>
      </c>
      <c r="G317" s="573" t="s">
        <v>174</v>
      </c>
      <c r="H317" s="585"/>
      <c r="I317" s="588" t="s">
        <v>1329</v>
      </c>
      <c r="J317" s="566"/>
    </row>
    <row r="318" spans="2:10" s="566" customFormat="1" x14ac:dyDescent="0.2">
      <c r="B318" s="570">
        <f t="shared" si="9"/>
        <v>305</v>
      </c>
      <c r="C318" s="727" t="s">
        <v>2447</v>
      </c>
      <c r="D318" s="579">
        <v>2930000</v>
      </c>
      <c r="E318" s="599">
        <v>2932199</v>
      </c>
      <c r="F318" s="600">
        <f t="shared" si="12"/>
        <v>2200</v>
      </c>
      <c r="G318" s="573" t="s">
        <v>174</v>
      </c>
      <c r="H318" s="577"/>
      <c r="I318" s="588" t="s">
        <v>1329</v>
      </c>
    </row>
    <row r="319" spans="2:10" s="566" customFormat="1" x14ac:dyDescent="0.2">
      <c r="B319" s="570">
        <f t="shared" si="9"/>
        <v>306</v>
      </c>
      <c r="C319" s="727" t="s">
        <v>285</v>
      </c>
      <c r="D319" s="579">
        <v>2933000</v>
      </c>
      <c r="E319" s="599">
        <v>2933699</v>
      </c>
      <c r="F319" s="600">
        <f t="shared" si="12"/>
        <v>700</v>
      </c>
      <c r="G319" s="573" t="s">
        <v>174</v>
      </c>
      <c r="H319" s="589"/>
      <c r="I319" s="588" t="s">
        <v>1329</v>
      </c>
    </row>
    <row r="320" spans="2:10" s="566" customFormat="1" x14ac:dyDescent="0.2">
      <c r="B320" s="570">
        <f t="shared" si="9"/>
        <v>307</v>
      </c>
      <c r="C320" s="727" t="s">
        <v>287</v>
      </c>
      <c r="D320" s="579">
        <v>2936000</v>
      </c>
      <c r="E320" s="599">
        <v>2937499</v>
      </c>
      <c r="F320" s="600">
        <f t="shared" si="12"/>
        <v>1500</v>
      </c>
      <c r="G320" s="573" t="s">
        <v>174</v>
      </c>
      <c r="H320" s="589"/>
      <c r="I320" s="588" t="s">
        <v>1329</v>
      </c>
    </row>
    <row r="321" spans="2:9" s="566" customFormat="1" x14ac:dyDescent="0.2">
      <c r="B321" s="570">
        <f t="shared" si="9"/>
        <v>308</v>
      </c>
      <c r="C321" s="727" t="s">
        <v>289</v>
      </c>
      <c r="D321" s="579">
        <v>2938000</v>
      </c>
      <c r="E321" s="599">
        <v>2938599</v>
      </c>
      <c r="F321" s="600">
        <f t="shared" si="12"/>
        <v>600</v>
      </c>
      <c r="G321" s="573" t="s">
        <v>174</v>
      </c>
      <c r="H321" s="589"/>
      <c r="I321" s="588" t="s">
        <v>1329</v>
      </c>
    </row>
    <row r="322" spans="2:9" s="566" customFormat="1" x14ac:dyDescent="0.2">
      <c r="B322" s="570">
        <f t="shared" si="9"/>
        <v>309</v>
      </c>
      <c r="C322" s="727" t="s">
        <v>2649</v>
      </c>
      <c r="D322" s="579">
        <v>2940000</v>
      </c>
      <c r="E322" s="599">
        <v>2955599</v>
      </c>
      <c r="F322" s="600">
        <f t="shared" si="12"/>
        <v>15600</v>
      </c>
      <c r="G322" s="573" t="s">
        <v>174</v>
      </c>
      <c r="H322" s="589"/>
      <c r="I322" s="588" t="s">
        <v>1329</v>
      </c>
    </row>
    <row r="323" spans="2:9" s="566" customFormat="1" x14ac:dyDescent="0.2">
      <c r="B323" s="570">
        <f t="shared" si="9"/>
        <v>310</v>
      </c>
      <c r="C323" s="727" t="s">
        <v>2649</v>
      </c>
      <c r="D323" s="579">
        <v>2960000</v>
      </c>
      <c r="E323" s="599">
        <v>2969999</v>
      </c>
      <c r="F323" s="600">
        <f t="shared" si="12"/>
        <v>10000</v>
      </c>
      <c r="G323" s="573" t="s">
        <v>174</v>
      </c>
      <c r="H323" s="589"/>
      <c r="I323" s="588" t="s">
        <v>1329</v>
      </c>
    </row>
    <row r="324" spans="2:9" s="566" customFormat="1" x14ac:dyDescent="0.2">
      <c r="B324" s="570">
        <f t="shared" si="9"/>
        <v>311</v>
      </c>
      <c r="C324" s="727" t="s">
        <v>2519</v>
      </c>
      <c r="D324" s="579">
        <v>2970000</v>
      </c>
      <c r="E324" s="599">
        <v>2971399</v>
      </c>
      <c r="F324" s="600">
        <f t="shared" si="12"/>
        <v>1400</v>
      </c>
      <c r="G324" s="573" t="s">
        <v>124</v>
      </c>
      <c r="H324" s="589"/>
      <c r="I324" s="588" t="s">
        <v>1329</v>
      </c>
    </row>
    <row r="325" spans="2:9" s="566" customFormat="1" x14ac:dyDescent="0.2">
      <c r="B325" s="570">
        <f t="shared" si="9"/>
        <v>312</v>
      </c>
      <c r="C325" s="727" t="s">
        <v>938</v>
      </c>
      <c r="D325" s="579">
        <v>2972000</v>
      </c>
      <c r="E325" s="599">
        <v>2972351</v>
      </c>
      <c r="F325" s="600">
        <f t="shared" si="12"/>
        <v>352</v>
      </c>
      <c r="G325" s="573" t="s">
        <v>124</v>
      </c>
      <c r="H325" s="588"/>
      <c r="I325" s="588" t="s">
        <v>1329</v>
      </c>
    </row>
    <row r="326" spans="2:9" s="566" customFormat="1" x14ac:dyDescent="0.2">
      <c r="B326" s="570">
        <f t="shared" si="9"/>
        <v>313</v>
      </c>
      <c r="C326" s="727" t="s">
        <v>791</v>
      </c>
      <c r="D326" s="579">
        <v>2974000</v>
      </c>
      <c r="E326" s="599">
        <v>2975399</v>
      </c>
      <c r="F326" s="600">
        <f t="shared" si="12"/>
        <v>1400</v>
      </c>
      <c r="G326" s="573" t="s">
        <v>124</v>
      </c>
      <c r="H326" s="577"/>
      <c r="I326" s="588" t="s">
        <v>1329</v>
      </c>
    </row>
    <row r="327" spans="2:9" s="609" customFormat="1" x14ac:dyDescent="0.2">
      <c r="B327" s="570">
        <f t="shared" si="9"/>
        <v>314</v>
      </c>
      <c r="C327" s="727" t="s">
        <v>2398</v>
      </c>
      <c r="D327" s="579">
        <v>2978000</v>
      </c>
      <c r="E327" s="599">
        <v>2978799</v>
      </c>
      <c r="F327" s="600">
        <f t="shared" si="12"/>
        <v>800</v>
      </c>
      <c r="G327" s="573" t="s">
        <v>124</v>
      </c>
      <c r="H327" s="589"/>
      <c r="I327" s="588" t="s">
        <v>1329</v>
      </c>
    </row>
    <row r="328" spans="2:9" s="566" customFormat="1" x14ac:dyDescent="0.2">
      <c r="B328" s="570">
        <f t="shared" si="9"/>
        <v>315</v>
      </c>
      <c r="C328" s="727" t="s">
        <v>176</v>
      </c>
      <c r="D328" s="579">
        <v>2980000</v>
      </c>
      <c r="E328" s="599">
        <v>2986499</v>
      </c>
      <c r="F328" s="600">
        <f t="shared" si="12"/>
        <v>6500</v>
      </c>
      <c r="G328" s="573" t="s">
        <v>124</v>
      </c>
      <c r="H328" s="589"/>
      <c r="I328" s="588" t="s">
        <v>1329</v>
      </c>
    </row>
    <row r="329" spans="2:9" s="566" customFormat="1" ht="13.5" customHeight="1" x14ac:dyDescent="0.2">
      <c r="B329" s="570">
        <f t="shared" si="9"/>
        <v>316</v>
      </c>
      <c r="C329" s="727" t="s">
        <v>1019</v>
      </c>
      <c r="D329" s="579">
        <v>2988000</v>
      </c>
      <c r="E329" s="599">
        <v>2988999</v>
      </c>
      <c r="F329" s="600">
        <f t="shared" si="12"/>
        <v>1000</v>
      </c>
      <c r="G329" s="573" t="s">
        <v>124</v>
      </c>
      <c r="H329" s="577"/>
      <c r="I329" s="588" t="s">
        <v>1329</v>
      </c>
    </row>
    <row r="330" spans="2:9" s="566" customFormat="1" x14ac:dyDescent="0.2">
      <c r="B330" s="570">
        <f t="shared" si="9"/>
        <v>317</v>
      </c>
      <c r="C330" s="727" t="s">
        <v>989</v>
      </c>
      <c r="D330" s="579">
        <v>2989000</v>
      </c>
      <c r="E330" s="599">
        <v>2989999</v>
      </c>
      <c r="F330" s="600">
        <f t="shared" si="12"/>
        <v>1000</v>
      </c>
      <c r="G330" s="573" t="s">
        <v>124</v>
      </c>
      <c r="H330" s="588"/>
      <c r="I330" s="588" t="s">
        <v>1329</v>
      </c>
    </row>
    <row r="331" spans="2:9" s="566" customFormat="1" x14ac:dyDescent="0.2">
      <c r="B331" s="570">
        <f t="shared" si="9"/>
        <v>318</v>
      </c>
      <c r="C331" s="727" t="s">
        <v>1191</v>
      </c>
      <c r="D331" s="579">
        <v>2990000</v>
      </c>
      <c r="E331" s="599">
        <v>2991999</v>
      </c>
      <c r="F331" s="600">
        <f t="shared" si="12"/>
        <v>2000</v>
      </c>
      <c r="G331" s="602" t="s">
        <v>699</v>
      </c>
      <c r="H331" s="589"/>
      <c r="I331" s="588" t="s">
        <v>1329</v>
      </c>
    </row>
    <row r="332" spans="2:9" s="566" customFormat="1" ht="12.75" customHeight="1" x14ac:dyDescent="0.2">
      <c r="B332" s="570">
        <f t="shared" si="9"/>
        <v>319</v>
      </c>
      <c r="C332" s="727" t="s">
        <v>1135</v>
      </c>
      <c r="D332" s="579">
        <v>2994000</v>
      </c>
      <c r="E332" s="599">
        <v>2999999</v>
      </c>
      <c r="F332" s="600">
        <f t="shared" si="12"/>
        <v>6000</v>
      </c>
      <c r="G332" s="602" t="s">
        <v>699</v>
      </c>
      <c r="H332" s="589"/>
      <c r="I332" s="588" t="s">
        <v>1329</v>
      </c>
    </row>
    <row r="333" spans="2:9" s="566" customFormat="1" x14ac:dyDescent="0.2">
      <c r="B333" s="570">
        <f t="shared" si="9"/>
        <v>320</v>
      </c>
      <c r="C333" s="603" t="s">
        <v>1422</v>
      </c>
      <c r="D333" s="579">
        <v>3000000</v>
      </c>
      <c r="E333" s="599">
        <v>3000399</v>
      </c>
      <c r="F333" s="600">
        <f t="shared" si="12"/>
        <v>400</v>
      </c>
      <c r="G333" s="573" t="s">
        <v>699</v>
      </c>
      <c r="H333" s="589"/>
      <c r="I333" s="588" t="s">
        <v>1329</v>
      </c>
    </row>
    <row r="334" spans="2:9" s="566" customFormat="1" x14ac:dyDescent="0.2">
      <c r="B334" s="570">
        <f t="shared" si="9"/>
        <v>321</v>
      </c>
      <c r="C334" s="603" t="s">
        <v>1191</v>
      </c>
      <c r="D334" s="579">
        <v>3010000</v>
      </c>
      <c r="E334" s="599">
        <v>3074699</v>
      </c>
      <c r="F334" s="600">
        <f t="shared" si="12"/>
        <v>64700</v>
      </c>
      <c r="G334" s="573" t="s">
        <v>699</v>
      </c>
      <c r="H334" s="589"/>
      <c r="I334" s="588" t="s">
        <v>1329</v>
      </c>
    </row>
    <row r="335" spans="2:9" s="499" customFormat="1" x14ac:dyDescent="0.2">
      <c r="B335" s="570">
        <f t="shared" si="9"/>
        <v>322</v>
      </c>
      <c r="C335" s="603" t="s">
        <v>1421</v>
      </c>
      <c r="D335" s="579">
        <v>3700000</v>
      </c>
      <c r="E335" s="599">
        <v>3700999</v>
      </c>
      <c r="F335" s="600">
        <f t="shared" si="12"/>
        <v>1000</v>
      </c>
      <c r="G335" s="573" t="s">
        <v>699</v>
      </c>
      <c r="H335" s="589"/>
      <c r="I335" s="588" t="s">
        <v>1329</v>
      </c>
    </row>
    <row r="336" spans="2:9" s="566" customFormat="1" x14ac:dyDescent="0.2">
      <c r="B336" s="570">
        <f t="shared" si="9"/>
        <v>323</v>
      </c>
      <c r="C336" s="573" t="s">
        <v>1191</v>
      </c>
      <c r="D336" s="579">
        <v>3730000</v>
      </c>
      <c r="E336" s="580">
        <v>3732999</v>
      </c>
      <c r="F336" s="583">
        <f t="shared" si="12"/>
        <v>3000</v>
      </c>
      <c r="G336" s="602" t="s">
        <v>699</v>
      </c>
      <c r="H336" s="589"/>
      <c r="I336" s="575" t="s">
        <v>1329</v>
      </c>
    </row>
    <row r="337" spans="2:9" s="566" customFormat="1" x14ac:dyDescent="0.2">
      <c r="B337" s="570">
        <f t="shared" ref="B337:B343" si="13">B336+1</f>
        <v>324</v>
      </c>
      <c r="C337" s="729" t="s">
        <v>1808</v>
      </c>
      <c r="D337" s="581">
        <v>5000000</v>
      </c>
      <c r="E337" s="601">
        <v>5000999</v>
      </c>
      <c r="F337" s="724">
        <v>1000</v>
      </c>
      <c r="G337" s="730" t="s">
        <v>120</v>
      </c>
      <c r="H337" s="585"/>
      <c r="I337" s="587" t="s">
        <v>1158</v>
      </c>
    </row>
    <row r="338" spans="2:9" s="566" customFormat="1" x14ac:dyDescent="0.2">
      <c r="B338" s="570">
        <f t="shared" si="13"/>
        <v>325</v>
      </c>
      <c r="C338" s="729" t="s">
        <v>1808</v>
      </c>
      <c r="D338" s="581">
        <v>5001000</v>
      </c>
      <c r="E338" s="601">
        <v>5001999</v>
      </c>
      <c r="F338" s="724">
        <f>SUM((E338-D338)+1)</f>
        <v>1000</v>
      </c>
      <c r="G338" s="730" t="s">
        <v>174</v>
      </c>
      <c r="H338" s="585"/>
      <c r="I338" s="587" t="s">
        <v>1158</v>
      </c>
    </row>
    <row r="339" spans="2:9" s="566" customFormat="1" x14ac:dyDescent="0.2">
      <c r="B339" s="570">
        <f t="shared" si="13"/>
        <v>326</v>
      </c>
      <c r="C339" s="729" t="s">
        <v>1808</v>
      </c>
      <c r="D339" s="581">
        <v>5003000</v>
      </c>
      <c r="E339" s="601">
        <v>5003699</v>
      </c>
      <c r="F339" s="583">
        <f t="shared" si="12"/>
        <v>700</v>
      </c>
      <c r="G339" s="730" t="s">
        <v>89</v>
      </c>
      <c r="H339" s="585"/>
      <c r="I339" s="587" t="s">
        <v>1158</v>
      </c>
    </row>
    <row r="340" spans="2:9" s="566" customFormat="1" x14ac:dyDescent="0.2">
      <c r="B340" s="570">
        <f t="shared" si="13"/>
        <v>327</v>
      </c>
      <c r="C340" s="726" t="s">
        <v>2636</v>
      </c>
      <c r="D340" s="581">
        <v>6000000</v>
      </c>
      <c r="E340" s="601">
        <v>6004999</v>
      </c>
      <c r="F340" s="724">
        <f t="shared" si="12"/>
        <v>5000</v>
      </c>
      <c r="G340" s="571" t="s">
        <v>89</v>
      </c>
      <c r="H340" s="585"/>
      <c r="I340" s="587" t="s">
        <v>1056</v>
      </c>
    </row>
    <row r="341" spans="2:9" s="566" customFormat="1" x14ac:dyDescent="0.2">
      <c r="B341" s="570">
        <f t="shared" si="13"/>
        <v>328</v>
      </c>
      <c r="C341" s="726" t="s">
        <v>1367</v>
      </c>
      <c r="D341" s="581">
        <v>6050000</v>
      </c>
      <c r="E341" s="601">
        <v>6052999</v>
      </c>
      <c r="F341" s="724">
        <f t="shared" si="12"/>
        <v>3000</v>
      </c>
      <c r="G341" s="571" t="s">
        <v>174</v>
      </c>
      <c r="H341" s="585"/>
      <c r="I341" s="587" t="s">
        <v>1056</v>
      </c>
    </row>
    <row r="342" spans="2:9" s="566" customFormat="1" x14ac:dyDescent="0.2">
      <c r="B342" s="570">
        <f t="shared" si="13"/>
        <v>329</v>
      </c>
      <c r="C342" s="726" t="s">
        <v>1397</v>
      </c>
      <c r="D342" s="581">
        <v>7000000</v>
      </c>
      <c r="E342" s="601">
        <v>7000099</v>
      </c>
      <c r="F342" s="724">
        <f t="shared" si="12"/>
        <v>100</v>
      </c>
      <c r="G342" s="571" t="s">
        <v>174</v>
      </c>
      <c r="H342" s="585"/>
      <c r="I342" s="587" t="s">
        <v>1915</v>
      </c>
    </row>
    <row r="343" spans="2:9" ht="13.5" thickBot="1" x14ac:dyDescent="0.25">
      <c r="B343" s="570">
        <f t="shared" si="13"/>
        <v>330</v>
      </c>
      <c r="C343" s="731" t="s">
        <v>1397</v>
      </c>
      <c r="D343" s="597">
        <v>7095000</v>
      </c>
      <c r="E343" s="604">
        <v>7095199</v>
      </c>
      <c r="F343" s="605">
        <f t="shared" si="12"/>
        <v>200</v>
      </c>
      <c r="G343" s="596" t="s">
        <v>89</v>
      </c>
      <c r="H343" s="598"/>
      <c r="I343" s="606" t="s">
        <v>1915</v>
      </c>
    </row>
    <row r="344" spans="2:9" x14ac:dyDescent="0.2">
      <c r="B344" s="439"/>
      <c r="C344" s="552"/>
      <c r="D344" s="440"/>
      <c r="E344" s="440"/>
      <c r="F344" s="441"/>
      <c r="G344" s="439"/>
      <c r="H344" s="442"/>
      <c r="I344" s="442"/>
    </row>
    <row r="345" spans="2:9" x14ac:dyDescent="0.2">
      <c r="B345" s="478" t="s">
        <v>1065</v>
      </c>
      <c r="C345" s="553"/>
      <c r="D345" s="439"/>
      <c r="E345" s="439"/>
      <c r="F345" s="439"/>
      <c r="G345" s="439"/>
      <c r="H345" s="442"/>
      <c r="I345" s="442"/>
    </row>
    <row r="346" spans="2:9" x14ac:dyDescent="0.2">
      <c r="B346" s="613" t="s">
        <v>2593</v>
      </c>
      <c r="C346" s="553"/>
      <c r="D346" s="439"/>
      <c r="E346" s="439"/>
      <c r="F346" s="439"/>
      <c r="G346" s="439"/>
      <c r="H346" s="442"/>
      <c r="I346" s="442"/>
    </row>
    <row r="347" spans="2:9" x14ac:dyDescent="0.2">
      <c r="B347" s="437"/>
      <c r="C347" s="439"/>
      <c r="D347" s="439"/>
      <c r="E347" s="439"/>
      <c r="F347" s="439"/>
      <c r="G347" s="439"/>
      <c r="H347" s="442"/>
      <c r="I347" s="442"/>
    </row>
    <row r="348" spans="2:9" x14ac:dyDescent="0.2">
      <c r="B348" s="551" t="s">
        <v>1066</v>
      </c>
    </row>
    <row r="349" spans="2:9" x14ac:dyDescent="0.2">
      <c r="B349" s="551" t="s">
        <v>1152</v>
      </c>
    </row>
    <row r="350" spans="2:9" x14ac:dyDescent="0.2">
      <c r="B350" s="768" t="s">
        <v>1341</v>
      </c>
      <c r="C350" s="768"/>
      <c r="D350" s="768"/>
      <c r="E350" s="768"/>
      <c r="F350" s="768"/>
      <c r="G350" s="768"/>
      <c r="H350" s="768"/>
      <c r="I350" s="768"/>
    </row>
    <row r="352" spans="2:9" x14ac:dyDescent="0.2">
      <c r="B352" s="468" t="s">
        <v>785</v>
      </c>
      <c r="C352" s="469"/>
      <c r="D352" s="611"/>
      <c r="E352" s="611"/>
      <c r="F352" s="611"/>
      <c r="G352" s="611"/>
      <c r="H352" s="611"/>
      <c r="I352" s="611"/>
    </row>
    <row r="353" spans="2:9" x14ac:dyDescent="0.2">
      <c r="B353" s="468"/>
      <c r="C353" s="469"/>
      <c r="D353" s="611"/>
      <c r="E353" s="611"/>
      <c r="F353" s="611"/>
      <c r="G353" s="611"/>
      <c r="H353" s="611"/>
      <c r="I353" s="611"/>
    </row>
    <row r="354" spans="2:9" x14ac:dyDescent="0.2">
      <c r="B354" s="434"/>
      <c r="C354" s="568" t="s">
        <v>1910</v>
      </c>
      <c r="D354" s="611"/>
      <c r="E354" s="611"/>
      <c r="F354" s="611"/>
      <c r="G354" s="611"/>
      <c r="H354" s="611"/>
      <c r="I354" s="611"/>
    </row>
    <row r="355" spans="2:9" x14ac:dyDescent="0.2">
      <c r="B355" s="434"/>
      <c r="C355" s="568" t="s">
        <v>2878</v>
      </c>
      <c r="D355" s="611"/>
      <c r="E355" s="611"/>
      <c r="F355" s="611"/>
      <c r="G355" s="611"/>
      <c r="H355" s="611"/>
      <c r="I355" s="611"/>
    </row>
    <row r="356" spans="2:9" x14ac:dyDescent="0.2">
      <c r="B356" s="434"/>
      <c r="C356" s="568" t="s">
        <v>2877</v>
      </c>
    </row>
    <row r="357" spans="2:9" x14ac:dyDescent="0.2">
      <c r="B357" s="434"/>
      <c r="C357" s="568" t="s">
        <v>2879</v>
      </c>
    </row>
    <row r="358" spans="2:9" x14ac:dyDescent="0.2">
      <c r="B358" s="434"/>
      <c r="C358" s="568" t="s">
        <v>1913</v>
      </c>
    </row>
    <row r="359" spans="2:9" x14ac:dyDescent="0.2">
      <c r="B359" s="465"/>
      <c r="C359" s="568" t="s">
        <v>1914</v>
      </c>
    </row>
    <row r="360" spans="2:9" x14ac:dyDescent="0.2">
      <c r="B360" s="465"/>
      <c r="C360" s="642" t="s">
        <v>2834</v>
      </c>
    </row>
    <row r="361" spans="2:9" x14ac:dyDescent="0.2">
      <c r="B361" s="465"/>
      <c r="C361" s="472"/>
    </row>
  </sheetData>
  <mergeCells count="5">
    <mergeCell ref="B350:I350"/>
    <mergeCell ref="C12:F12"/>
    <mergeCell ref="B12:B13"/>
    <mergeCell ref="I12:I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8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6"/>
  <dimension ref="B1:J542"/>
  <sheetViews>
    <sheetView zoomScaleNormal="100" workbookViewId="0">
      <selection activeCell="B14" sqref="B14:I524"/>
    </sheetView>
  </sheetViews>
  <sheetFormatPr baseColWidth="10" defaultRowHeight="12.75" x14ac:dyDescent="0.2"/>
  <cols>
    <col min="1" max="1" width="11.42578125" style="415"/>
    <col min="2" max="2" width="5.7109375" style="439" bestFit="1" customWidth="1"/>
    <col min="3" max="3" width="39.5703125" style="415" customWidth="1"/>
    <col min="4" max="4" width="13.7109375" style="444" customWidth="1"/>
    <col min="5" max="5" width="13.7109375" style="445" customWidth="1"/>
    <col min="6" max="6" width="13.7109375" style="415" customWidth="1"/>
    <col min="7" max="7" width="11.85546875" style="415" customWidth="1"/>
    <col min="8" max="8" width="10.7109375" style="447" customWidth="1"/>
    <col min="9" max="9" width="7.5703125" style="443" customWidth="1"/>
    <col min="10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42"/>
    </row>
    <row r="2" spans="2:9" ht="18" x14ac:dyDescent="0.25">
      <c r="B2" s="506" t="s">
        <v>2144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2147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 xml:space="preserve">     Fecha de publicación:  Abril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62" t="s">
        <v>1020</v>
      </c>
      <c r="C12" s="747" t="s">
        <v>1027</v>
      </c>
      <c r="D12" s="760"/>
      <c r="E12" s="760"/>
      <c r="F12" s="761"/>
      <c r="G12" s="533" t="s">
        <v>339</v>
      </c>
      <c r="H12" s="764" t="s">
        <v>1064</v>
      </c>
      <c r="I12" s="762" t="s">
        <v>1022</v>
      </c>
    </row>
    <row r="13" spans="2:9" ht="13.5" thickBot="1" x14ac:dyDescent="0.25">
      <c r="B13" s="763"/>
      <c r="C13" s="528" t="s">
        <v>781</v>
      </c>
      <c r="D13" s="769" t="s">
        <v>780</v>
      </c>
      <c r="E13" s="770"/>
      <c r="F13" s="530" t="s">
        <v>779</v>
      </c>
      <c r="G13" s="534" t="s">
        <v>782</v>
      </c>
      <c r="H13" s="765"/>
      <c r="I13" s="763"/>
    </row>
    <row r="14" spans="2:9" s="566" customFormat="1" x14ac:dyDescent="0.2">
      <c r="B14" s="570">
        <v>1</v>
      </c>
      <c r="C14" s="573" t="s">
        <v>1400</v>
      </c>
      <c r="D14" s="673">
        <v>2000000</v>
      </c>
      <c r="E14" s="674">
        <v>2005499</v>
      </c>
      <c r="F14" s="583">
        <f>SUM(E14-D14)+1</f>
        <v>5500</v>
      </c>
      <c r="G14" s="573" t="s">
        <v>801</v>
      </c>
      <c r="H14" s="574"/>
      <c r="I14" s="575" t="s">
        <v>1329</v>
      </c>
    </row>
    <row r="15" spans="2:9" s="566" customFormat="1" x14ac:dyDescent="0.2">
      <c r="B15" s="570">
        <f>B14+1</f>
        <v>2</v>
      </c>
      <c r="C15" s="571" t="s">
        <v>2463</v>
      </c>
      <c r="D15" s="683">
        <v>2009000</v>
      </c>
      <c r="E15" s="684">
        <v>2009099</v>
      </c>
      <c r="F15" s="583">
        <f>SUM(E15-D15)+1</f>
        <v>100</v>
      </c>
      <c r="G15" s="573" t="s">
        <v>801</v>
      </c>
      <c r="H15" s="574"/>
      <c r="I15" s="575" t="s">
        <v>1329</v>
      </c>
    </row>
    <row r="16" spans="2:9" s="566" customFormat="1" x14ac:dyDescent="0.2">
      <c r="B16" s="570">
        <f t="shared" ref="B16:B79" si="0">B15+1</f>
        <v>3</v>
      </c>
      <c r="C16" s="571" t="s">
        <v>2463</v>
      </c>
      <c r="D16" s="685">
        <v>2010000</v>
      </c>
      <c r="E16" s="684">
        <v>2011999</v>
      </c>
      <c r="F16" s="583">
        <f t="shared" ref="F16:F46" si="1">SUM((E16-D16)+1)</f>
        <v>2000</v>
      </c>
      <c r="G16" s="573" t="s">
        <v>801</v>
      </c>
      <c r="H16" s="574"/>
      <c r="I16" s="575" t="s">
        <v>1329</v>
      </c>
    </row>
    <row r="17" spans="2:9" s="566" customFormat="1" x14ac:dyDescent="0.2">
      <c r="B17" s="570">
        <f t="shared" si="0"/>
        <v>4</v>
      </c>
      <c r="C17" s="571" t="s">
        <v>2047</v>
      </c>
      <c r="D17" s="685">
        <v>2012000</v>
      </c>
      <c r="E17" s="684">
        <v>2012199</v>
      </c>
      <c r="F17" s="583">
        <f t="shared" si="1"/>
        <v>200</v>
      </c>
      <c r="G17" s="573" t="s">
        <v>801</v>
      </c>
      <c r="H17" s="574"/>
      <c r="I17" s="575" t="s">
        <v>1329</v>
      </c>
    </row>
    <row r="18" spans="2:9" s="566" customFormat="1" x14ac:dyDescent="0.2">
      <c r="B18" s="570">
        <f t="shared" si="0"/>
        <v>5</v>
      </c>
      <c r="C18" s="571" t="s">
        <v>1615</v>
      </c>
      <c r="D18" s="685">
        <v>2013000</v>
      </c>
      <c r="E18" s="684">
        <v>2016299</v>
      </c>
      <c r="F18" s="583">
        <f t="shared" si="1"/>
        <v>3300</v>
      </c>
      <c r="G18" s="573" t="s">
        <v>801</v>
      </c>
      <c r="H18" s="574"/>
      <c r="I18" s="575" t="s">
        <v>1329</v>
      </c>
    </row>
    <row r="19" spans="2:9" s="566" customFormat="1" x14ac:dyDescent="0.2">
      <c r="B19" s="570">
        <f t="shared" si="0"/>
        <v>6</v>
      </c>
      <c r="C19" s="571" t="s">
        <v>0</v>
      </c>
      <c r="D19" s="685">
        <v>2017000</v>
      </c>
      <c r="E19" s="684">
        <v>2018699</v>
      </c>
      <c r="F19" s="583">
        <f t="shared" si="1"/>
        <v>1700</v>
      </c>
      <c r="G19" s="573" t="s">
        <v>801</v>
      </c>
      <c r="H19" s="574"/>
      <c r="I19" s="575" t="s">
        <v>1329</v>
      </c>
    </row>
    <row r="20" spans="2:9" s="499" customFormat="1" x14ac:dyDescent="0.2">
      <c r="B20" s="570">
        <f t="shared" si="0"/>
        <v>7</v>
      </c>
      <c r="C20" s="571" t="s">
        <v>1491</v>
      </c>
      <c r="D20" s="685">
        <v>2019000</v>
      </c>
      <c r="E20" s="684">
        <v>2019999</v>
      </c>
      <c r="F20" s="583">
        <f t="shared" si="1"/>
        <v>1000</v>
      </c>
      <c r="G20" s="573" t="s">
        <v>801</v>
      </c>
      <c r="H20" s="574"/>
      <c r="I20" s="575" t="s">
        <v>1329</v>
      </c>
    </row>
    <row r="21" spans="2:9" s="566" customFormat="1" x14ac:dyDescent="0.2">
      <c r="B21" s="570">
        <f t="shared" si="0"/>
        <v>8</v>
      </c>
      <c r="C21" s="571" t="s">
        <v>2396</v>
      </c>
      <c r="D21" s="685">
        <v>2020000</v>
      </c>
      <c r="E21" s="684">
        <v>2021999</v>
      </c>
      <c r="F21" s="583">
        <f t="shared" si="1"/>
        <v>2000</v>
      </c>
      <c r="G21" s="573" t="s">
        <v>801</v>
      </c>
      <c r="H21" s="574"/>
      <c r="I21" s="575" t="s">
        <v>1329</v>
      </c>
    </row>
    <row r="22" spans="2:9" s="566" customFormat="1" x14ac:dyDescent="0.2">
      <c r="B22" s="570">
        <f t="shared" si="0"/>
        <v>9</v>
      </c>
      <c r="C22" s="571" t="s">
        <v>1818</v>
      </c>
      <c r="D22" s="685">
        <v>2022000</v>
      </c>
      <c r="E22" s="684">
        <v>2023999</v>
      </c>
      <c r="F22" s="583">
        <f t="shared" si="1"/>
        <v>2000</v>
      </c>
      <c r="G22" s="573" t="s">
        <v>801</v>
      </c>
      <c r="H22" s="574"/>
      <c r="I22" s="575" t="s">
        <v>1329</v>
      </c>
    </row>
    <row r="23" spans="2:9" s="566" customFormat="1" x14ac:dyDescent="0.2">
      <c r="B23" s="570">
        <f t="shared" si="0"/>
        <v>10</v>
      </c>
      <c r="C23" s="571" t="s">
        <v>2504</v>
      </c>
      <c r="D23" s="685">
        <v>2024000</v>
      </c>
      <c r="E23" s="684">
        <v>2025499</v>
      </c>
      <c r="F23" s="583">
        <f t="shared" si="1"/>
        <v>1500</v>
      </c>
      <c r="G23" s="573" t="s">
        <v>801</v>
      </c>
      <c r="H23" s="574"/>
      <c r="I23" s="575" t="s">
        <v>1329</v>
      </c>
    </row>
    <row r="24" spans="2:9" s="566" customFormat="1" x14ac:dyDescent="0.2">
      <c r="B24" s="570">
        <f t="shared" si="0"/>
        <v>11</v>
      </c>
      <c r="C24" s="571" t="s">
        <v>1492</v>
      </c>
      <c r="D24" s="685">
        <v>2026000</v>
      </c>
      <c r="E24" s="684">
        <v>2027999</v>
      </c>
      <c r="F24" s="583">
        <f t="shared" si="1"/>
        <v>2000</v>
      </c>
      <c r="G24" s="573" t="s">
        <v>801</v>
      </c>
      <c r="H24" s="574"/>
      <c r="I24" s="575" t="s">
        <v>1329</v>
      </c>
    </row>
    <row r="25" spans="2:9" s="566" customFormat="1" x14ac:dyDescent="0.2">
      <c r="B25" s="570">
        <f t="shared" si="0"/>
        <v>12</v>
      </c>
      <c r="C25" s="571" t="s">
        <v>1493</v>
      </c>
      <c r="D25" s="685">
        <v>2028000</v>
      </c>
      <c r="E25" s="684">
        <v>2029999</v>
      </c>
      <c r="F25" s="583">
        <f t="shared" si="1"/>
        <v>2000</v>
      </c>
      <c r="G25" s="573" t="s">
        <v>801</v>
      </c>
      <c r="H25" s="574"/>
      <c r="I25" s="575" t="s">
        <v>1329</v>
      </c>
    </row>
    <row r="26" spans="2:9" s="566" customFormat="1" x14ac:dyDescent="0.2">
      <c r="B26" s="570">
        <f t="shared" si="0"/>
        <v>13</v>
      </c>
      <c r="C26" s="571" t="s">
        <v>2048</v>
      </c>
      <c r="D26" s="685">
        <v>2030000</v>
      </c>
      <c r="E26" s="684">
        <v>2031999</v>
      </c>
      <c r="F26" s="583">
        <f t="shared" si="1"/>
        <v>2000</v>
      </c>
      <c r="G26" s="573" t="s">
        <v>801</v>
      </c>
      <c r="H26" s="574"/>
      <c r="I26" s="575" t="s">
        <v>1329</v>
      </c>
    </row>
    <row r="27" spans="2:9" s="566" customFormat="1" x14ac:dyDescent="0.2">
      <c r="B27" s="570">
        <f t="shared" si="0"/>
        <v>14</v>
      </c>
      <c r="C27" s="571" t="s">
        <v>2049</v>
      </c>
      <c r="D27" s="685">
        <v>2032000</v>
      </c>
      <c r="E27" s="684">
        <v>2032499</v>
      </c>
      <c r="F27" s="583">
        <f t="shared" si="1"/>
        <v>500</v>
      </c>
      <c r="G27" s="573" t="s">
        <v>801</v>
      </c>
      <c r="H27" s="574"/>
      <c r="I27" s="575" t="s">
        <v>1329</v>
      </c>
    </row>
    <row r="28" spans="2:9" s="566" customFormat="1" x14ac:dyDescent="0.2">
      <c r="B28" s="570">
        <f t="shared" si="0"/>
        <v>15</v>
      </c>
      <c r="C28" s="571" t="s">
        <v>1750</v>
      </c>
      <c r="D28" s="685">
        <v>2033000</v>
      </c>
      <c r="E28" s="684">
        <v>2035999</v>
      </c>
      <c r="F28" s="583">
        <f t="shared" si="1"/>
        <v>3000</v>
      </c>
      <c r="G28" s="573" t="s">
        <v>801</v>
      </c>
      <c r="H28" s="574"/>
      <c r="I28" s="575" t="s">
        <v>1329</v>
      </c>
    </row>
    <row r="29" spans="2:9" s="566" customFormat="1" x14ac:dyDescent="0.2">
      <c r="B29" s="570">
        <f t="shared" si="0"/>
        <v>16</v>
      </c>
      <c r="C29" s="571" t="s">
        <v>1554</v>
      </c>
      <c r="D29" s="685">
        <v>2036000</v>
      </c>
      <c r="E29" s="684">
        <v>2036399</v>
      </c>
      <c r="F29" s="583">
        <f t="shared" si="1"/>
        <v>400</v>
      </c>
      <c r="G29" s="573" t="s">
        <v>801</v>
      </c>
      <c r="H29" s="574"/>
      <c r="I29" s="575" t="s">
        <v>1329</v>
      </c>
    </row>
    <row r="30" spans="2:9" s="566" customFormat="1" x14ac:dyDescent="0.2">
      <c r="B30" s="570">
        <f t="shared" si="0"/>
        <v>17</v>
      </c>
      <c r="C30" s="571" t="s">
        <v>2050</v>
      </c>
      <c r="D30" s="685">
        <v>2037000</v>
      </c>
      <c r="E30" s="684">
        <v>2037699</v>
      </c>
      <c r="F30" s="583">
        <f t="shared" si="1"/>
        <v>700</v>
      </c>
      <c r="G30" s="573" t="s">
        <v>801</v>
      </c>
      <c r="H30" s="574"/>
      <c r="I30" s="575" t="s">
        <v>1329</v>
      </c>
    </row>
    <row r="31" spans="2:9" s="566" customFormat="1" x14ac:dyDescent="0.2">
      <c r="B31" s="570">
        <f t="shared" si="0"/>
        <v>18</v>
      </c>
      <c r="C31" s="571" t="s">
        <v>2256</v>
      </c>
      <c r="D31" s="685">
        <v>2038000</v>
      </c>
      <c r="E31" s="684">
        <v>2038499</v>
      </c>
      <c r="F31" s="583">
        <f t="shared" si="1"/>
        <v>500</v>
      </c>
      <c r="G31" s="573" t="s">
        <v>801</v>
      </c>
      <c r="H31" s="574"/>
      <c r="I31" s="575" t="s">
        <v>1329</v>
      </c>
    </row>
    <row r="32" spans="2:9" s="566" customFormat="1" x14ac:dyDescent="0.2">
      <c r="B32" s="570">
        <f t="shared" si="0"/>
        <v>19</v>
      </c>
      <c r="C32" s="571" t="s">
        <v>1494</v>
      </c>
      <c r="D32" s="685">
        <v>2039000</v>
      </c>
      <c r="E32" s="684">
        <v>2039099</v>
      </c>
      <c r="F32" s="583">
        <f t="shared" si="1"/>
        <v>100</v>
      </c>
      <c r="G32" s="573" t="s">
        <v>801</v>
      </c>
      <c r="H32" s="574"/>
      <c r="I32" s="575" t="s">
        <v>1329</v>
      </c>
    </row>
    <row r="33" spans="2:10" s="566" customFormat="1" x14ac:dyDescent="0.2">
      <c r="B33" s="570">
        <f t="shared" si="0"/>
        <v>20</v>
      </c>
      <c r="C33" s="571" t="s">
        <v>1790</v>
      </c>
      <c r="D33" s="685">
        <v>2040000</v>
      </c>
      <c r="E33" s="684">
        <v>2042999</v>
      </c>
      <c r="F33" s="583">
        <f t="shared" si="1"/>
        <v>3000</v>
      </c>
      <c r="G33" s="573" t="s">
        <v>801</v>
      </c>
      <c r="H33" s="574"/>
      <c r="I33" s="575" t="s">
        <v>1329</v>
      </c>
    </row>
    <row r="34" spans="2:10" s="566" customFormat="1" x14ac:dyDescent="0.2">
      <c r="B34" s="570">
        <f t="shared" si="0"/>
        <v>21</v>
      </c>
      <c r="C34" s="571" t="s">
        <v>1802</v>
      </c>
      <c r="D34" s="685">
        <v>2043000</v>
      </c>
      <c r="E34" s="684">
        <v>2043499</v>
      </c>
      <c r="F34" s="583">
        <f t="shared" si="1"/>
        <v>500</v>
      </c>
      <c r="G34" s="573" t="s">
        <v>1246</v>
      </c>
      <c r="H34" s="574"/>
      <c r="I34" s="575" t="s">
        <v>1329</v>
      </c>
    </row>
    <row r="35" spans="2:10" s="566" customFormat="1" x14ac:dyDescent="0.2">
      <c r="B35" s="570">
        <f t="shared" si="0"/>
        <v>22</v>
      </c>
      <c r="C35" s="571" t="s">
        <v>1790</v>
      </c>
      <c r="D35" s="685">
        <v>2044000</v>
      </c>
      <c r="E35" s="684">
        <v>2044199</v>
      </c>
      <c r="F35" s="583">
        <f>SUM((E35-D35)+1)</f>
        <v>200</v>
      </c>
      <c r="G35" s="573" t="s">
        <v>801</v>
      </c>
      <c r="H35" s="574"/>
      <c r="I35" s="575" t="s">
        <v>1329</v>
      </c>
    </row>
    <row r="36" spans="2:10" s="566" customFormat="1" x14ac:dyDescent="0.2">
      <c r="B36" s="570">
        <f t="shared" si="0"/>
        <v>23</v>
      </c>
      <c r="C36" s="571" t="s">
        <v>1842</v>
      </c>
      <c r="D36" s="685">
        <v>2046000</v>
      </c>
      <c r="E36" s="684">
        <v>2046599</v>
      </c>
      <c r="F36" s="583">
        <f t="shared" si="1"/>
        <v>600</v>
      </c>
      <c r="G36" s="573" t="s">
        <v>801</v>
      </c>
      <c r="H36" s="574"/>
      <c r="I36" s="575" t="s">
        <v>1329</v>
      </c>
    </row>
    <row r="37" spans="2:10" s="566" customFormat="1" x14ac:dyDescent="0.2">
      <c r="B37" s="570">
        <f t="shared" si="0"/>
        <v>24</v>
      </c>
      <c r="C37" s="571" t="s">
        <v>1791</v>
      </c>
      <c r="D37" s="685">
        <v>2047000</v>
      </c>
      <c r="E37" s="684">
        <v>2049999</v>
      </c>
      <c r="F37" s="583">
        <f t="shared" si="1"/>
        <v>3000</v>
      </c>
      <c r="G37" s="573" t="s">
        <v>801</v>
      </c>
      <c r="H37" s="574"/>
      <c r="I37" s="575" t="s">
        <v>1329</v>
      </c>
    </row>
    <row r="38" spans="2:10" s="566" customFormat="1" x14ac:dyDescent="0.2">
      <c r="B38" s="570">
        <f t="shared" si="0"/>
        <v>25</v>
      </c>
      <c r="C38" s="571" t="s">
        <v>1692</v>
      </c>
      <c r="D38" s="685">
        <v>2050000</v>
      </c>
      <c r="E38" s="684">
        <v>2053599</v>
      </c>
      <c r="F38" s="583">
        <f t="shared" si="1"/>
        <v>3600</v>
      </c>
      <c r="G38" s="573" t="s">
        <v>801</v>
      </c>
      <c r="H38" s="574"/>
      <c r="I38" s="575" t="s">
        <v>1329</v>
      </c>
    </row>
    <row r="39" spans="2:10" s="567" customFormat="1" x14ac:dyDescent="0.2">
      <c r="B39" s="570">
        <f t="shared" si="0"/>
        <v>26</v>
      </c>
      <c r="C39" s="571" t="s">
        <v>1804</v>
      </c>
      <c r="D39" s="685">
        <v>2054000</v>
      </c>
      <c r="E39" s="684">
        <v>2054499</v>
      </c>
      <c r="F39" s="583">
        <f t="shared" si="1"/>
        <v>500</v>
      </c>
      <c r="G39" s="573" t="s">
        <v>1246</v>
      </c>
      <c r="H39" s="574"/>
      <c r="I39" s="575" t="s">
        <v>1329</v>
      </c>
      <c r="J39" s="566"/>
    </row>
    <row r="40" spans="2:10" s="566" customFormat="1" x14ac:dyDescent="0.2">
      <c r="B40" s="570">
        <f t="shared" si="0"/>
        <v>27</v>
      </c>
      <c r="C40" s="571" t="s">
        <v>1751</v>
      </c>
      <c r="D40" s="685">
        <v>2055000</v>
      </c>
      <c r="E40" s="684">
        <v>2059999</v>
      </c>
      <c r="F40" s="583">
        <f t="shared" si="1"/>
        <v>5000</v>
      </c>
      <c r="G40" s="573" t="s">
        <v>801</v>
      </c>
      <c r="H40" s="574"/>
      <c r="I40" s="575" t="s">
        <v>1329</v>
      </c>
    </row>
    <row r="41" spans="2:10" s="566" customFormat="1" x14ac:dyDescent="0.2">
      <c r="B41" s="570">
        <f t="shared" si="0"/>
        <v>28</v>
      </c>
      <c r="C41" s="571" t="s">
        <v>2438</v>
      </c>
      <c r="D41" s="685">
        <v>2060000</v>
      </c>
      <c r="E41" s="684">
        <v>2060299</v>
      </c>
      <c r="F41" s="583">
        <f t="shared" si="1"/>
        <v>300</v>
      </c>
      <c r="G41" s="573" t="s">
        <v>1246</v>
      </c>
      <c r="H41" s="574"/>
      <c r="I41" s="575" t="s">
        <v>1329</v>
      </c>
    </row>
    <row r="42" spans="2:10" s="566" customFormat="1" x14ac:dyDescent="0.2">
      <c r="B42" s="570">
        <f t="shared" si="0"/>
        <v>29</v>
      </c>
      <c r="C42" s="571" t="s">
        <v>1805</v>
      </c>
      <c r="D42" s="685">
        <v>2061000</v>
      </c>
      <c r="E42" s="684">
        <v>2061499</v>
      </c>
      <c r="F42" s="583">
        <f t="shared" si="1"/>
        <v>500</v>
      </c>
      <c r="G42" s="573" t="s">
        <v>1246</v>
      </c>
      <c r="H42" s="574"/>
      <c r="I42" s="575" t="s">
        <v>1329</v>
      </c>
    </row>
    <row r="43" spans="2:10" s="566" customFormat="1" x14ac:dyDescent="0.2">
      <c r="B43" s="570">
        <f t="shared" si="0"/>
        <v>30</v>
      </c>
      <c r="C43" s="571" t="s">
        <v>1420</v>
      </c>
      <c r="D43" s="685">
        <v>2062000</v>
      </c>
      <c r="E43" s="684">
        <v>2062199</v>
      </c>
      <c r="F43" s="583">
        <f t="shared" si="1"/>
        <v>200</v>
      </c>
      <c r="G43" s="573" t="s">
        <v>1246</v>
      </c>
      <c r="H43" s="574"/>
      <c r="I43" s="575" t="s">
        <v>1329</v>
      </c>
    </row>
    <row r="44" spans="2:10" s="566" customFormat="1" x14ac:dyDescent="0.2">
      <c r="B44" s="570">
        <f t="shared" si="0"/>
        <v>31</v>
      </c>
      <c r="C44" s="571" t="s">
        <v>2203</v>
      </c>
      <c r="D44" s="685">
        <v>2063000</v>
      </c>
      <c r="E44" s="684">
        <v>2063199</v>
      </c>
      <c r="F44" s="583">
        <f t="shared" si="1"/>
        <v>200</v>
      </c>
      <c r="G44" s="573" t="s">
        <v>801</v>
      </c>
      <c r="H44" s="574"/>
      <c r="I44" s="575" t="s">
        <v>1329</v>
      </c>
    </row>
    <row r="45" spans="2:10" s="566" customFormat="1" x14ac:dyDescent="0.2">
      <c r="B45" s="570">
        <f t="shared" si="0"/>
        <v>32</v>
      </c>
      <c r="C45" s="571" t="s">
        <v>1427</v>
      </c>
      <c r="D45" s="685">
        <v>2064000</v>
      </c>
      <c r="E45" s="684">
        <v>2064799</v>
      </c>
      <c r="F45" s="583">
        <f t="shared" si="1"/>
        <v>800</v>
      </c>
      <c r="G45" s="573" t="s">
        <v>801</v>
      </c>
      <c r="H45" s="574"/>
      <c r="I45" s="575" t="s">
        <v>1329</v>
      </c>
    </row>
    <row r="46" spans="2:10" s="566" customFormat="1" x14ac:dyDescent="0.2">
      <c r="B46" s="570">
        <f t="shared" si="0"/>
        <v>33</v>
      </c>
      <c r="C46" s="571" t="s">
        <v>1806</v>
      </c>
      <c r="D46" s="685">
        <v>2065000</v>
      </c>
      <c r="E46" s="684">
        <v>2065499</v>
      </c>
      <c r="F46" s="583">
        <f t="shared" si="1"/>
        <v>500</v>
      </c>
      <c r="G46" s="573" t="s">
        <v>1246</v>
      </c>
      <c r="H46" s="574"/>
      <c r="I46" s="575" t="s">
        <v>1329</v>
      </c>
    </row>
    <row r="47" spans="2:10" s="566" customFormat="1" x14ac:dyDescent="0.2">
      <c r="B47" s="570">
        <f t="shared" si="0"/>
        <v>34</v>
      </c>
      <c r="C47" s="571" t="s">
        <v>2397</v>
      </c>
      <c r="D47" s="685">
        <v>2066000</v>
      </c>
      <c r="E47" s="684">
        <v>2066999</v>
      </c>
      <c r="F47" s="583">
        <f t="shared" ref="F47:F125" si="2">SUM((E47-D47)+1)</f>
        <v>1000</v>
      </c>
      <c r="G47" s="573" t="s">
        <v>801</v>
      </c>
      <c r="H47" s="574"/>
      <c r="I47" s="575" t="s">
        <v>1329</v>
      </c>
    </row>
    <row r="48" spans="2:10" s="566" customFormat="1" x14ac:dyDescent="0.2">
      <c r="B48" s="570">
        <f t="shared" si="0"/>
        <v>35</v>
      </c>
      <c r="C48" s="571" t="s">
        <v>1555</v>
      </c>
      <c r="D48" s="685">
        <v>2067000</v>
      </c>
      <c r="E48" s="684">
        <v>2067399</v>
      </c>
      <c r="F48" s="583">
        <f t="shared" si="2"/>
        <v>400</v>
      </c>
      <c r="G48" s="573" t="s">
        <v>801</v>
      </c>
      <c r="H48" s="574"/>
      <c r="I48" s="575" t="s">
        <v>1329</v>
      </c>
    </row>
    <row r="49" spans="2:9" s="566" customFormat="1" x14ac:dyDescent="0.2">
      <c r="B49" s="570">
        <f t="shared" si="0"/>
        <v>36</v>
      </c>
      <c r="C49" s="571" t="s">
        <v>1679</v>
      </c>
      <c r="D49" s="685">
        <v>2068000</v>
      </c>
      <c r="E49" s="684">
        <v>2068699</v>
      </c>
      <c r="F49" s="583">
        <f t="shared" si="2"/>
        <v>700</v>
      </c>
      <c r="G49" s="573" t="s">
        <v>801</v>
      </c>
      <c r="H49" s="574"/>
      <c r="I49" s="575" t="s">
        <v>1329</v>
      </c>
    </row>
    <row r="50" spans="2:9" s="566" customFormat="1" x14ac:dyDescent="0.2">
      <c r="B50" s="570">
        <f t="shared" si="0"/>
        <v>37</v>
      </c>
      <c r="C50" s="571" t="s">
        <v>1481</v>
      </c>
      <c r="D50" s="685">
        <v>2069000</v>
      </c>
      <c r="E50" s="684">
        <v>2069099</v>
      </c>
      <c r="F50" s="583">
        <f t="shared" si="2"/>
        <v>100</v>
      </c>
      <c r="G50" s="573" t="s">
        <v>801</v>
      </c>
      <c r="H50" s="574"/>
      <c r="I50" s="575" t="s">
        <v>1329</v>
      </c>
    </row>
    <row r="51" spans="2:9" s="566" customFormat="1" x14ac:dyDescent="0.2">
      <c r="B51" s="570">
        <f t="shared" si="0"/>
        <v>38</v>
      </c>
      <c r="C51" s="571" t="s">
        <v>1763</v>
      </c>
      <c r="D51" s="685">
        <v>2070000</v>
      </c>
      <c r="E51" s="684">
        <v>2071699</v>
      </c>
      <c r="F51" s="583">
        <f t="shared" si="2"/>
        <v>1700</v>
      </c>
      <c r="G51" s="573" t="s">
        <v>801</v>
      </c>
      <c r="H51" s="574"/>
      <c r="I51" s="575" t="s">
        <v>1329</v>
      </c>
    </row>
    <row r="52" spans="2:9" s="566" customFormat="1" x14ac:dyDescent="0.2">
      <c r="B52" s="570">
        <f t="shared" si="0"/>
        <v>39</v>
      </c>
      <c r="C52" s="571" t="s">
        <v>2051</v>
      </c>
      <c r="D52" s="685">
        <v>2072000</v>
      </c>
      <c r="E52" s="684">
        <v>2072199</v>
      </c>
      <c r="F52" s="583">
        <f t="shared" si="2"/>
        <v>200</v>
      </c>
      <c r="G52" s="573" t="s">
        <v>801</v>
      </c>
      <c r="H52" s="574"/>
      <c r="I52" s="575" t="s">
        <v>1329</v>
      </c>
    </row>
    <row r="53" spans="2:9" s="566" customFormat="1" x14ac:dyDescent="0.2">
      <c r="B53" s="570">
        <f t="shared" si="0"/>
        <v>40</v>
      </c>
      <c r="C53" s="571" t="s">
        <v>1693</v>
      </c>
      <c r="D53" s="685">
        <v>2073000</v>
      </c>
      <c r="E53" s="684">
        <v>2074099</v>
      </c>
      <c r="F53" s="583">
        <f t="shared" si="2"/>
        <v>1100</v>
      </c>
      <c r="G53" s="573" t="s">
        <v>801</v>
      </c>
      <c r="H53" s="574"/>
      <c r="I53" s="575" t="s">
        <v>1329</v>
      </c>
    </row>
    <row r="54" spans="2:9" s="566" customFormat="1" x14ac:dyDescent="0.2">
      <c r="B54" s="570">
        <f t="shared" si="0"/>
        <v>41</v>
      </c>
      <c r="C54" s="571" t="s">
        <v>1214</v>
      </c>
      <c r="D54" s="685">
        <v>2075000</v>
      </c>
      <c r="E54" s="684">
        <v>2075599</v>
      </c>
      <c r="F54" s="583">
        <f t="shared" si="2"/>
        <v>600</v>
      </c>
      <c r="G54" s="573" t="s">
        <v>801</v>
      </c>
      <c r="H54" s="574"/>
      <c r="I54" s="575" t="s">
        <v>1329</v>
      </c>
    </row>
    <row r="55" spans="2:9" s="566" customFormat="1" x14ac:dyDescent="0.2">
      <c r="B55" s="570">
        <f t="shared" si="0"/>
        <v>42</v>
      </c>
      <c r="C55" s="571" t="s">
        <v>1848</v>
      </c>
      <c r="D55" s="685">
        <v>2077000</v>
      </c>
      <c r="E55" s="684">
        <v>2077499</v>
      </c>
      <c r="F55" s="583">
        <f t="shared" si="2"/>
        <v>500</v>
      </c>
      <c r="G55" s="573" t="s">
        <v>801</v>
      </c>
      <c r="H55" s="574"/>
      <c r="I55" s="575" t="s">
        <v>1329</v>
      </c>
    </row>
    <row r="56" spans="2:9" s="566" customFormat="1" x14ac:dyDescent="0.2">
      <c r="B56" s="570">
        <f t="shared" si="0"/>
        <v>43</v>
      </c>
      <c r="C56" s="571" t="s">
        <v>1694</v>
      </c>
      <c r="D56" s="685">
        <v>2078000</v>
      </c>
      <c r="E56" s="684">
        <v>2079099</v>
      </c>
      <c r="F56" s="583">
        <f t="shared" si="2"/>
        <v>1100</v>
      </c>
      <c r="G56" s="573" t="s">
        <v>801</v>
      </c>
      <c r="H56" s="574"/>
      <c r="I56" s="575" t="s">
        <v>1329</v>
      </c>
    </row>
    <row r="57" spans="2:9" s="566" customFormat="1" x14ac:dyDescent="0.2">
      <c r="B57" s="570">
        <f t="shared" si="0"/>
        <v>44</v>
      </c>
      <c r="C57" s="571" t="s">
        <v>2171</v>
      </c>
      <c r="D57" s="685">
        <v>2080000</v>
      </c>
      <c r="E57" s="684">
        <v>2080699</v>
      </c>
      <c r="F57" s="583">
        <f t="shared" si="2"/>
        <v>700</v>
      </c>
      <c r="G57" s="573" t="s">
        <v>801</v>
      </c>
      <c r="H57" s="574"/>
      <c r="I57" s="575" t="s">
        <v>1329</v>
      </c>
    </row>
    <row r="58" spans="2:9" s="566" customFormat="1" x14ac:dyDescent="0.2">
      <c r="B58" s="570">
        <f t="shared" si="0"/>
        <v>45</v>
      </c>
      <c r="C58" s="571" t="s">
        <v>1668</v>
      </c>
      <c r="D58" s="685">
        <v>2081000</v>
      </c>
      <c r="E58" s="684">
        <v>2081199</v>
      </c>
      <c r="F58" s="583">
        <f t="shared" si="2"/>
        <v>200</v>
      </c>
      <c r="G58" s="573" t="s">
        <v>801</v>
      </c>
      <c r="H58" s="574"/>
      <c r="I58" s="575" t="s">
        <v>1329</v>
      </c>
    </row>
    <row r="59" spans="2:9" s="566" customFormat="1" x14ac:dyDescent="0.2">
      <c r="B59" s="570">
        <f t="shared" si="0"/>
        <v>46</v>
      </c>
      <c r="C59" s="571" t="s">
        <v>1226</v>
      </c>
      <c r="D59" s="685">
        <v>2082000</v>
      </c>
      <c r="E59" s="684">
        <v>2082999</v>
      </c>
      <c r="F59" s="583">
        <f t="shared" si="2"/>
        <v>1000</v>
      </c>
      <c r="G59" s="573" t="s">
        <v>801</v>
      </c>
      <c r="H59" s="574"/>
      <c r="I59" s="575" t="s">
        <v>1329</v>
      </c>
    </row>
    <row r="60" spans="2:9" s="566" customFormat="1" x14ac:dyDescent="0.2">
      <c r="B60" s="570">
        <f t="shared" si="0"/>
        <v>47</v>
      </c>
      <c r="C60" s="571" t="s">
        <v>1134</v>
      </c>
      <c r="D60" s="685">
        <v>2083000</v>
      </c>
      <c r="E60" s="684">
        <v>2083499</v>
      </c>
      <c r="F60" s="583">
        <f t="shared" si="2"/>
        <v>500</v>
      </c>
      <c r="G60" s="573" t="s">
        <v>801</v>
      </c>
      <c r="H60" s="574"/>
      <c r="I60" s="575" t="s">
        <v>1329</v>
      </c>
    </row>
    <row r="61" spans="2:9" s="566" customFormat="1" x14ac:dyDescent="0.2">
      <c r="B61" s="570">
        <f t="shared" si="0"/>
        <v>48</v>
      </c>
      <c r="C61" s="571" t="s">
        <v>1760</v>
      </c>
      <c r="D61" s="685">
        <v>2084000</v>
      </c>
      <c r="E61" s="684">
        <v>2084399</v>
      </c>
      <c r="F61" s="583">
        <f t="shared" si="2"/>
        <v>400</v>
      </c>
      <c r="G61" s="573" t="s">
        <v>801</v>
      </c>
      <c r="H61" s="574"/>
      <c r="I61" s="575" t="s">
        <v>1329</v>
      </c>
    </row>
    <row r="62" spans="2:9" s="566" customFormat="1" x14ac:dyDescent="0.2">
      <c r="B62" s="570">
        <f t="shared" si="0"/>
        <v>49</v>
      </c>
      <c r="C62" s="571" t="s">
        <v>1150</v>
      </c>
      <c r="D62" s="685">
        <v>2085000</v>
      </c>
      <c r="E62" s="684">
        <v>2085599</v>
      </c>
      <c r="F62" s="583">
        <f t="shared" si="2"/>
        <v>600</v>
      </c>
      <c r="G62" s="573" t="s">
        <v>801</v>
      </c>
      <c r="H62" s="574"/>
      <c r="I62" s="575" t="s">
        <v>1329</v>
      </c>
    </row>
    <row r="63" spans="2:9" s="566" customFormat="1" x14ac:dyDescent="0.2">
      <c r="B63" s="570">
        <f t="shared" si="0"/>
        <v>50</v>
      </c>
      <c r="C63" s="571" t="s">
        <v>1777</v>
      </c>
      <c r="D63" s="685">
        <v>2086000</v>
      </c>
      <c r="E63" s="684">
        <v>2086899</v>
      </c>
      <c r="F63" s="583">
        <f t="shared" si="2"/>
        <v>900</v>
      </c>
      <c r="G63" s="573" t="s">
        <v>801</v>
      </c>
      <c r="H63" s="574"/>
      <c r="I63" s="575" t="s">
        <v>1329</v>
      </c>
    </row>
    <row r="64" spans="2:9" s="566" customFormat="1" x14ac:dyDescent="0.2">
      <c r="B64" s="570">
        <f t="shared" si="0"/>
        <v>51</v>
      </c>
      <c r="C64" s="571" t="s">
        <v>1221</v>
      </c>
      <c r="D64" s="685">
        <v>2087000</v>
      </c>
      <c r="E64" s="684">
        <v>2088399</v>
      </c>
      <c r="F64" s="583">
        <f t="shared" si="2"/>
        <v>1400</v>
      </c>
      <c r="G64" s="573" t="s">
        <v>801</v>
      </c>
      <c r="H64" s="574"/>
      <c r="I64" s="575" t="s">
        <v>1329</v>
      </c>
    </row>
    <row r="65" spans="2:10" s="566" customFormat="1" x14ac:dyDescent="0.2">
      <c r="B65" s="570">
        <f t="shared" si="0"/>
        <v>52</v>
      </c>
      <c r="C65" s="571" t="s">
        <v>2438</v>
      </c>
      <c r="D65" s="685">
        <v>2089000</v>
      </c>
      <c r="E65" s="684">
        <v>2089199</v>
      </c>
      <c r="F65" s="583">
        <f t="shared" si="2"/>
        <v>200</v>
      </c>
      <c r="G65" s="573" t="s">
        <v>1246</v>
      </c>
      <c r="H65" s="574"/>
      <c r="I65" s="575" t="s">
        <v>1329</v>
      </c>
    </row>
    <row r="66" spans="2:10" s="566" customFormat="1" x14ac:dyDescent="0.2">
      <c r="B66" s="570">
        <f t="shared" si="0"/>
        <v>53</v>
      </c>
      <c r="C66" s="571" t="s">
        <v>1126</v>
      </c>
      <c r="D66" s="685">
        <v>2090000</v>
      </c>
      <c r="E66" s="684">
        <v>2090199</v>
      </c>
      <c r="F66" s="583">
        <f t="shared" si="2"/>
        <v>200</v>
      </c>
      <c r="G66" s="573" t="s">
        <v>801</v>
      </c>
      <c r="H66" s="574"/>
      <c r="I66" s="575" t="s">
        <v>1329</v>
      </c>
    </row>
    <row r="67" spans="2:10" s="568" customFormat="1" x14ac:dyDescent="0.2">
      <c r="B67" s="570">
        <f t="shared" si="0"/>
        <v>54</v>
      </c>
      <c r="C67" s="571" t="s">
        <v>1882</v>
      </c>
      <c r="D67" s="685">
        <v>2091000</v>
      </c>
      <c r="E67" s="684">
        <v>2091199</v>
      </c>
      <c r="F67" s="583">
        <f t="shared" si="2"/>
        <v>200</v>
      </c>
      <c r="G67" s="573" t="s">
        <v>801</v>
      </c>
      <c r="H67" s="574"/>
      <c r="I67" s="575" t="s">
        <v>1329</v>
      </c>
      <c r="J67" s="566"/>
    </row>
    <row r="68" spans="2:10" s="568" customFormat="1" x14ac:dyDescent="0.2">
      <c r="B68" s="570">
        <f t="shared" si="0"/>
        <v>55</v>
      </c>
      <c r="C68" s="571" t="s">
        <v>1792</v>
      </c>
      <c r="D68" s="685">
        <v>2092000</v>
      </c>
      <c r="E68" s="684">
        <v>2093999</v>
      </c>
      <c r="F68" s="583">
        <f t="shared" si="2"/>
        <v>2000</v>
      </c>
      <c r="G68" s="573" t="s">
        <v>801</v>
      </c>
      <c r="H68" s="574"/>
      <c r="I68" s="575" t="s">
        <v>1329</v>
      </c>
      <c r="J68" s="566"/>
    </row>
    <row r="69" spans="2:10" s="568" customFormat="1" x14ac:dyDescent="0.2">
      <c r="B69" s="570">
        <f t="shared" si="0"/>
        <v>56</v>
      </c>
      <c r="C69" s="571" t="s">
        <v>1495</v>
      </c>
      <c r="D69" s="685">
        <v>2094000</v>
      </c>
      <c r="E69" s="684">
        <v>2095099</v>
      </c>
      <c r="F69" s="583">
        <f t="shared" si="2"/>
        <v>1100</v>
      </c>
      <c r="G69" s="573" t="s">
        <v>801</v>
      </c>
      <c r="H69" s="574"/>
      <c r="I69" s="575" t="s">
        <v>1329</v>
      </c>
      <c r="J69" s="566"/>
    </row>
    <row r="70" spans="2:10" s="568" customFormat="1" x14ac:dyDescent="0.2">
      <c r="B70" s="570">
        <f t="shared" si="0"/>
        <v>57</v>
      </c>
      <c r="C70" s="571" t="s">
        <v>1074</v>
      </c>
      <c r="D70" s="685">
        <v>2097000</v>
      </c>
      <c r="E70" s="684">
        <v>2098099</v>
      </c>
      <c r="F70" s="583">
        <f t="shared" si="2"/>
        <v>1100</v>
      </c>
      <c r="G70" s="573" t="s">
        <v>801</v>
      </c>
      <c r="H70" s="574"/>
      <c r="I70" s="575" t="s">
        <v>1329</v>
      </c>
      <c r="J70" s="566"/>
    </row>
    <row r="71" spans="2:10" s="568" customFormat="1" x14ac:dyDescent="0.2">
      <c r="B71" s="570">
        <f t="shared" si="0"/>
        <v>58</v>
      </c>
      <c r="C71" s="571" t="s">
        <v>1556</v>
      </c>
      <c r="D71" s="685">
        <v>2099000</v>
      </c>
      <c r="E71" s="684">
        <v>2099299</v>
      </c>
      <c r="F71" s="583">
        <f t="shared" si="2"/>
        <v>300</v>
      </c>
      <c r="G71" s="573" t="s">
        <v>801</v>
      </c>
      <c r="H71" s="589"/>
      <c r="I71" s="588" t="s">
        <v>1329</v>
      </c>
      <c r="J71" s="566"/>
    </row>
    <row r="72" spans="2:10" s="568" customFormat="1" x14ac:dyDescent="0.2">
      <c r="B72" s="570">
        <f t="shared" si="0"/>
        <v>59</v>
      </c>
      <c r="C72" s="571" t="s">
        <v>2672</v>
      </c>
      <c r="D72" s="686">
        <v>2100000</v>
      </c>
      <c r="E72" s="674">
        <v>2102699</v>
      </c>
      <c r="F72" s="583">
        <f t="shared" si="2"/>
        <v>2700</v>
      </c>
      <c r="G72" s="573" t="s">
        <v>801</v>
      </c>
      <c r="H72" s="589"/>
      <c r="I72" s="588" t="s">
        <v>1329</v>
      </c>
      <c r="J72" s="566"/>
    </row>
    <row r="73" spans="2:10" s="568" customFormat="1" x14ac:dyDescent="0.2">
      <c r="B73" s="570">
        <f t="shared" si="0"/>
        <v>60</v>
      </c>
      <c r="C73" s="571" t="s">
        <v>2672</v>
      </c>
      <c r="D73" s="683">
        <v>2103000</v>
      </c>
      <c r="E73" s="674">
        <v>2103999</v>
      </c>
      <c r="F73" s="572">
        <f t="shared" si="2"/>
        <v>1000</v>
      </c>
      <c r="G73" s="573" t="s">
        <v>801</v>
      </c>
      <c r="H73" s="589"/>
      <c r="I73" s="588" t="s">
        <v>1329</v>
      </c>
      <c r="J73" s="566"/>
    </row>
    <row r="74" spans="2:10" s="568" customFormat="1" x14ac:dyDescent="0.2">
      <c r="B74" s="570">
        <f t="shared" si="0"/>
        <v>61</v>
      </c>
      <c r="C74" s="571" t="s">
        <v>2048</v>
      </c>
      <c r="D74" s="683">
        <v>2104000</v>
      </c>
      <c r="E74" s="674">
        <v>2104599</v>
      </c>
      <c r="F74" s="572">
        <f t="shared" si="2"/>
        <v>600</v>
      </c>
      <c r="G74" s="573" t="s">
        <v>801</v>
      </c>
      <c r="H74" s="589"/>
      <c r="I74" s="588" t="s">
        <v>1329</v>
      </c>
      <c r="J74" s="566"/>
    </row>
    <row r="75" spans="2:10" s="568" customFormat="1" x14ac:dyDescent="0.2">
      <c r="B75" s="570">
        <f t="shared" si="0"/>
        <v>62</v>
      </c>
      <c r="C75" s="571" t="s">
        <v>2621</v>
      </c>
      <c r="D75" s="683">
        <v>2105000</v>
      </c>
      <c r="E75" s="674">
        <v>2105499</v>
      </c>
      <c r="F75" s="572">
        <f t="shared" si="2"/>
        <v>500</v>
      </c>
      <c r="G75" s="573" t="s">
        <v>801</v>
      </c>
      <c r="H75" s="589"/>
      <c r="I75" s="588" t="s">
        <v>1329</v>
      </c>
      <c r="J75" s="566"/>
    </row>
    <row r="76" spans="2:10" s="568" customFormat="1" x14ac:dyDescent="0.2">
      <c r="B76" s="570">
        <f t="shared" si="0"/>
        <v>63</v>
      </c>
      <c r="C76" s="571" t="s">
        <v>1896</v>
      </c>
      <c r="D76" s="683">
        <v>2106000</v>
      </c>
      <c r="E76" s="674">
        <v>2106199</v>
      </c>
      <c r="F76" s="572">
        <f t="shared" si="2"/>
        <v>200</v>
      </c>
      <c r="G76" s="573" t="s">
        <v>801</v>
      </c>
      <c r="H76" s="589"/>
      <c r="I76" s="588" t="s">
        <v>1329</v>
      </c>
      <c r="J76" s="566"/>
    </row>
    <row r="77" spans="2:10" s="568" customFormat="1" x14ac:dyDescent="0.2">
      <c r="B77" s="570">
        <f t="shared" si="0"/>
        <v>64</v>
      </c>
      <c r="C77" s="571" t="s">
        <v>1292</v>
      </c>
      <c r="D77" s="683">
        <v>2107000</v>
      </c>
      <c r="E77" s="674">
        <v>2108199</v>
      </c>
      <c r="F77" s="572">
        <f t="shared" si="2"/>
        <v>1200</v>
      </c>
      <c r="G77" s="573" t="s">
        <v>801</v>
      </c>
      <c r="H77" s="589"/>
      <c r="I77" s="588" t="s">
        <v>1329</v>
      </c>
      <c r="J77" s="566"/>
    </row>
    <row r="78" spans="2:10" s="568" customFormat="1" x14ac:dyDescent="0.2">
      <c r="B78" s="570">
        <f t="shared" si="0"/>
        <v>65</v>
      </c>
      <c r="C78" s="571" t="s">
        <v>1293</v>
      </c>
      <c r="D78" s="683">
        <v>2109000</v>
      </c>
      <c r="E78" s="674">
        <v>2109599</v>
      </c>
      <c r="F78" s="572">
        <f t="shared" si="2"/>
        <v>600</v>
      </c>
      <c r="G78" s="573" t="s">
        <v>801</v>
      </c>
      <c r="H78" s="589"/>
      <c r="I78" s="588" t="s">
        <v>1329</v>
      </c>
      <c r="J78" s="566"/>
    </row>
    <row r="79" spans="2:10" s="568" customFormat="1" x14ac:dyDescent="0.2">
      <c r="B79" s="570">
        <f t="shared" si="0"/>
        <v>66</v>
      </c>
      <c r="C79" s="573" t="s">
        <v>2406</v>
      </c>
      <c r="D79" s="683">
        <v>2110000</v>
      </c>
      <c r="E79" s="674">
        <v>2112599</v>
      </c>
      <c r="F79" s="572">
        <f t="shared" si="2"/>
        <v>2600</v>
      </c>
      <c r="G79" s="573" t="s">
        <v>801</v>
      </c>
      <c r="H79" s="589"/>
      <c r="I79" s="575" t="s">
        <v>1329</v>
      </c>
      <c r="J79" s="566"/>
    </row>
    <row r="80" spans="2:10" s="568" customFormat="1" x14ac:dyDescent="0.2">
      <c r="B80" s="570">
        <f t="shared" ref="B80:B143" si="3">B79+1</f>
        <v>67</v>
      </c>
      <c r="C80" s="573" t="s">
        <v>2406</v>
      </c>
      <c r="D80" s="683">
        <v>2113000</v>
      </c>
      <c r="E80" s="674">
        <v>2114999</v>
      </c>
      <c r="F80" s="572">
        <f t="shared" si="2"/>
        <v>2000</v>
      </c>
      <c r="G80" s="573" t="s">
        <v>801</v>
      </c>
      <c r="H80" s="589"/>
      <c r="I80" s="687" t="s">
        <v>1329</v>
      </c>
      <c r="J80" s="566"/>
    </row>
    <row r="81" spans="2:10" s="568" customFormat="1" x14ac:dyDescent="0.2">
      <c r="B81" s="570">
        <f t="shared" si="3"/>
        <v>68</v>
      </c>
      <c r="C81" s="573" t="s">
        <v>2630</v>
      </c>
      <c r="D81" s="683">
        <v>2115000</v>
      </c>
      <c r="E81" s="674">
        <v>2116799</v>
      </c>
      <c r="F81" s="572">
        <f t="shared" si="2"/>
        <v>1800</v>
      </c>
      <c r="G81" s="573" t="s">
        <v>801</v>
      </c>
      <c r="H81" s="589"/>
      <c r="I81" s="575" t="s">
        <v>1329</v>
      </c>
      <c r="J81" s="566"/>
    </row>
    <row r="82" spans="2:10" s="568" customFormat="1" x14ac:dyDescent="0.2">
      <c r="B82" s="570">
        <f t="shared" si="3"/>
        <v>69</v>
      </c>
      <c r="C82" s="573" t="s">
        <v>1903</v>
      </c>
      <c r="D82" s="683">
        <v>2118000</v>
      </c>
      <c r="E82" s="674">
        <v>2118499</v>
      </c>
      <c r="F82" s="572">
        <f t="shared" si="2"/>
        <v>500</v>
      </c>
      <c r="G82" s="573" t="s">
        <v>801</v>
      </c>
      <c r="H82" s="589"/>
      <c r="I82" s="578" t="s">
        <v>1329</v>
      </c>
      <c r="J82" s="566"/>
    </row>
    <row r="83" spans="2:10" s="568" customFormat="1" x14ac:dyDescent="0.2">
      <c r="B83" s="570">
        <f t="shared" si="3"/>
        <v>70</v>
      </c>
      <c r="C83" s="573" t="s">
        <v>1650</v>
      </c>
      <c r="D83" s="683">
        <v>2119000</v>
      </c>
      <c r="E83" s="674">
        <v>2119599</v>
      </c>
      <c r="F83" s="572">
        <f t="shared" si="2"/>
        <v>600</v>
      </c>
      <c r="G83" s="573" t="s">
        <v>801</v>
      </c>
      <c r="H83" s="589"/>
      <c r="I83" s="578" t="s">
        <v>1329</v>
      </c>
      <c r="J83" s="566"/>
    </row>
    <row r="84" spans="2:10" s="568" customFormat="1" x14ac:dyDescent="0.2">
      <c r="B84" s="570">
        <f t="shared" si="3"/>
        <v>71</v>
      </c>
      <c r="C84" s="573" t="s">
        <v>961</v>
      </c>
      <c r="D84" s="683">
        <v>2120000</v>
      </c>
      <c r="E84" s="674">
        <v>2124199</v>
      </c>
      <c r="F84" s="572">
        <f t="shared" si="2"/>
        <v>4200</v>
      </c>
      <c r="G84" s="573" t="s">
        <v>801</v>
      </c>
      <c r="H84" s="589"/>
      <c r="I84" s="578" t="s">
        <v>1329</v>
      </c>
      <c r="J84" s="566"/>
    </row>
    <row r="85" spans="2:10" s="568" customFormat="1" x14ac:dyDescent="0.2">
      <c r="B85" s="570">
        <f t="shared" si="3"/>
        <v>72</v>
      </c>
      <c r="C85" s="573" t="s">
        <v>1553</v>
      </c>
      <c r="D85" s="683">
        <v>2125000</v>
      </c>
      <c r="E85" s="684">
        <v>2129599</v>
      </c>
      <c r="F85" s="572">
        <f t="shared" si="2"/>
        <v>4600</v>
      </c>
      <c r="G85" s="573" t="s">
        <v>801</v>
      </c>
      <c r="H85" s="585"/>
      <c r="I85" s="578" t="s">
        <v>1329</v>
      </c>
      <c r="J85" s="566"/>
    </row>
    <row r="86" spans="2:10" s="568" customFormat="1" x14ac:dyDescent="0.2">
      <c r="B86" s="570">
        <f t="shared" si="3"/>
        <v>73</v>
      </c>
      <c r="C86" s="573" t="s">
        <v>1350</v>
      </c>
      <c r="D86" s="683">
        <v>2130000</v>
      </c>
      <c r="E86" s="684">
        <v>2133799</v>
      </c>
      <c r="F86" s="572">
        <f t="shared" si="2"/>
        <v>3800</v>
      </c>
      <c r="G86" s="573" t="s">
        <v>801</v>
      </c>
      <c r="H86" s="585"/>
      <c r="I86" s="578" t="s">
        <v>1329</v>
      </c>
      <c r="J86" s="566"/>
    </row>
    <row r="87" spans="2:10" s="568" customFormat="1" x14ac:dyDescent="0.2">
      <c r="B87" s="570">
        <f t="shared" si="3"/>
        <v>74</v>
      </c>
      <c r="C87" s="573" t="s">
        <v>1651</v>
      </c>
      <c r="D87" s="683">
        <v>2135000</v>
      </c>
      <c r="E87" s="684">
        <v>2135699</v>
      </c>
      <c r="F87" s="572">
        <f t="shared" si="2"/>
        <v>700</v>
      </c>
      <c r="G87" s="573" t="s">
        <v>801</v>
      </c>
      <c r="H87" s="585"/>
      <c r="I87" s="578" t="s">
        <v>1329</v>
      </c>
      <c r="J87" s="566"/>
    </row>
    <row r="88" spans="2:10" s="568" customFormat="1" x14ac:dyDescent="0.2">
      <c r="B88" s="570">
        <f t="shared" si="3"/>
        <v>75</v>
      </c>
      <c r="C88" s="573" t="s">
        <v>1247</v>
      </c>
      <c r="D88" s="683">
        <v>2136000</v>
      </c>
      <c r="E88" s="684">
        <v>2136799</v>
      </c>
      <c r="F88" s="572">
        <f t="shared" si="2"/>
        <v>800</v>
      </c>
      <c r="G88" s="573" t="s">
        <v>801</v>
      </c>
      <c r="H88" s="585"/>
      <c r="I88" s="578" t="s">
        <v>1329</v>
      </c>
      <c r="J88" s="566"/>
    </row>
    <row r="89" spans="2:10" s="568" customFormat="1" x14ac:dyDescent="0.2">
      <c r="B89" s="570">
        <f t="shared" si="3"/>
        <v>76</v>
      </c>
      <c r="C89" s="573" t="s">
        <v>1496</v>
      </c>
      <c r="D89" s="683">
        <v>2137000</v>
      </c>
      <c r="E89" s="684">
        <v>2139399</v>
      </c>
      <c r="F89" s="572">
        <f t="shared" si="2"/>
        <v>2400</v>
      </c>
      <c r="G89" s="571" t="s">
        <v>801</v>
      </c>
      <c r="H89" s="585"/>
      <c r="I89" s="578" t="s">
        <v>1329</v>
      </c>
      <c r="J89" s="566"/>
    </row>
    <row r="90" spans="2:10" s="568" customFormat="1" x14ac:dyDescent="0.2">
      <c r="B90" s="570">
        <f t="shared" si="3"/>
        <v>77</v>
      </c>
      <c r="C90" s="573" t="s">
        <v>1497</v>
      </c>
      <c r="D90" s="683">
        <v>2143000</v>
      </c>
      <c r="E90" s="684">
        <v>2144999</v>
      </c>
      <c r="F90" s="572">
        <f t="shared" si="2"/>
        <v>2000</v>
      </c>
      <c r="G90" s="571" t="s">
        <v>801</v>
      </c>
      <c r="H90" s="585"/>
      <c r="I90" s="578" t="s">
        <v>1329</v>
      </c>
      <c r="J90" s="566"/>
    </row>
    <row r="91" spans="2:10" s="568" customFormat="1" x14ac:dyDescent="0.2">
      <c r="B91" s="570">
        <f t="shared" si="3"/>
        <v>78</v>
      </c>
      <c r="C91" s="573" t="s">
        <v>1185</v>
      </c>
      <c r="D91" s="683">
        <v>2145000</v>
      </c>
      <c r="E91" s="684">
        <v>2146599</v>
      </c>
      <c r="F91" s="572">
        <f t="shared" si="2"/>
        <v>1600</v>
      </c>
      <c r="G91" s="571" t="s">
        <v>801</v>
      </c>
      <c r="H91" s="577"/>
      <c r="I91" s="578" t="s">
        <v>1329</v>
      </c>
      <c r="J91" s="566"/>
    </row>
    <row r="92" spans="2:10" s="568" customFormat="1" x14ac:dyDescent="0.2">
      <c r="B92" s="570">
        <f t="shared" si="3"/>
        <v>79</v>
      </c>
      <c r="C92" s="573" t="s">
        <v>1498</v>
      </c>
      <c r="D92" s="683">
        <v>2147000</v>
      </c>
      <c r="E92" s="684">
        <v>2149299</v>
      </c>
      <c r="F92" s="572">
        <f t="shared" si="2"/>
        <v>2300</v>
      </c>
      <c r="G92" s="571" t="s">
        <v>801</v>
      </c>
      <c r="H92" s="577"/>
      <c r="I92" s="578" t="s">
        <v>1329</v>
      </c>
      <c r="J92" s="566"/>
    </row>
    <row r="93" spans="2:10" s="608" customFormat="1" x14ac:dyDescent="0.2">
      <c r="B93" s="570">
        <f t="shared" si="3"/>
        <v>80</v>
      </c>
      <c r="C93" s="573" t="s">
        <v>1149</v>
      </c>
      <c r="D93" s="683">
        <v>2150000</v>
      </c>
      <c r="E93" s="684">
        <v>2152099</v>
      </c>
      <c r="F93" s="572">
        <f t="shared" si="2"/>
        <v>2100</v>
      </c>
      <c r="G93" s="573" t="s">
        <v>801</v>
      </c>
      <c r="H93" s="577"/>
      <c r="I93" s="578" t="s">
        <v>1329</v>
      </c>
      <c r="J93" s="565"/>
    </row>
    <row r="94" spans="2:10" s="608" customFormat="1" x14ac:dyDescent="0.2">
      <c r="B94" s="570">
        <f t="shared" si="3"/>
        <v>81</v>
      </c>
      <c r="C94" s="573" t="s">
        <v>2318</v>
      </c>
      <c r="D94" s="683">
        <v>2152100</v>
      </c>
      <c r="E94" s="684">
        <v>2152599</v>
      </c>
      <c r="F94" s="572">
        <f t="shared" si="2"/>
        <v>500</v>
      </c>
      <c r="G94" s="573" t="s">
        <v>801</v>
      </c>
      <c r="H94" s="577"/>
      <c r="I94" s="578" t="s">
        <v>1329</v>
      </c>
      <c r="J94" s="565"/>
    </row>
    <row r="95" spans="2:10" s="568" customFormat="1" x14ac:dyDescent="0.2">
      <c r="B95" s="570">
        <f t="shared" si="3"/>
        <v>82</v>
      </c>
      <c r="C95" s="573" t="s">
        <v>1557</v>
      </c>
      <c r="D95" s="683">
        <v>2153000</v>
      </c>
      <c r="E95" s="684">
        <v>2156499</v>
      </c>
      <c r="F95" s="572">
        <f t="shared" si="2"/>
        <v>3500</v>
      </c>
      <c r="G95" s="573" t="s">
        <v>801</v>
      </c>
      <c r="H95" s="577"/>
      <c r="I95" s="578" t="s">
        <v>1329</v>
      </c>
      <c r="J95" s="566"/>
    </row>
    <row r="96" spans="2:10" s="568" customFormat="1" x14ac:dyDescent="0.2">
      <c r="B96" s="570">
        <f t="shared" si="3"/>
        <v>83</v>
      </c>
      <c r="C96" s="573" t="s">
        <v>1482</v>
      </c>
      <c r="D96" s="683">
        <v>2157000</v>
      </c>
      <c r="E96" s="684">
        <v>2157999</v>
      </c>
      <c r="F96" s="572">
        <f t="shared" si="2"/>
        <v>1000</v>
      </c>
      <c r="G96" s="573" t="s">
        <v>801</v>
      </c>
      <c r="H96" s="577"/>
      <c r="I96" s="578" t="s">
        <v>1329</v>
      </c>
      <c r="J96" s="566"/>
    </row>
    <row r="97" spans="2:10" s="568" customFormat="1" x14ac:dyDescent="0.2">
      <c r="B97" s="570">
        <f t="shared" si="3"/>
        <v>84</v>
      </c>
      <c r="C97" s="573" t="s">
        <v>1248</v>
      </c>
      <c r="D97" s="683">
        <v>2158000</v>
      </c>
      <c r="E97" s="684">
        <v>2159199</v>
      </c>
      <c r="F97" s="572">
        <f t="shared" si="2"/>
        <v>1200</v>
      </c>
      <c r="G97" s="573" t="s">
        <v>801</v>
      </c>
      <c r="H97" s="577"/>
      <c r="I97" s="578" t="s">
        <v>1329</v>
      </c>
      <c r="J97" s="566"/>
    </row>
    <row r="98" spans="2:10" s="568" customFormat="1" x14ac:dyDescent="0.2">
      <c r="B98" s="570">
        <f t="shared" si="3"/>
        <v>85</v>
      </c>
      <c r="C98" s="573" t="s">
        <v>1181</v>
      </c>
      <c r="D98" s="683">
        <v>2160000</v>
      </c>
      <c r="E98" s="684">
        <v>2160699</v>
      </c>
      <c r="F98" s="572">
        <f t="shared" si="2"/>
        <v>700</v>
      </c>
      <c r="G98" s="573" t="s">
        <v>801</v>
      </c>
      <c r="H98" s="577"/>
      <c r="I98" s="578" t="s">
        <v>1329</v>
      </c>
      <c r="J98" s="566"/>
    </row>
    <row r="99" spans="2:10" s="568" customFormat="1" x14ac:dyDescent="0.2">
      <c r="B99" s="570">
        <f t="shared" si="3"/>
        <v>86</v>
      </c>
      <c r="C99" s="573" t="s">
        <v>1879</v>
      </c>
      <c r="D99" s="683">
        <v>2161000</v>
      </c>
      <c r="E99" s="684">
        <v>2161199</v>
      </c>
      <c r="F99" s="572">
        <f t="shared" si="2"/>
        <v>200</v>
      </c>
      <c r="G99" s="573" t="s">
        <v>801</v>
      </c>
      <c r="H99" s="577"/>
      <c r="I99" s="578" t="s">
        <v>1329</v>
      </c>
      <c r="J99" s="566"/>
    </row>
    <row r="100" spans="2:10" s="568" customFormat="1" x14ac:dyDescent="0.2">
      <c r="B100" s="570">
        <f t="shared" si="3"/>
        <v>87</v>
      </c>
      <c r="C100" s="573" t="s">
        <v>1249</v>
      </c>
      <c r="D100" s="683">
        <v>2162000</v>
      </c>
      <c r="E100" s="684">
        <v>2162899</v>
      </c>
      <c r="F100" s="572">
        <f t="shared" si="2"/>
        <v>900</v>
      </c>
      <c r="G100" s="573" t="s">
        <v>801</v>
      </c>
      <c r="H100" s="577"/>
      <c r="I100" s="578" t="s">
        <v>1329</v>
      </c>
      <c r="J100" s="566"/>
    </row>
    <row r="101" spans="2:10" s="568" customFormat="1" x14ac:dyDescent="0.2">
      <c r="B101" s="570">
        <f t="shared" si="3"/>
        <v>88</v>
      </c>
      <c r="C101" s="573" t="s">
        <v>1778</v>
      </c>
      <c r="D101" s="683">
        <v>2164000</v>
      </c>
      <c r="E101" s="684">
        <v>2165999</v>
      </c>
      <c r="F101" s="572">
        <f t="shared" si="2"/>
        <v>2000</v>
      </c>
      <c r="G101" s="571" t="s">
        <v>801</v>
      </c>
      <c r="H101" s="577"/>
      <c r="I101" s="578" t="s">
        <v>1329</v>
      </c>
      <c r="J101" s="566"/>
    </row>
    <row r="102" spans="2:10" s="568" customFormat="1" x14ac:dyDescent="0.2">
      <c r="B102" s="570">
        <f t="shared" si="3"/>
        <v>89</v>
      </c>
      <c r="C102" s="573" t="s">
        <v>1778</v>
      </c>
      <c r="D102" s="683">
        <v>2166000</v>
      </c>
      <c r="E102" s="684">
        <v>2166199</v>
      </c>
      <c r="F102" s="572">
        <f t="shared" si="2"/>
        <v>200</v>
      </c>
      <c r="G102" s="571" t="s">
        <v>801</v>
      </c>
      <c r="H102" s="577"/>
      <c r="I102" s="578" t="s">
        <v>1329</v>
      </c>
      <c r="J102" s="566"/>
    </row>
    <row r="103" spans="2:10" s="568" customFormat="1" x14ac:dyDescent="0.2">
      <c r="B103" s="570">
        <f t="shared" si="3"/>
        <v>90</v>
      </c>
      <c r="C103" s="573" t="s">
        <v>2635</v>
      </c>
      <c r="D103" s="683">
        <v>2167000</v>
      </c>
      <c r="E103" s="684">
        <v>2168399</v>
      </c>
      <c r="F103" s="572">
        <f t="shared" si="2"/>
        <v>1400</v>
      </c>
      <c r="G103" s="573" t="s">
        <v>801</v>
      </c>
      <c r="H103" s="577"/>
      <c r="I103" s="578" t="s">
        <v>1329</v>
      </c>
      <c r="J103" s="566"/>
    </row>
    <row r="104" spans="2:10" s="568" customFormat="1" x14ac:dyDescent="0.2">
      <c r="B104" s="570">
        <f t="shared" si="3"/>
        <v>91</v>
      </c>
      <c r="C104" s="573" t="s">
        <v>1186</v>
      </c>
      <c r="D104" s="683">
        <v>2169000</v>
      </c>
      <c r="E104" s="684">
        <v>2169499</v>
      </c>
      <c r="F104" s="572">
        <f t="shared" si="2"/>
        <v>500</v>
      </c>
      <c r="G104" s="573" t="s">
        <v>801</v>
      </c>
      <c r="H104" s="577"/>
      <c r="I104" s="578" t="s">
        <v>1329</v>
      </c>
      <c r="J104" s="566"/>
    </row>
    <row r="105" spans="2:10" s="568" customFormat="1" x14ac:dyDescent="0.2">
      <c r="B105" s="570">
        <f t="shared" si="3"/>
        <v>92</v>
      </c>
      <c r="C105" s="573" t="s">
        <v>1819</v>
      </c>
      <c r="D105" s="683">
        <v>2170000</v>
      </c>
      <c r="E105" s="684">
        <v>2173999</v>
      </c>
      <c r="F105" s="572">
        <f t="shared" si="2"/>
        <v>4000</v>
      </c>
      <c r="G105" s="573" t="s">
        <v>801</v>
      </c>
      <c r="H105" s="577"/>
      <c r="I105" s="578" t="s">
        <v>1329</v>
      </c>
      <c r="J105" s="566"/>
    </row>
    <row r="106" spans="2:10" s="568" customFormat="1" x14ac:dyDescent="0.2">
      <c r="B106" s="570">
        <f t="shared" si="3"/>
        <v>93</v>
      </c>
      <c r="C106" s="573" t="s">
        <v>1563</v>
      </c>
      <c r="D106" s="683">
        <v>2174000</v>
      </c>
      <c r="E106" s="684">
        <v>2179299</v>
      </c>
      <c r="F106" s="572">
        <f t="shared" si="2"/>
        <v>5300</v>
      </c>
      <c r="G106" s="573" t="s">
        <v>801</v>
      </c>
      <c r="H106" s="577"/>
      <c r="I106" s="578" t="s">
        <v>1329</v>
      </c>
      <c r="J106" s="566"/>
    </row>
    <row r="107" spans="2:10" s="568" customFormat="1" x14ac:dyDescent="0.2">
      <c r="B107" s="570">
        <f t="shared" si="3"/>
        <v>94</v>
      </c>
      <c r="C107" s="573" t="s">
        <v>960</v>
      </c>
      <c r="D107" s="683">
        <v>2180000</v>
      </c>
      <c r="E107" s="684">
        <v>2180099</v>
      </c>
      <c r="F107" s="572">
        <f t="shared" si="2"/>
        <v>100</v>
      </c>
      <c r="G107" s="573" t="s">
        <v>801</v>
      </c>
      <c r="H107" s="577"/>
      <c r="I107" s="578" t="s">
        <v>1329</v>
      </c>
      <c r="J107" s="566"/>
    </row>
    <row r="108" spans="2:10" s="568" customFormat="1" x14ac:dyDescent="0.2">
      <c r="B108" s="570">
        <f t="shared" si="3"/>
        <v>95</v>
      </c>
      <c r="C108" s="571" t="s">
        <v>1819</v>
      </c>
      <c r="D108" s="683">
        <v>2181000</v>
      </c>
      <c r="E108" s="684">
        <v>2181499</v>
      </c>
      <c r="F108" s="572">
        <f t="shared" si="2"/>
        <v>500</v>
      </c>
      <c r="G108" s="573" t="s">
        <v>801</v>
      </c>
      <c r="H108" s="577"/>
      <c r="I108" s="578" t="s">
        <v>1329</v>
      </c>
      <c r="J108" s="566"/>
    </row>
    <row r="109" spans="2:10" s="566" customFormat="1" x14ac:dyDescent="0.2">
      <c r="B109" s="570">
        <f t="shared" si="3"/>
        <v>96</v>
      </c>
      <c r="C109" s="571" t="s">
        <v>1499</v>
      </c>
      <c r="D109" s="683">
        <v>2182000</v>
      </c>
      <c r="E109" s="684">
        <v>2183799</v>
      </c>
      <c r="F109" s="572">
        <f t="shared" si="2"/>
        <v>1800</v>
      </c>
      <c r="G109" s="573" t="s">
        <v>801</v>
      </c>
      <c r="H109" s="577"/>
      <c r="I109" s="578" t="s">
        <v>1329</v>
      </c>
    </row>
    <row r="110" spans="2:10" s="566" customFormat="1" x14ac:dyDescent="0.2">
      <c r="B110" s="570">
        <f t="shared" si="3"/>
        <v>97</v>
      </c>
      <c r="C110" s="571" t="s">
        <v>1222</v>
      </c>
      <c r="D110" s="683">
        <v>2184000</v>
      </c>
      <c r="E110" s="684">
        <v>2184999</v>
      </c>
      <c r="F110" s="572">
        <f t="shared" si="2"/>
        <v>1000</v>
      </c>
      <c r="G110" s="573" t="s">
        <v>801</v>
      </c>
      <c r="H110" s="577"/>
      <c r="I110" s="578" t="s">
        <v>1329</v>
      </c>
    </row>
    <row r="111" spans="2:10" s="566" customFormat="1" x14ac:dyDescent="0.2">
      <c r="B111" s="570">
        <f t="shared" si="3"/>
        <v>98</v>
      </c>
      <c r="C111" s="571" t="s">
        <v>1565</v>
      </c>
      <c r="D111" s="683">
        <v>2185000</v>
      </c>
      <c r="E111" s="684">
        <v>2188699</v>
      </c>
      <c r="F111" s="572">
        <f t="shared" si="2"/>
        <v>3700</v>
      </c>
      <c r="G111" s="571" t="s">
        <v>801</v>
      </c>
      <c r="H111" s="577"/>
      <c r="I111" s="578" t="s">
        <v>1329</v>
      </c>
    </row>
    <row r="112" spans="2:10" s="566" customFormat="1" x14ac:dyDescent="0.2">
      <c r="B112" s="570">
        <f t="shared" si="3"/>
        <v>99</v>
      </c>
      <c r="C112" s="573" t="s">
        <v>1219</v>
      </c>
      <c r="D112" s="683">
        <v>2189000</v>
      </c>
      <c r="E112" s="684">
        <v>2189499</v>
      </c>
      <c r="F112" s="572">
        <f t="shared" si="2"/>
        <v>500</v>
      </c>
      <c r="G112" s="571" t="s">
        <v>801</v>
      </c>
      <c r="H112" s="577"/>
      <c r="I112" s="578" t="s">
        <v>1329</v>
      </c>
    </row>
    <row r="113" spans="2:10" s="566" customFormat="1" x14ac:dyDescent="0.2">
      <c r="B113" s="570">
        <f t="shared" si="3"/>
        <v>100</v>
      </c>
      <c r="C113" s="573" t="s">
        <v>2477</v>
      </c>
      <c r="D113" s="683">
        <v>2190000</v>
      </c>
      <c r="E113" s="684">
        <v>2194099</v>
      </c>
      <c r="F113" s="572">
        <f t="shared" si="2"/>
        <v>4100</v>
      </c>
      <c r="G113" s="573" t="s">
        <v>801</v>
      </c>
      <c r="H113" s="577"/>
      <c r="I113" s="578" t="s">
        <v>1329</v>
      </c>
    </row>
    <row r="114" spans="2:10" s="566" customFormat="1" x14ac:dyDescent="0.2">
      <c r="B114" s="570">
        <f t="shared" si="3"/>
        <v>101</v>
      </c>
      <c r="C114" s="573" t="s">
        <v>1752</v>
      </c>
      <c r="D114" s="683">
        <v>2195000</v>
      </c>
      <c r="E114" s="684">
        <v>2199899</v>
      </c>
      <c r="F114" s="572">
        <f t="shared" si="2"/>
        <v>4900</v>
      </c>
      <c r="G114" s="573" t="s">
        <v>801</v>
      </c>
      <c r="H114" s="577"/>
      <c r="I114" s="578" t="s">
        <v>1329</v>
      </c>
    </row>
    <row r="115" spans="2:10" s="566" customFormat="1" x14ac:dyDescent="0.2">
      <c r="B115" s="570">
        <f t="shared" si="3"/>
        <v>102</v>
      </c>
      <c r="C115" s="688" t="s">
        <v>986</v>
      </c>
      <c r="D115" s="683">
        <v>2200000</v>
      </c>
      <c r="E115" s="684">
        <v>2209999</v>
      </c>
      <c r="F115" s="572">
        <f t="shared" si="2"/>
        <v>10000</v>
      </c>
      <c r="G115" s="573" t="s">
        <v>801</v>
      </c>
      <c r="H115" s="577"/>
      <c r="I115" s="578" t="s">
        <v>1329</v>
      </c>
    </row>
    <row r="116" spans="2:10" s="567" customFormat="1" x14ac:dyDescent="0.2">
      <c r="B116" s="570">
        <f t="shared" si="3"/>
        <v>103</v>
      </c>
      <c r="C116" s="670" t="s">
        <v>960</v>
      </c>
      <c r="D116" s="683">
        <v>2210000</v>
      </c>
      <c r="E116" s="684">
        <v>2214999</v>
      </c>
      <c r="F116" s="572">
        <f t="shared" si="2"/>
        <v>5000</v>
      </c>
      <c r="G116" s="573" t="s">
        <v>801</v>
      </c>
      <c r="H116" s="574"/>
      <c r="I116" s="575" t="s">
        <v>1329</v>
      </c>
      <c r="J116" s="566"/>
    </row>
    <row r="117" spans="2:10" s="566" customFormat="1" x14ac:dyDescent="0.2">
      <c r="B117" s="570">
        <f t="shared" si="3"/>
        <v>104</v>
      </c>
      <c r="C117" s="670" t="s">
        <v>959</v>
      </c>
      <c r="D117" s="683">
        <v>2215000</v>
      </c>
      <c r="E117" s="684">
        <v>2216999</v>
      </c>
      <c r="F117" s="572">
        <f t="shared" si="2"/>
        <v>2000</v>
      </c>
      <c r="G117" s="573" t="s">
        <v>801</v>
      </c>
      <c r="H117" s="574"/>
      <c r="I117" s="575" t="s">
        <v>1329</v>
      </c>
    </row>
    <row r="118" spans="2:10" s="566" customFormat="1" x14ac:dyDescent="0.2">
      <c r="B118" s="570">
        <f t="shared" si="3"/>
        <v>105</v>
      </c>
      <c r="C118" s="670" t="s">
        <v>960</v>
      </c>
      <c r="D118" s="683">
        <v>2217000</v>
      </c>
      <c r="E118" s="684">
        <v>2219999</v>
      </c>
      <c r="F118" s="572">
        <f t="shared" si="2"/>
        <v>3000</v>
      </c>
      <c r="G118" s="573" t="s">
        <v>801</v>
      </c>
      <c r="H118" s="574"/>
      <c r="I118" s="575" t="s">
        <v>1329</v>
      </c>
    </row>
    <row r="119" spans="2:10" s="566" customFormat="1" x14ac:dyDescent="0.2">
      <c r="B119" s="570">
        <f t="shared" si="3"/>
        <v>106</v>
      </c>
      <c r="C119" s="670" t="s">
        <v>986</v>
      </c>
      <c r="D119" s="683">
        <v>2220000</v>
      </c>
      <c r="E119" s="684">
        <v>2222099</v>
      </c>
      <c r="F119" s="572">
        <f t="shared" si="2"/>
        <v>2100</v>
      </c>
      <c r="G119" s="573" t="s">
        <v>801</v>
      </c>
      <c r="H119" s="574"/>
      <c r="I119" s="575" t="s">
        <v>1329</v>
      </c>
    </row>
    <row r="120" spans="2:10" s="566" customFormat="1" x14ac:dyDescent="0.2">
      <c r="B120" s="570">
        <f t="shared" si="3"/>
        <v>107</v>
      </c>
      <c r="C120" s="670" t="s">
        <v>1197</v>
      </c>
      <c r="D120" s="683">
        <v>2228000</v>
      </c>
      <c r="E120" s="684">
        <v>2229999</v>
      </c>
      <c r="F120" s="572">
        <f t="shared" si="2"/>
        <v>2000</v>
      </c>
      <c r="G120" s="573" t="s">
        <v>801</v>
      </c>
      <c r="H120" s="574"/>
      <c r="I120" s="575" t="s">
        <v>1329</v>
      </c>
    </row>
    <row r="121" spans="2:10" s="566" customFormat="1" x14ac:dyDescent="0.2">
      <c r="B121" s="570">
        <f t="shared" si="3"/>
        <v>108</v>
      </c>
      <c r="C121" s="573" t="s">
        <v>2661</v>
      </c>
      <c r="D121" s="673">
        <v>2230000</v>
      </c>
      <c r="E121" s="674">
        <v>2249999</v>
      </c>
      <c r="F121" s="583">
        <f t="shared" si="2"/>
        <v>20000</v>
      </c>
      <c r="G121" s="573" t="s">
        <v>801</v>
      </c>
      <c r="H121" s="574"/>
      <c r="I121" s="575" t="s">
        <v>1329</v>
      </c>
    </row>
    <row r="122" spans="2:10" s="566" customFormat="1" x14ac:dyDescent="0.2">
      <c r="B122" s="570">
        <f t="shared" si="3"/>
        <v>109</v>
      </c>
      <c r="C122" s="573" t="s">
        <v>1124</v>
      </c>
      <c r="D122" s="673">
        <v>2250000</v>
      </c>
      <c r="E122" s="674">
        <v>2266999</v>
      </c>
      <c r="F122" s="583">
        <f t="shared" si="2"/>
        <v>17000</v>
      </c>
      <c r="G122" s="573" t="s">
        <v>801</v>
      </c>
      <c r="H122" s="574"/>
      <c r="I122" s="575" t="s">
        <v>1329</v>
      </c>
    </row>
    <row r="123" spans="2:10" s="566" customFormat="1" x14ac:dyDescent="0.2">
      <c r="B123" s="570">
        <f t="shared" si="3"/>
        <v>110</v>
      </c>
      <c r="C123" s="573" t="s">
        <v>802</v>
      </c>
      <c r="D123" s="673">
        <v>2267000</v>
      </c>
      <c r="E123" s="674">
        <v>2267999</v>
      </c>
      <c r="F123" s="583">
        <f t="shared" si="2"/>
        <v>1000</v>
      </c>
      <c r="G123" s="573" t="s">
        <v>801</v>
      </c>
      <c r="H123" s="574"/>
      <c r="I123" s="575" t="s">
        <v>1329</v>
      </c>
    </row>
    <row r="124" spans="2:10" s="566" customFormat="1" x14ac:dyDescent="0.2">
      <c r="B124" s="570">
        <f t="shared" si="3"/>
        <v>111</v>
      </c>
      <c r="C124" s="573" t="s">
        <v>1680</v>
      </c>
      <c r="D124" s="673">
        <v>2268000</v>
      </c>
      <c r="E124" s="674">
        <v>2268799</v>
      </c>
      <c r="F124" s="583">
        <f t="shared" si="2"/>
        <v>800</v>
      </c>
      <c r="G124" s="573" t="s">
        <v>801</v>
      </c>
      <c r="H124" s="574"/>
      <c r="I124" s="575" t="s">
        <v>1329</v>
      </c>
    </row>
    <row r="125" spans="2:10" s="566" customFormat="1" x14ac:dyDescent="0.2">
      <c r="B125" s="570">
        <f t="shared" si="3"/>
        <v>112</v>
      </c>
      <c r="C125" s="573" t="s">
        <v>1372</v>
      </c>
      <c r="D125" s="673">
        <v>2269000</v>
      </c>
      <c r="E125" s="674">
        <v>2269999</v>
      </c>
      <c r="F125" s="583">
        <f t="shared" si="2"/>
        <v>1000</v>
      </c>
      <c r="G125" s="573" t="s">
        <v>801</v>
      </c>
      <c r="H125" s="574"/>
      <c r="I125" s="575" t="s">
        <v>1329</v>
      </c>
    </row>
    <row r="126" spans="2:10" s="566" customFormat="1" x14ac:dyDescent="0.2">
      <c r="B126" s="570">
        <f t="shared" si="3"/>
        <v>113</v>
      </c>
      <c r="C126" s="573" t="s">
        <v>2661</v>
      </c>
      <c r="D126" s="673">
        <v>2270000</v>
      </c>
      <c r="E126" s="674">
        <v>2279999</v>
      </c>
      <c r="F126" s="583">
        <f t="shared" ref="F126:F341" si="4">SUM(E126-D126)+1</f>
        <v>10000</v>
      </c>
      <c r="G126" s="573" t="s">
        <v>801</v>
      </c>
      <c r="H126" s="574"/>
      <c r="I126" s="575" t="s">
        <v>1329</v>
      </c>
    </row>
    <row r="127" spans="2:10" s="566" customFormat="1" x14ac:dyDescent="0.2">
      <c r="B127" s="570">
        <f t="shared" si="3"/>
        <v>114</v>
      </c>
      <c r="C127" s="573" t="s">
        <v>1127</v>
      </c>
      <c r="D127" s="673">
        <v>2280000</v>
      </c>
      <c r="E127" s="674">
        <v>2296999</v>
      </c>
      <c r="F127" s="583">
        <f t="shared" si="4"/>
        <v>17000</v>
      </c>
      <c r="G127" s="573" t="s">
        <v>801</v>
      </c>
      <c r="H127" s="574"/>
      <c r="I127" s="575" t="s">
        <v>1329</v>
      </c>
    </row>
    <row r="128" spans="2:10" s="566" customFormat="1" x14ac:dyDescent="0.2">
      <c r="B128" s="570">
        <f t="shared" si="3"/>
        <v>115</v>
      </c>
      <c r="C128" s="573" t="s">
        <v>1500</v>
      </c>
      <c r="D128" s="673">
        <v>2298000</v>
      </c>
      <c r="E128" s="674">
        <v>2299099</v>
      </c>
      <c r="F128" s="583">
        <f t="shared" si="4"/>
        <v>1100</v>
      </c>
      <c r="G128" s="573" t="s">
        <v>801</v>
      </c>
      <c r="H128" s="574"/>
      <c r="I128" s="575" t="s">
        <v>1329</v>
      </c>
    </row>
    <row r="129" spans="2:9" s="566" customFormat="1" x14ac:dyDescent="0.2">
      <c r="B129" s="570">
        <f t="shared" si="3"/>
        <v>116</v>
      </c>
      <c r="C129" s="573" t="s">
        <v>1087</v>
      </c>
      <c r="D129" s="673">
        <v>2300000</v>
      </c>
      <c r="E129" s="674">
        <v>2314999</v>
      </c>
      <c r="F129" s="583">
        <f t="shared" si="4"/>
        <v>15000</v>
      </c>
      <c r="G129" s="573" t="s">
        <v>801</v>
      </c>
      <c r="H129" s="574"/>
      <c r="I129" s="575" t="s">
        <v>1329</v>
      </c>
    </row>
    <row r="130" spans="2:9" s="566" customFormat="1" x14ac:dyDescent="0.2">
      <c r="B130" s="570">
        <f t="shared" si="3"/>
        <v>117</v>
      </c>
      <c r="C130" s="573" t="s">
        <v>1820</v>
      </c>
      <c r="D130" s="673">
        <v>2315000</v>
      </c>
      <c r="E130" s="674">
        <v>2317499</v>
      </c>
      <c r="F130" s="583">
        <f t="shared" si="4"/>
        <v>2500</v>
      </c>
      <c r="G130" s="573" t="s">
        <v>801</v>
      </c>
      <c r="H130" s="574"/>
      <c r="I130" s="575" t="s">
        <v>1329</v>
      </c>
    </row>
    <row r="131" spans="2:9" s="566" customFormat="1" x14ac:dyDescent="0.2">
      <c r="B131" s="570">
        <f t="shared" si="3"/>
        <v>118</v>
      </c>
      <c r="C131" s="573" t="s">
        <v>1125</v>
      </c>
      <c r="D131" s="673">
        <v>2318000</v>
      </c>
      <c r="E131" s="674">
        <v>2319599</v>
      </c>
      <c r="F131" s="583">
        <f t="shared" si="4"/>
        <v>1600</v>
      </c>
      <c r="G131" s="573" t="s">
        <v>801</v>
      </c>
      <c r="H131" s="574"/>
      <c r="I131" s="575" t="s">
        <v>1329</v>
      </c>
    </row>
    <row r="132" spans="2:9" s="566" customFormat="1" x14ac:dyDescent="0.2">
      <c r="B132" s="570">
        <f t="shared" si="3"/>
        <v>119</v>
      </c>
      <c r="C132" s="573" t="s">
        <v>2663</v>
      </c>
      <c r="D132" s="673">
        <v>2320000</v>
      </c>
      <c r="E132" s="674">
        <v>2329999</v>
      </c>
      <c r="F132" s="583">
        <f t="shared" si="4"/>
        <v>10000</v>
      </c>
      <c r="G132" s="573" t="s">
        <v>801</v>
      </c>
      <c r="H132" s="574"/>
      <c r="I132" s="575" t="s">
        <v>1329</v>
      </c>
    </row>
    <row r="133" spans="2:9" s="566" customFormat="1" x14ac:dyDescent="0.2">
      <c r="B133" s="570">
        <f t="shared" si="3"/>
        <v>120</v>
      </c>
      <c r="C133" s="573" t="s">
        <v>2660</v>
      </c>
      <c r="D133" s="673">
        <v>2330000</v>
      </c>
      <c r="E133" s="674">
        <v>2336199</v>
      </c>
      <c r="F133" s="583">
        <f t="shared" si="4"/>
        <v>6200</v>
      </c>
      <c r="G133" s="573" t="s">
        <v>801</v>
      </c>
      <c r="H133" s="574"/>
      <c r="I133" s="575" t="s">
        <v>1329</v>
      </c>
    </row>
    <row r="134" spans="2:9" s="566" customFormat="1" x14ac:dyDescent="0.2">
      <c r="B134" s="570">
        <f t="shared" si="3"/>
        <v>121</v>
      </c>
      <c r="C134" s="573" t="s">
        <v>2660</v>
      </c>
      <c r="D134" s="673">
        <v>2337000</v>
      </c>
      <c r="E134" s="674">
        <v>2339099</v>
      </c>
      <c r="F134" s="583">
        <f t="shared" si="4"/>
        <v>2100</v>
      </c>
      <c r="G134" s="573" t="s">
        <v>801</v>
      </c>
      <c r="H134" s="574"/>
      <c r="I134" s="575" t="s">
        <v>1329</v>
      </c>
    </row>
    <row r="135" spans="2:9" s="566" customFormat="1" x14ac:dyDescent="0.2">
      <c r="B135" s="570">
        <f t="shared" si="3"/>
        <v>122</v>
      </c>
      <c r="C135" s="573" t="s">
        <v>2660</v>
      </c>
      <c r="D135" s="673">
        <v>2340000</v>
      </c>
      <c r="E135" s="674">
        <v>2349999</v>
      </c>
      <c r="F135" s="583">
        <f t="shared" si="4"/>
        <v>10000</v>
      </c>
      <c r="G135" s="573" t="s">
        <v>801</v>
      </c>
      <c r="H135" s="574"/>
      <c r="I135" s="575" t="s">
        <v>1329</v>
      </c>
    </row>
    <row r="136" spans="2:9" s="566" customFormat="1" x14ac:dyDescent="0.2">
      <c r="B136" s="570">
        <f t="shared" si="3"/>
        <v>123</v>
      </c>
      <c r="C136" s="573" t="s">
        <v>803</v>
      </c>
      <c r="D136" s="673">
        <v>2350000</v>
      </c>
      <c r="E136" s="674">
        <v>2358199</v>
      </c>
      <c r="F136" s="583">
        <f t="shared" si="4"/>
        <v>8200</v>
      </c>
      <c r="G136" s="573" t="s">
        <v>801</v>
      </c>
      <c r="H136" s="574"/>
      <c r="I136" s="575" t="s">
        <v>1329</v>
      </c>
    </row>
    <row r="137" spans="2:9" s="566" customFormat="1" x14ac:dyDescent="0.2">
      <c r="B137" s="570">
        <f t="shared" si="3"/>
        <v>124</v>
      </c>
      <c r="C137" s="573" t="s">
        <v>1558</v>
      </c>
      <c r="D137" s="673">
        <v>2359000</v>
      </c>
      <c r="E137" s="674">
        <v>2359899</v>
      </c>
      <c r="F137" s="583">
        <f t="shared" si="4"/>
        <v>900</v>
      </c>
      <c r="G137" s="573" t="s">
        <v>801</v>
      </c>
      <c r="H137" s="574"/>
      <c r="I137" s="575" t="s">
        <v>1329</v>
      </c>
    </row>
    <row r="138" spans="2:9" s="566" customFormat="1" ht="12" customHeight="1" x14ac:dyDescent="0.2">
      <c r="B138" s="570">
        <f t="shared" si="3"/>
        <v>125</v>
      </c>
      <c r="C138" s="573" t="s">
        <v>2477</v>
      </c>
      <c r="D138" s="673">
        <v>2360000</v>
      </c>
      <c r="E138" s="674">
        <v>2375999</v>
      </c>
      <c r="F138" s="583">
        <f t="shared" si="4"/>
        <v>16000</v>
      </c>
      <c r="G138" s="573" t="s">
        <v>801</v>
      </c>
      <c r="H138" s="574"/>
      <c r="I138" s="575" t="s">
        <v>1329</v>
      </c>
    </row>
    <row r="139" spans="2:9" s="566" customFormat="1" x14ac:dyDescent="0.2">
      <c r="B139" s="570">
        <f t="shared" si="3"/>
        <v>126</v>
      </c>
      <c r="C139" s="573" t="s">
        <v>1907</v>
      </c>
      <c r="D139" s="673">
        <v>2376000</v>
      </c>
      <c r="E139" s="674">
        <v>2376199</v>
      </c>
      <c r="F139" s="583">
        <f t="shared" si="4"/>
        <v>200</v>
      </c>
      <c r="G139" s="573" t="s">
        <v>801</v>
      </c>
      <c r="H139" s="574"/>
      <c r="I139" s="575" t="s">
        <v>1329</v>
      </c>
    </row>
    <row r="140" spans="2:9" s="566" customFormat="1" x14ac:dyDescent="0.2">
      <c r="B140" s="570">
        <f t="shared" si="3"/>
        <v>127</v>
      </c>
      <c r="C140" s="573" t="s">
        <v>2477</v>
      </c>
      <c r="D140" s="673">
        <v>2377000</v>
      </c>
      <c r="E140" s="674">
        <v>2379099</v>
      </c>
      <c r="F140" s="583">
        <f t="shared" si="4"/>
        <v>2100</v>
      </c>
      <c r="G140" s="573" t="s">
        <v>801</v>
      </c>
      <c r="H140" s="574"/>
      <c r="I140" s="575" t="s">
        <v>1329</v>
      </c>
    </row>
    <row r="141" spans="2:9" s="566" customFormat="1" x14ac:dyDescent="0.2">
      <c r="B141" s="570">
        <f t="shared" si="3"/>
        <v>128</v>
      </c>
      <c r="C141" s="573" t="s">
        <v>1132</v>
      </c>
      <c r="D141" s="673">
        <v>2380000</v>
      </c>
      <c r="E141" s="674">
        <v>2389999</v>
      </c>
      <c r="F141" s="583">
        <f t="shared" si="4"/>
        <v>10000</v>
      </c>
      <c r="G141" s="573" t="s">
        <v>801</v>
      </c>
      <c r="H141" s="574"/>
      <c r="I141" s="575" t="s">
        <v>1329</v>
      </c>
    </row>
    <row r="142" spans="2:9" s="566" customFormat="1" x14ac:dyDescent="0.2">
      <c r="B142" s="570">
        <f t="shared" si="3"/>
        <v>129</v>
      </c>
      <c r="C142" s="573" t="s">
        <v>1127</v>
      </c>
      <c r="D142" s="673">
        <v>2390000</v>
      </c>
      <c r="E142" s="674">
        <v>2399999</v>
      </c>
      <c r="F142" s="583">
        <f t="shared" si="4"/>
        <v>10000</v>
      </c>
      <c r="G142" s="573" t="s">
        <v>801</v>
      </c>
      <c r="H142" s="574"/>
      <c r="I142" s="575" t="s">
        <v>1329</v>
      </c>
    </row>
    <row r="143" spans="2:9" s="566" customFormat="1" ht="12" customHeight="1" x14ac:dyDescent="0.2">
      <c r="B143" s="570">
        <f t="shared" si="3"/>
        <v>130</v>
      </c>
      <c r="C143" s="573" t="s">
        <v>1151</v>
      </c>
      <c r="D143" s="673">
        <v>2400000</v>
      </c>
      <c r="E143" s="674">
        <v>2405999</v>
      </c>
      <c r="F143" s="583">
        <f t="shared" si="4"/>
        <v>6000</v>
      </c>
      <c r="G143" s="573" t="s">
        <v>801</v>
      </c>
      <c r="H143" s="574"/>
      <c r="I143" s="575" t="s">
        <v>1329</v>
      </c>
    </row>
    <row r="144" spans="2:9" s="566" customFormat="1" x14ac:dyDescent="0.2">
      <c r="B144" s="570">
        <f t="shared" ref="B144:B207" si="5">B143+1</f>
        <v>131</v>
      </c>
      <c r="C144" s="573" t="s">
        <v>1151</v>
      </c>
      <c r="D144" s="673">
        <v>2410000</v>
      </c>
      <c r="E144" s="674">
        <v>2419999</v>
      </c>
      <c r="F144" s="583">
        <f t="shared" si="4"/>
        <v>10000</v>
      </c>
      <c r="G144" s="573" t="s">
        <v>801</v>
      </c>
      <c r="H144" s="574"/>
      <c r="I144" s="575" t="s">
        <v>1329</v>
      </c>
    </row>
    <row r="145" spans="2:9" s="566" customFormat="1" x14ac:dyDescent="0.2">
      <c r="B145" s="570">
        <f t="shared" si="5"/>
        <v>132</v>
      </c>
      <c r="C145" s="573" t="s">
        <v>1086</v>
      </c>
      <c r="D145" s="673">
        <v>2420000</v>
      </c>
      <c r="E145" s="674">
        <v>2429999</v>
      </c>
      <c r="F145" s="583">
        <f t="shared" si="4"/>
        <v>10000</v>
      </c>
      <c r="G145" s="573" t="s">
        <v>801</v>
      </c>
      <c r="H145" s="574"/>
      <c r="I145" s="575" t="s">
        <v>1329</v>
      </c>
    </row>
    <row r="146" spans="2:9" s="566" customFormat="1" x14ac:dyDescent="0.2">
      <c r="B146" s="570">
        <f t="shared" si="5"/>
        <v>133</v>
      </c>
      <c r="C146" s="573" t="s">
        <v>1086</v>
      </c>
      <c r="D146" s="673">
        <v>2430000</v>
      </c>
      <c r="E146" s="674">
        <v>2439999</v>
      </c>
      <c r="F146" s="583">
        <f t="shared" si="4"/>
        <v>10000</v>
      </c>
      <c r="G146" s="573" t="s">
        <v>801</v>
      </c>
      <c r="H146" s="574"/>
      <c r="I146" s="575" t="s">
        <v>1329</v>
      </c>
    </row>
    <row r="147" spans="2:9" s="566" customFormat="1" x14ac:dyDescent="0.2">
      <c r="B147" s="570">
        <f t="shared" si="5"/>
        <v>134</v>
      </c>
      <c r="C147" s="573" t="s">
        <v>2660</v>
      </c>
      <c r="D147" s="673">
        <v>2440000</v>
      </c>
      <c r="E147" s="674">
        <v>2449999</v>
      </c>
      <c r="F147" s="583">
        <f t="shared" si="4"/>
        <v>10000</v>
      </c>
      <c r="G147" s="573" t="s">
        <v>801</v>
      </c>
      <c r="H147" s="574"/>
      <c r="I147" s="575" t="s">
        <v>1329</v>
      </c>
    </row>
    <row r="148" spans="2:9" s="566" customFormat="1" x14ac:dyDescent="0.2">
      <c r="B148" s="570">
        <f t="shared" si="5"/>
        <v>135</v>
      </c>
      <c r="C148" s="573" t="s">
        <v>2477</v>
      </c>
      <c r="D148" s="673">
        <v>2450000</v>
      </c>
      <c r="E148" s="674">
        <v>2456199</v>
      </c>
      <c r="F148" s="583">
        <f t="shared" si="4"/>
        <v>6200</v>
      </c>
      <c r="G148" s="573" t="s">
        <v>801</v>
      </c>
      <c r="H148" s="574"/>
      <c r="I148" s="575" t="s">
        <v>1329</v>
      </c>
    </row>
    <row r="149" spans="2:9" s="566" customFormat="1" x14ac:dyDescent="0.2">
      <c r="B149" s="570">
        <f t="shared" si="5"/>
        <v>136</v>
      </c>
      <c r="C149" s="573" t="s">
        <v>949</v>
      </c>
      <c r="D149" s="673">
        <v>2457000</v>
      </c>
      <c r="E149" s="674">
        <v>2459099</v>
      </c>
      <c r="F149" s="583">
        <f t="shared" si="4"/>
        <v>2100</v>
      </c>
      <c r="G149" s="573" t="s">
        <v>801</v>
      </c>
      <c r="H149" s="574"/>
      <c r="I149" s="575" t="s">
        <v>1329</v>
      </c>
    </row>
    <row r="150" spans="2:9" s="566" customFormat="1" x14ac:dyDescent="0.2">
      <c r="B150" s="570">
        <f t="shared" si="5"/>
        <v>137</v>
      </c>
      <c r="C150" s="573" t="s">
        <v>1175</v>
      </c>
      <c r="D150" s="673">
        <v>2460000</v>
      </c>
      <c r="E150" s="674">
        <v>2468999</v>
      </c>
      <c r="F150" s="583">
        <f t="shared" si="4"/>
        <v>9000</v>
      </c>
      <c r="G150" s="573" t="s">
        <v>801</v>
      </c>
      <c r="H150" s="574"/>
      <c r="I150" s="575" t="s">
        <v>1329</v>
      </c>
    </row>
    <row r="151" spans="2:9" s="566" customFormat="1" x14ac:dyDescent="0.2">
      <c r="B151" s="570">
        <f t="shared" si="5"/>
        <v>138</v>
      </c>
      <c r="C151" s="573" t="s">
        <v>1176</v>
      </c>
      <c r="D151" s="673">
        <v>2470000</v>
      </c>
      <c r="E151" s="674">
        <v>2479999</v>
      </c>
      <c r="F151" s="583">
        <f t="shared" si="4"/>
        <v>10000</v>
      </c>
      <c r="G151" s="573" t="s">
        <v>801</v>
      </c>
      <c r="H151" s="574"/>
      <c r="I151" s="575" t="s">
        <v>1329</v>
      </c>
    </row>
    <row r="152" spans="2:9" s="566" customFormat="1" x14ac:dyDescent="0.2">
      <c r="B152" s="570">
        <f t="shared" si="5"/>
        <v>139</v>
      </c>
      <c r="C152" s="573" t="s">
        <v>948</v>
      </c>
      <c r="D152" s="673">
        <v>2480000</v>
      </c>
      <c r="E152" s="674">
        <v>2489999</v>
      </c>
      <c r="F152" s="583">
        <f t="shared" si="4"/>
        <v>10000</v>
      </c>
      <c r="G152" s="573" t="s">
        <v>801</v>
      </c>
      <c r="H152" s="574"/>
      <c r="I152" s="575" t="s">
        <v>1329</v>
      </c>
    </row>
    <row r="153" spans="2:9" s="566" customFormat="1" x14ac:dyDescent="0.2">
      <c r="B153" s="570">
        <f t="shared" si="5"/>
        <v>140</v>
      </c>
      <c r="C153" s="573" t="s">
        <v>1086</v>
      </c>
      <c r="D153" s="673">
        <v>2490000</v>
      </c>
      <c r="E153" s="674">
        <v>2499999</v>
      </c>
      <c r="F153" s="583">
        <f t="shared" si="4"/>
        <v>10000</v>
      </c>
      <c r="G153" s="573" t="s">
        <v>801</v>
      </c>
      <c r="H153" s="574"/>
      <c r="I153" s="575" t="s">
        <v>1329</v>
      </c>
    </row>
    <row r="154" spans="2:9" s="566" customFormat="1" x14ac:dyDescent="0.2">
      <c r="B154" s="570">
        <f t="shared" si="5"/>
        <v>141</v>
      </c>
      <c r="C154" s="573" t="s">
        <v>948</v>
      </c>
      <c r="D154" s="673">
        <v>2500000</v>
      </c>
      <c r="E154" s="674">
        <v>2507799</v>
      </c>
      <c r="F154" s="583">
        <f>SUM(E154-D154)+1</f>
        <v>7800</v>
      </c>
      <c r="G154" s="573" t="s">
        <v>801</v>
      </c>
      <c r="H154" s="574"/>
      <c r="I154" s="575" t="s">
        <v>1329</v>
      </c>
    </row>
    <row r="155" spans="2:9" s="566" customFormat="1" x14ac:dyDescent="0.2">
      <c r="B155" s="570">
        <f t="shared" si="5"/>
        <v>142</v>
      </c>
      <c r="C155" s="573" t="s">
        <v>1342</v>
      </c>
      <c r="D155" s="673">
        <v>2508000</v>
      </c>
      <c r="E155" s="674">
        <v>2508599</v>
      </c>
      <c r="F155" s="583">
        <f>SUM(E155-D155)+1</f>
        <v>600</v>
      </c>
      <c r="G155" s="573" t="s">
        <v>801</v>
      </c>
      <c r="H155" s="574"/>
      <c r="I155" s="575" t="s">
        <v>1329</v>
      </c>
    </row>
    <row r="156" spans="2:9" s="566" customFormat="1" x14ac:dyDescent="0.2">
      <c r="B156" s="570">
        <f t="shared" si="5"/>
        <v>143</v>
      </c>
      <c r="C156" s="573" t="s">
        <v>2052</v>
      </c>
      <c r="D156" s="673">
        <v>2509000</v>
      </c>
      <c r="E156" s="674">
        <v>2509599</v>
      </c>
      <c r="F156" s="583">
        <f>SUM(E156-D156)+1</f>
        <v>600</v>
      </c>
      <c r="G156" s="573" t="s">
        <v>801</v>
      </c>
      <c r="H156" s="574"/>
      <c r="I156" s="575" t="s">
        <v>1329</v>
      </c>
    </row>
    <row r="157" spans="2:9" s="566" customFormat="1" x14ac:dyDescent="0.2">
      <c r="B157" s="570">
        <f t="shared" si="5"/>
        <v>144</v>
      </c>
      <c r="C157" s="573" t="s">
        <v>2663</v>
      </c>
      <c r="D157" s="673">
        <v>2510000</v>
      </c>
      <c r="E157" s="674">
        <v>2519999</v>
      </c>
      <c r="F157" s="583">
        <f t="shared" si="4"/>
        <v>10000</v>
      </c>
      <c r="G157" s="573" t="s">
        <v>801</v>
      </c>
      <c r="H157" s="574"/>
      <c r="I157" s="575" t="s">
        <v>1329</v>
      </c>
    </row>
    <row r="158" spans="2:9" s="566" customFormat="1" x14ac:dyDescent="0.2">
      <c r="B158" s="570">
        <f t="shared" si="5"/>
        <v>145</v>
      </c>
      <c r="C158" s="573" t="s">
        <v>1753</v>
      </c>
      <c r="D158" s="673">
        <v>2520000</v>
      </c>
      <c r="E158" s="674">
        <v>2521599</v>
      </c>
      <c r="F158" s="583">
        <f t="shared" si="4"/>
        <v>1600</v>
      </c>
      <c r="G158" s="573" t="s">
        <v>801</v>
      </c>
      <c r="H158" s="574"/>
      <c r="I158" s="575" t="s">
        <v>1329</v>
      </c>
    </row>
    <row r="159" spans="2:9" s="566" customFormat="1" x14ac:dyDescent="0.2">
      <c r="B159" s="570">
        <f t="shared" si="5"/>
        <v>146</v>
      </c>
      <c r="C159" s="573" t="s">
        <v>2663</v>
      </c>
      <c r="D159" s="673">
        <v>2522000</v>
      </c>
      <c r="E159" s="674">
        <v>2529999</v>
      </c>
      <c r="F159" s="583">
        <f t="shared" si="4"/>
        <v>8000</v>
      </c>
      <c r="G159" s="573" t="s">
        <v>801</v>
      </c>
      <c r="H159" s="574"/>
      <c r="I159" s="575" t="s">
        <v>1329</v>
      </c>
    </row>
    <row r="160" spans="2:9" s="566" customFormat="1" x14ac:dyDescent="0.2">
      <c r="B160" s="570">
        <f t="shared" si="5"/>
        <v>147</v>
      </c>
      <c r="C160" s="573" t="s">
        <v>2663</v>
      </c>
      <c r="D160" s="673">
        <v>2530000</v>
      </c>
      <c r="E160" s="674">
        <v>2536099</v>
      </c>
      <c r="F160" s="583">
        <f t="shared" si="4"/>
        <v>6100</v>
      </c>
      <c r="G160" s="573" t="s">
        <v>801</v>
      </c>
      <c r="H160" s="574"/>
      <c r="I160" s="575" t="s">
        <v>1329</v>
      </c>
    </row>
    <row r="161" spans="2:9" s="566" customFormat="1" x14ac:dyDescent="0.2">
      <c r="B161" s="570">
        <f t="shared" si="5"/>
        <v>148</v>
      </c>
      <c r="C161" s="573" t="s">
        <v>1754</v>
      </c>
      <c r="D161" s="673">
        <v>2537000</v>
      </c>
      <c r="E161" s="674">
        <v>2539999</v>
      </c>
      <c r="F161" s="583">
        <f t="shared" si="4"/>
        <v>3000</v>
      </c>
      <c r="G161" s="573" t="s">
        <v>1246</v>
      </c>
      <c r="H161" s="574"/>
      <c r="I161" s="575" t="s">
        <v>1329</v>
      </c>
    </row>
    <row r="162" spans="2:9" s="566" customFormat="1" x14ac:dyDescent="0.2">
      <c r="B162" s="570">
        <f t="shared" si="5"/>
        <v>149</v>
      </c>
      <c r="C162" s="584" t="s">
        <v>969</v>
      </c>
      <c r="D162" s="673"/>
      <c r="E162" s="674"/>
      <c r="F162" s="583"/>
      <c r="G162" s="573"/>
      <c r="H162" s="574"/>
      <c r="I162" s="575" t="s">
        <v>1329</v>
      </c>
    </row>
    <row r="163" spans="2:9" s="566" customFormat="1" x14ac:dyDescent="0.2">
      <c r="B163" s="570">
        <f t="shared" si="5"/>
        <v>150</v>
      </c>
      <c r="C163" s="573" t="s">
        <v>1067</v>
      </c>
      <c r="D163" s="673">
        <v>2540000</v>
      </c>
      <c r="E163" s="674">
        <v>2540099</v>
      </c>
      <c r="F163" s="583">
        <f t="shared" si="4"/>
        <v>100</v>
      </c>
      <c r="G163" s="573" t="s">
        <v>801</v>
      </c>
      <c r="H163" s="574"/>
      <c r="I163" s="575" t="s">
        <v>1329</v>
      </c>
    </row>
    <row r="164" spans="2:9" s="566" customFormat="1" x14ac:dyDescent="0.2">
      <c r="B164" s="570">
        <f t="shared" si="5"/>
        <v>151</v>
      </c>
      <c r="C164" s="573" t="s">
        <v>1068</v>
      </c>
      <c r="D164" s="673">
        <v>2540100</v>
      </c>
      <c r="E164" s="674">
        <v>2540199</v>
      </c>
      <c r="F164" s="583">
        <f t="shared" si="4"/>
        <v>100</v>
      </c>
      <c r="G164" s="573" t="s">
        <v>801</v>
      </c>
      <c r="H164" s="574"/>
      <c r="I164" s="575" t="s">
        <v>1329</v>
      </c>
    </row>
    <row r="165" spans="2:9" s="566" customFormat="1" x14ac:dyDescent="0.2">
      <c r="B165" s="570">
        <f t="shared" si="5"/>
        <v>152</v>
      </c>
      <c r="C165" s="573" t="s">
        <v>1069</v>
      </c>
      <c r="D165" s="673">
        <v>2540200</v>
      </c>
      <c r="E165" s="674">
        <v>2540299</v>
      </c>
      <c r="F165" s="583">
        <f t="shared" si="4"/>
        <v>100</v>
      </c>
      <c r="G165" s="573" t="s">
        <v>801</v>
      </c>
      <c r="H165" s="574"/>
      <c r="I165" s="575" t="s">
        <v>1329</v>
      </c>
    </row>
    <row r="166" spans="2:9" s="566" customFormat="1" x14ac:dyDescent="0.2">
      <c r="B166" s="570">
        <f t="shared" si="5"/>
        <v>153</v>
      </c>
      <c r="C166" s="573" t="s">
        <v>1070</v>
      </c>
      <c r="D166" s="673">
        <v>2540300</v>
      </c>
      <c r="E166" s="674">
        <v>2540399</v>
      </c>
      <c r="F166" s="583">
        <f t="shared" si="4"/>
        <v>100</v>
      </c>
      <c r="G166" s="573" t="s">
        <v>801</v>
      </c>
      <c r="H166" s="574"/>
      <c r="I166" s="575" t="s">
        <v>1329</v>
      </c>
    </row>
    <row r="167" spans="2:9" s="566" customFormat="1" x14ac:dyDescent="0.2">
      <c r="B167" s="570">
        <f t="shared" si="5"/>
        <v>154</v>
      </c>
      <c r="C167" s="573" t="s">
        <v>1075</v>
      </c>
      <c r="D167" s="673">
        <v>2540400</v>
      </c>
      <c r="E167" s="674">
        <v>2540499</v>
      </c>
      <c r="F167" s="583">
        <f t="shared" si="4"/>
        <v>100</v>
      </c>
      <c r="G167" s="573" t="s">
        <v>801</v>
      </c>
      <c r="H167" s="574"/>
      <c r="I167" s="575" t="s">
        <v>1329</v>
      </c>
    </row>
    <row r="168" spans="2:9" s="566" customFormat="1" x14ac:dyDescent="0.2">
      <c r="B168" s="570">
        <f t="shared" si="5"/>
        <v>155</v>
      </c>
      <c r="C168" s="573" t="s">
        <v>1076</v>
      </c>
      <c r="D168" s="673">
        <v>2540500</v>
      </c>
      <c r="E168" s="674">
        <v>2540599</v>
      </c>
      <c r="F168" s="583">
        <f t="shared" si="4"/>
        <v>100</v>
      </c>
      <c r="G168" s="573" t="s">
        <v>801</v>
      </c>
      <c r="H168" s="574"/>
      <c r="I168" s="575" t="s">
        <v>1329</v>
      </c>
    </row>
    <row r="169" spans="2:9" s="566" customFormat="1" x14ac:dyDescent="0.2">
      <c r="B169" s="570">
        <f t="shared" si="5"/>
        <v>156</v>
      </c>
      <c r="C169" s="573" t="s">
        <v>1077</v>
      </c>
      <c r="D169" s="673">
        <v>2540600</v>
      </c>
      <c r="E169" s="674">
        <v>2540699</v>
      </c>
      <c r="F169" s="583">
        <f t="shared" si="4"/>
        <v>100</v>
      </c>
      <c r="G169" s="573" t="s">
        <v>801</v>
      </c>
      <c r="H169" s="574"/>
      <c r="I169" s="575" t="s">
        <v>1329</v>
      </c>
    </row>
    <row r="170" spans="2:9" s="566" customFormat="1" x14ac:dyDescent="0.2">
      <c r="B170" s="570">
        <f t="shared" si="5"/>
        <v>157</v>
      </c>
      <c r="C170" s="573" t="s">
        <v>1078</v>
      </c>
      <c r="D170" s="673">
        <v>2540700</v>
      </c>
      <c r="E170" s="674">
        <v>2540799</v>
      </c>
      <c r="F170" s="583">
        <f t="shared" si="4"/>
        <v>100</v>
      </c>
      <c r="G170" s="573" t="s">
        <v>801</v>
      </c>
      <c r="H170" s="574"/>
      <c r="I170" s="575" t="s">
        <v>1329</v>
      </c>
    </row>
    <row r="171" spans="2:9" s="566" customFormat="1" x14ac:dyDescent="0.2">
      <c r="B171" s="570">
        <f t="shared" si="5"/>
        <v>158</v>
      </c>
      <c r="C171" s="573" t="s">
        <v>1084</v>
      </c>
      <c r="D171" s="673">
        <v>2540800</v>
      </c>
      <c r="E171" s="674">
        <v>2540899</v>
      </c>
      <c r="F171" s="583">
        <f t="shared" si="4"/>
        <v>100</v>
      </c>
      <c r="G171" s="573" t="s">
        <v>801</v>
      </c>
      <c r="H171" s="574"/>
      <c r="I171" s="575" t="s">
        <v>1329</v>
      </c>
    </row>
    <row r="172" spans="2:9" s="566" customFormat="1" x14ac:dyDescent="0.2">
      <c r="B172" s="570">
        <f t="shared" si="5"/>
        <v>159</v>
      </c>
      <c r="C172" s="573" t="s">
        <v>1080</v>
      </c>
      <c r="D172" s="673">
        <v>2540900</v>
      </c>
      <c r="E172" s="674">
        <v>2540999</v>
      </c>
      <c r="F172" s="583">
        <f t="shared" si="4"/>
        <v>100</v>
      </c>
      <c r="G172" s="573" t="s">
        <v>801</v>
      </c>
      <c r="H172" s="574"/>
      <c r="I172" s="575" t="s">
        <v>1329</v>
      </c>
    </row>
    <row r="173" spans="2:9" s="566" customFormat="1" x14ac:dyDescent="0.2">
      <c r="B173" s="570">
        <f t="shared" si="5"/>
        <v>160</v>
      </c>
      <c r="C173" s="573" t="s">
        <v>1139</v>
      </c>
      <c r="D173" s="673">
        <v>2541000</v>
      </c>
      <c r="E173" s="674">
        <v>2541099</v>
      </c>
      <c r="F173" s="583">
        <f t="shared" si="4"/>
        <v>100</v>
      </c>
      <c r="G173" s="573" t="s">
        <v>801</v>
      </c>
      <c r="H173" s="574"/>
      <c r="I173" s="575" t="s">
        <v>1329</v>
      </c>
    </row>
    <row r="174" spans="2:9" s="566" customFormat="1" x14ac:dyDescent="0.2">
      <c r="B174" s="570">
        <f t="shared" si="5"/>
        <v>161</v>
      </c>
      <c r="C174" s="573" t="s">
        <v>1081</v>
      </c>
      <c r="D174" s="673">
        <v>2541100</v>
      </c>
      <c r="E174" s="674">
        <v>2541199</v>
      </c>
      <c r="F174" s="583">
        <f t="shared" si="4"/>
        <v>100</v>
      </c>
      <c r="G174" s="573" t="s">
        <v>801</v>
      </c>
      <c r="H174" s="574"/>
      <c r="I174" s="575" t="s">
        <v>1329</v>
      </c>
    </row>
    <row r="175" spans="2:9" s="566" customFormat="1" x14ac:dyDescent="0.2">
      <c r="B175" s="570">
        <f t="shared" si="5"/>
        <v>162</v>
      </c>
      <c r="C175" s="573" t="s">
        <v>1079</v>
      </c>
      <c r="D175" s="673">
        <v>2541200</v>
      </c>
      <c r="E175" s="674">
        <v>2541299</v>
      </c>
      <c r="F175" s="583">
        <f t="shared" si="4"/>
        <v>100</v>
      </c>
      <c r="G175" s="573" t="s">
        <v>801</v>
      </c>
      <c r="H175" s="574"/>
      <c r="I175" s="575" t="s">
        <v>1329</v>
      </c>
    </row>
    <row r="176" spans="2:9" s="566" customFormat="1" x14ac:dyDescent="0.2">
      <c r="B176" s="570">
        <f t="shared" si="5"/>
        <v>163</v>
      </c>
      <c r="C176" s="573" t="s">
        <v>1082</v>
      </c>
      <c r="D176" s="673">
        <v>2541300</v>
      </c>
      <c r="E176" s="674">
        <v>2541399</v>
      </c>
      <c r="F176" s="583">
        <f t="shared" si="4"/>
        <v>100</v>
      </c>
      <c r="G176" s="573" t="s">
        <v>801</v>
      </c>
      <c r="H176" s="574"/>
      <c r="I176" s="575" t="s">
        <v>1329</v>
      </c>
    </row>
    <row r="177" spans="2:10" s="566" customFormat="1" x14ac:dyDescent="0.2">
      <c r="B177" s="570">
        <f t="shared" si="5"/>
        <v>164</v>
      </c>
      <c r="C177" s="573" t="s">
        <v>2503</v>
      </c>
      <c r="D177" s="673">
        <v>2541400</v>
      </c>
      <c r="E177" s="674">
        <v>2541499</v>
      </c>
      <c r="F177" s="583">
        <f t="shared" si="4"/>
        <v>100</v>
      </c>
      <c r="G177" s="573" t="s">
        <v>801</v>
      </c>
      <c r="H177" s="574"/>
      <c r="I177" s="575" t="s">
        <v>1329</v>
      </c>
    </row>
    <row r="178" spans="2:10" s="566" customFormat="1" x14ac:dyDescent="0.2">
      <c r="B178" s="570">
        <f t="shared" si="5"/>
        <v>165</v>
      </c>
      <c r="C178" s="573" t="s">
        <v>1083</v>
      </c>
      <c r="D178" s="673">
        <v>2541500</v>
      </c>
      <c r="E178" s="674">
        <v>2541599</v>
      </c>
      <c r="F178" s="583">
        <f t="shared" si="4"/>
        <v>100</v>
      </c>
      <c r="G178" s="573" t="s">
        <v>801</v>
      </c>
      <c r="H178" s="574"/>
      <c r="I178" s="575" t="s">
        <v>1329</v>
      </c>
    </row>
    <row r="179" spans="2:10" s="566" customFormat="1" x14ac:dyDescent="0.2">
      <c r="B179" s="570">
        <f t="shared" si="5"/>
        <v>166</v>
      </c>
      <c r="C179" s="573" t="s">
        <v>1173</v>
      </c>
      <c r="D179" s="673">
        <v>2541600</v>
      </c>
      <c r="E179" s="674">
        <v>2541699</v>
      </c>
      <c r="F179" s="583">
        <f t="shared" si="4"/>
        <v>100</v>
      </c>
      <c r="G179" s="573" t="s">
        <v>801</v>
      </c>
      <c r="H179" s="574"/>
      <c r="I179" s="575" t="s">
        <v>1329</v>
      </c>
    </row>
    <row r="180" spans="2:10" s="566" customFormat="1" x14ac:dyDescent="0.2">
      <c r="B180" s="570">
        <f t="shared" si="5"/>
        <v>167</v>
      </c>
      <c r="C180" s="573" t="s">
        <v>2259</v>
      </c>
      <c r="D180" s="673">
        <v>2543000</v>
      </c>
      <c r="E180" s="674">
        <v>2549199</v>
      </c>
      <c r="F180" s="583">
        <f t="shared" si="4"/>
        <v>6200</v>
      </c>
      <c r="G180" s="573" t="s">
        <v>801</v>
      </c>
      <c r="H180" s="574"/>
      <c r="I180" s="575" t="s">
        <v>1329</v>
      </c>
    </row>
    <row r="181" spans="2:10" s="566" customFormat="1" x14ac:dyDescent="0.2">
      <c r="B181" s="570">
        <f t="shared" si="5"/>
        <v>168</v>
      </c>
      <c r="C181" s="573" t="s">
        <v>1552</v>
      </c>
      <c r="D181" s="673">
        <v>2550000</v>
      </c>
      <c r="E181" s="674">
        <v>2553999</v>
      </c>
      <c r="F181" s="583">
        <f t="shared" si="4"/>
        <v>4000</v>
      </c>
      <c r="G181" s="573" t="s">
        <v>801</v>
      </c>
      <c r="H181" s="574"/>
      <c r="I181" s="575" t="s">
        <v>1329</v>
      </c>
    </row>
    <row r="182" spans="2:10" s="566" customFormat="1" x14ac:dyDescent="0.2">
      <c r="B182" s="570">
        <f t="shared" si="5"/>
        <v>169</v>
      </c>
      <c r="C182" s="573" t="s">
        <v>1564</v>
      </c>
      <c r="D182" s="673">
        <v>2554000</v>
      </c>
      <c r="E182" s="674">
        <v>2554899</v>
      </c>
      <c r="F182" s="583">
        <f t="shared" si="4"/>
        <v>900</v>
      </c>
      <c r="G182" s="573" t="s">
        <v>801</v>
      </c>
      <c r="H182" s="574"/>
      <c r="I182" s="575" t="s">
        <v>1329</v>
      </c>
    </row>
    <row r="183" spans="2:10" s="566" customFormat="1" x14ac:dyDescent="0.2">
      <c r="B183" s="570">
        <f t="shared" si="5"/>
        <v>170</v>
      </c>
      <c r="C183" s="573" t="s">
        <v>1072</v>
      </c>
      <c r="D183" s="673">
        <v>2555000</v>
      </c>
      <c r="E183" s="674">
        <v>2557099</v>
      </c>
      <c r="F183" s="583">
        <f t="shared" si="4"/>
        <v>2100</v>
      </c>
      <c r="G183" s="573" t="s">
        <v>801</v>
      </c>
      <c r="H183" s="574"/>
      <c r="I183" s="575" t="s">
        <v>1329</v>
      </c>
    </row>
    <row r="184" spans="2:10" s="567" customFormat="1" x14ac:dyDescent="0.2">
      <c r="B184" s="570">
        <f t="shared" si="5"/>
        <v>171</v>
      </c>
      <c r="C184" s="573" t="s">
        <v>1821</v>
      </c>
      <c r="D184" s="673">
        <v>2558000</v>
      </c>
      <c r="E184" s="674">
        <v>2559099</v>
      </c>
      <c r="F184" s="583">
        <f t="shared" si="4"/>
        <v>1100</v>
      </c>
      <c r="G184" s="573" t="s">
        <v>801</v>
      </c>
      <c r="H184" s="574"/>
      <c r="I184" s="575" t="s">
        <v>1329</v>
      </c>
      <c r="J184" s="566"/>
    </row>
    <row r="185" spans="2:10" s="566" customFormat="1" x14ac:dyDescent="0.2">
      <c r="B185" s="570">
        <f t="shared" si="5"/>
        <v>172</v>
      </c>
      <c r="C185" s="573" t="s">
        <v>1071</v>
      </c>
      <c r="D185" s="673">
        <v>2560000</v>
      </c>
      <c r="E185" s="674">
        <v>2569999</v>
      </c>
      <c r="F185" s="583">
        <f t="shared" si="4"/>
        <v>10000</v>
      </c>
      <c r="G185" s="573" t="s">
        <v>801</v>
      </c>
      <c r="H185" s="574"/>
      <c r="I185" s="575" t="s">
        <v>1329</v>
      </c>
    </row>
    <row r="186" spans="2:10" s="566" customFormat="1" x14ac:dyDescent="0.2">
      <c r="B186" s="570">
        <f t="shared" si="5"/>
        <v>173</v>
      </c>
      <c r="C186" s="573" t="s">
        <v>1552</v>
      </c>
      <c r="D186" s="673">
        <v>2570000</v>
      </c>
      <c r="E186" s="674">
        <v>2570399</v>
      </c>
      <c r="F186" s="583">
        <f t="shared" si="4"/>
        <v>400</v>
      </c>
      <c r="G186" s="573" t="s">
        <v>801</v>
      </c>
      <c r="H186" s="574"/>
      <c r="I186" s="575" t="s">
        <v>1329</v>
      </c>
    </row>
    <row r="187" spans="2:10" s="566" customFormat="1" x14ac:dyDescent="0.2">
      <c r="B187" s="570">
        <f t="shared" si="5"/>
        <v>174</v>
      </c>
      <c r="C187" s="573" t="s">
        <v>1562</v>
      </c>
      <c r="D187" s="673">
        <v>2571000</v>
      </c>
      <c r="E187" s="674">
        <v>2575999</v>
      </c>
      <c r="F187" s="583">
        <f t="shared" si="4"/>
        <v>5000</v>
      </c>
      <c r="G187" s="573" t="s">
        <v>801</v>
      </c>
      <c r="H187" s="574"/>
      <c r="I187" s="575" t="s">
        <v>1329</v>
      </c>
    </row>
    <row r="188" spans="2:10" s="566" customFormat="1" x14ac:dyDescent="0.2">
      <c r="B188" s="570">
        <f t="shared" si="5"/>
        <v>175</v>
      </c>
      <c r="C188" s="573" t="s">
        <v>1559</v>
      </c>
      <c r="D188" s="673">
        <v>2576000</v>
      </c>
      <c r="E188" s="674">
        <v>2579999</v>
      </c>
      <c r="F188" s="583">
        <f t="shared" si="4"/>
        <v>4000</v>
      </c>
      <c r="G188" s="573" t="s">
        <v>801</v>
      </c>
      <c r="H188" s="574"/>
      <c r="I188" s="575" t="s">
        <v>1329</v>
      </c>
    </row>
    <row r="189" spans="2:10" s="566" customFormat="1" x14ac:dyDescent="0.2">
      <c r="B189" s="570">
        <f t="shared" si="5"/>
        <v>176</v>
      </c>
      <c r="C189" s="573" t="s">
        <v>2660</v>
      </c>
      <c r="D189" s="673">
        <v>2580000</v>
      </c>
      <c r="E189" s="674">
        <v>2584999</v>
      </c>
      <c r="F189" s="583">
        <f t="shared" si="4"/>
        <v>5000</v>
      </c>
      <c r="G189" s="573" t="s">
        <v>801</v>
      </c>
      <c r="H189" s="574"/>
      <c r="I189" s="575" t="s">
        <v>1329</v>
      </c>
    </row>
    <row r="190" spans="2:10" s="566" customFormat="1" x14ac:dyDescent="0.2">
      <c r="B190" s="570">
        <f t="shared" si="5"/>
        <v>177</v>
      </c>
      <c r="C190" s="573" t="s">
        <v>1343</v>
      </c>
      <c r="D190" s="673">
        <v>2585000</v>
      </c>
      <c r="E190" s="674">
        <v>2585799</v>
      </c>
      <c r="F190" s="583">
        <f t="shared" si="4"/>
        <v>800</v>
      </c>
      <c r="G190" s="573" t="s">
        <v>801</v>
      </c>
      <c r="H190" s="574"/>
      <c r="I190" s="575" t="s">
        <v>1329</v>
      </c>
    </row>
    <row r="191" spans="2:10" s="566" customFormat="1" x14ac:dyDescent="0.2">
      <c r="B191" s="570">
        <f t="shared" si="5"/>
        <v>178</v>
      </c>
      <c r="C191" s="573" t="s">
        <v>1695</v>
      </c>
      <c r="D191" s="673">
        <v>2586000</v>
      </c>
      <c r="E191" s="674">
        <v>2589199</v>
      </c>
      <c r="F191" s="583">
        <f t="shared" si="4"/>
        <v>3200</v>
      </c>
      <c r="G191" s="573" t="s">
        <v>801</v>
      </c>
      <c r="H191" s="574"/>
      <c r="I191" s="575" t="s">
        <v>1329</v>
      </c>
    </row>
    <row r="192" spans="2:10" s="566" customFormat="1" x14ac:dyDescent="0.2">
      <c r="B192" s="570">
        <f t="shared" si="5"/>
        <v>179</v>
      </c>
      <c r="C192" s="573" t="s">
        <v>1063</v>
      </c>
      <c r="D192" s="673">
        <v>2590000</v>
      </c>
      <c r="E192" s="674">
        <v>2599999</v>
      </c>
      <c r="F192" s="583">
        <f t="shared" si="4"/>
        <v>10000</v>
      </c>
      <c r="G192" s="602" t="s">
        <v>699</v>
      </c>
      <c r="H192" s="574"/>
      <c r="I192" s="575" t="s">
        <v>1329</v>
      </c>
    </row>
    <row r="193" spans="2:9" s="566" customFormat="1" x14ac:dyDescent="0.2">
      <c r="B193" s="570">
        <f t="shared" si="5"/>
        <v>180</v>
      </c>
      <c r="C193" s="573" t="s">
        <v>1088</v>
      </c>
      <c r="D193" s="673">
        <v>2600000</v>
      </c>
      <c r="E193" s="674">
        <v>2604299</v>
      </c>
      <c r="F193" s="583">
        <f t="shared" si="4"/>
        <v>4300</v>
      </c>
      <c r="G193" s="573" t="s">
        <v>801</v>
      </c>
      <c r="H193" s="574"/>
      <c r="I193" s="575" t="s">
        <v>1329</v>
      </c>
    </row>
    <row r="194" spans="2:9" s="566" customFormat="1" x14ac:dyDescent="0.2">
      <c r="B194" s="570">
        <f t="shared" si="5"/>
        <v>181</v>
      </c>
      <c r="C194" s="573" t="s">
        <v>1501</v>
      </c>
      <c r="D194" s="673">
        <v>2605000</v>
      </c>
      <c r="E194" s="674">
        <v>2609999</v>
      </c>
      <c r="F194" s="583">
        <f t="shared" si="4"/>
        <v>5000</v>
      </c>
      <c r="G194" s="573" t="s">
        <v>801</v>
      </c>
      <c r="H194" s="574"/>
      <c r="I194" s="575" t="s">
        <v>1329</v>
      </c>
    </row>
    <row r="195" spans="2:9" s="566" customFormat="1" x14ac:dyDescent="0.2">
      <c r="B195" s="570">
        <f t="shared" si="5"/>
        <v>182</v>
      </c>
      <c r="C195" s="573" t="s">
        <v>1133</v>
      </c>
      <c r="D195" s="673">
        <v>2610000</v>
      </c>
      <c r="E195" s="674">
        <v>2611399</v>
      </c>
      <c r="F195" s="583">
        <f t="shared" si="4"/>
        <v>1400</v>
      </c>
      <c r="G195" s="573" t="s">
        <v>801</v>
      </c>
      <c r="H195" s="574"/>
      <c r="I195" s="575" t="s">
        <v>1329</v>
      </c>
    </row>
    <row r="196" spans="2:9" s="566" customFormat="1" x14ac:dyDescent="0.2">
      <c r="B196" s="570">
        <f t="shared" si="5"/>
        <v>183</v>
      </c>
      <c r="C196" s="573" t="s">
        <v>1856</v>
      </c>
      <c r="D196" s="673">
        <v>2613000</v>
      </c>
      <c r="E196" s="674">
        <v>2614199</v>
      </c>
      <c r="F196" s="583">
        <f t="shared" si="4"/>
        <v>1200</v>
      </c>
      <c r="G196" s="573" t="s">
        <v>801</v>
      </c>
      <c r="H196" s="574"/>
      <c r="I196" s="575" t="s">
        <v>1329</v>
      </c>
    </row>
    <row r="197" spans="2:9" s="566" customFormat="1" x14ac:dyDescent="0.2">
      <c r="B197" s="570">
        <f t="shared" si="5"/>
        <v>184</v>
      </c>
      <c r="C197" s="573" t="s">
        <v>1390</v>
      </c>
      <c r="D197" s="673">
        <v>2615000</v>
      </c>
      <c r="E197" s="674">
        <v>2616599</v>
      </c>
      <c r="F197" s="583">
        <f t="shared" si="4"/>
        <v>1600</v>
      </c>
      <c r="G197" s="573" t="s">
        <v>801</v>
      </c>
      <c r="H197" s="574"/>
      <c r="I197" s="575" t="s">
        <v>1329</v>
      </c>
    </row>
    <row r="198" spans="2:9" s="566" customFormat="1" x14ac:dyDescent="0.2">
      <c r="B198" s="570">
        <f t="shared" si="5"/>
        <v>185</v>
      </c>
      <c r="C198" s="573" t="s">
        <v>1176</v>
      </c>
      <c r="D198" s="673">
        <v>2617000</v>
      </c>
      <c r="E198" s="674">
        <v>2619099</v>
      </c>
      <c r="F198" s="583">
        <f t="shared" si="4"/>
        <v>2100</v>
      </c>
      <c r="G198" s="573" t="s">
        <v>801</v>
      </c>
      <c r="H198" s="574"/>
      <c r="I198" s="575" t="s">
        <v>1329</v>
      </c>
    </row>
    <row r="199" spans="2:9" s="566" customFormat="1" x14ac:dyDescent="0.2">
      <c r="B199" s="570">
        <f t="shared" si="5"/>
        <v>186</v>
      </c>
      <c r="C199" s="573" t="s">
        <v>1177</v>
      </c>
      <c r="D199" s="673">
        <v>2620000</v>
      </c>
      <c r="E199" s="674">
        <v>2620599</v>
      </c>
      <c r="F199" s="583">
        <f t="shared" ref="F199:F220" si="6">SUM(E199-D199)+1</f>
        <v>600</v>
      </c>
      <c r="G199" s="573" t="s">
        <v>801</v>
      </c>
      <c r="H199" s="574"/>
      <c r="I199" s="575" t="s">
        <v>1329</v>
      </c>
    </row>
    <row r="200" spans="2:9" s="566" customFormat="1" x14ac:dyDescent="0.2">
      <c r="B200" s="570">
        <f t="shared" si="5"/>
        <v>187</v>
      </c>
      <c r="C200" s="573" t="s">
        <v>1178</v>
      </c>
      <c r="D200" s="673">
        <v>2621000</v>
      </c>
      <c r="E200" s="674">
        <v>2622999</v>
      </c>
      <c r="F200" s="583">
        <f t="shared" si="6"/>
        <v>2000</v>
      </c>
      <c r="G200" s="573" t="s">
        <v>801</v>
      </c>
      <c r="H200" s="574"/>
      <c r="I200" s="575" t="s">
        <v>1329</v>
      </c>
    </row>
    <row r="201" spans="2:9" s="567" customFormat="1" x14ac:dyDescent="0.2">
      <c r="B201" s="570">
        <f t="shared" si="5"/>
        <v>188</v>
      </c>
      <c r="C201" s="573" t="s">
        <v>1177</v>
      </c>
      <c r="D201" s="673">
        <v>2623000</v>
      </c>
      <c r="E201" s="674">
        <v>2625099</v>
      </c>
      <c r="F201" s="583">
        <f t="shared" si="6"/>
        <v>2100</v>
      </c>
      <c r="G201" s="573" t="s">
        <v>801</v>
      </c>
      <c r="H201" s="574"/>
      <c r="I201" s="575" t="s">
        <v>1329</v>
      </c>
    </row>
    <row r="202" spans="2:9" s="566" customFormat="1" x14ac:dyDescent="0.2">
      <c r="B202" s="570">
        <f t="shared" si="5"/>
        <v>189</v>
      </c>
      <c r="C202" s="573" t="s">
        <v>1643</v>
      </c>
      <c r="D202" s="673">
        <v>2626000</v>
      </c>
      <c r="E202" s="674">
        <v>2629299</v>
      </c>
      <c r="F202" s="583">
        <f t="shared" si="6"/>
        <v>3300</v>
      </c>
      <c r="G202" s="573" t="s">
        <v>801</v>
      </c>
      <c r="H202" s="574"/>
      <c r="I202" s="575" t="s">
        <v>1329</v>
      </c>
    </row>
    <row r="203" spans="2:9" s="566" customFormat="1" x14ac:dyDescent="0.2">
      <c r="B203" s="570">
        <f t="shared" si="5"/>
        <v>190</v>
      </c>
      <c r="C203" s="573" t="s">
        <v>2782</v>
      </c>
      <c r="D203" s="673">
        <v>2630000</v>
      </c>
      <c r="E203" s="674">
        <v>2631499</v>
      </c>
      <c r="F203" s="583">
        <f t="shared" si="6"/>
        <v>1500</v>
      </c>
      <c r="G203" s="573" t="s">
        <v>801</v>
      </c>
      <c r="H203" s="574"/>
      <c r="I203" s="575" t="s">
        <v>1329</v>
      </c>
    </row>
    <row r="204" spans="2:9" s="566" customFormat="1" x14ac:dyDescent="0.2">
      <c r="B204" s="570">
        <f t="shared" si="5"/>
        <v>191</v>
      </c>
      <c r="C204" s="573" t="s">
        <v>1880</v>
      </c>
      <c r="D204" s="673">
        <v>2632000</v>
      </c>
      <c r="E204" s="674">
        <v>2633399</v>
      </c>
      <c r="F204" s="583">
        <f t="shared" si="6"/>
        <v>1400</v>
      </c>
      <c r="G204" s="573" t="s">
        <v>801</v>
      </c>
      <c r="H204" s="574"/>
      <c r="I204" s="575" t="s">
        <v>1329</v>
      </c>
    </row>
    <row r="205" spans="2:9" s="566" customFormat="1" x14ac:dyDescent="0.2">
      <c r="B205" s="570">
        <f t="shared" si="5"/>
        <v>192</v>
      </c>
      <c r="C205" s="573" t="s">
        <v>1425</v>
      </c>
      <c r="D205" s="673">
        <v>2634000</v>
      </c>
      <c r="E205" s="674">
        <v>2634799</v>
      </c>
      <c r="F205" s="583">
        <f t="shared" si="6"/>
        <v>800</v>
      </c>
      <c r="G205" s="573" t="s">
        <v>801</v>
      </c>
      <c r="H205" s="574"/>
      <c r="I205" s="575" t="s">
        <v>1329</v>
      </c>
    </row>
    <row r="206" spans="2:9" s="566" customFormat="1" x14ac:dyDescent="0.2">
      <c r="B206" s="570">
        <f t="shared" si="5"/>
        <v>193</v>
      </c>
      <c r="C206" s="573" t="s">
        <v>1955</v>
      </c>
      <c r="D206" s="673">
        <v>2636000</v>
      </c>
      <c r="E206" s="674">
        <v>2636299</v>
      </c>
      <c r="F206" s="583">
        <f t="shared" si="6"/>
        <v>300</v>
      </c>
      <c r="G206" s="573" t="s">
        <v>801</v>
      </c>
      <c r="H206" s="574"/>
      <c r="I206" s="575" t="s">
        <v>1329</v>
      </c>
    </row>
    <row r="207" spans="2:9" s="566" customFormat="1" x14ac:dyDescent="0.2">
      <c r="B207" s="570">
        <f t="shared" si="5"/>
        <v>194</v>
      </c>
      <c r="C207" s="573" t="s">
        <v>1696</v>
      </c>
      <c r="D207" s="673">
        <v>2637000</v>
      </c>
      <c r="E207" s="674">
        <v>2637399</v>
      </c>
      <c r="F207" s="583">
        <f t="shared" si="6"/>
        <v>400</v>
      </c>
      <c r="G207" s="573" t="s">
        <v>801</v>
      </c>
      <c r="H207" s="574"/>
      <c r="I207" s="575" t="s">
        <v>1329</v>
      </c>
    </row>
    <row r="208" spans="2:9" s="566" customFormat="1" x14ac:dyDescent="0.2">
      <c r="B208" s="570">
        <f t="shared" ref="B208:B271" si="7">B207+1</f>
        <v>195</v>
      </c>
      <c r="C208" s="573" t="s">
        <v>1799</v>
      </c>
      <c r="D208" s="673">
        <v>2638000</v>
      </c>
      <c r="E208" s="674">
        <v>2638099</v>
      </c>
      <c r="F208" s="583">
        <f t="shared" si="6"/>
        <v>100</v>
      </c>
      <c r="G208" s="573" t="s">
        <v>801</v>
      </c>
      <c r="H208" s="574"/>
      <c r="I208" s="575" t="s">
        <v>1329</v>
      </c>
    </row>
    <row r="209" spans="2:9" s="566" customFormat="1" x14ac:dyDescent="0.2">
      <c r="B209" s="570">
        <f t="shared" si="7"/>
        <v>196</v>
      </c>
      <c r="C209" s="573" t="s">
        <v>1799</v>
      </c>
      <c r="D209" s="673">
        <v>2639000</v>
      </c>
      <c r="E209" s="674">
        <v>2639999</v>
      </c>
      <c r="F209" s="583">
        <f t="shared" si="6"/>
        <v>1000</v>
      </c>
      <c r="G209" s="573" t="s">
        <v>801</v>
      </c>
      <c r="H209" s="574"/>
      <c r="I209" s="575" t="s">
        <v>1329</v>
      </c>
    </row>
    <row r="210" spans="2:9" s="566" customFormat="1" x14ac:dyDescent="0.2">
      <c r="B210" s="570">
        <f t="shared" si="7"/>
        <v>197</v>
      </c>
      <c r="C210" s="573" t="s">
        <v>2661</v>
      </c>
      <c r="D210" s="673">
        <v>2640000</v>
      </c>
      <c r="E210" s="674">
        <v>2648699</v>
      </c>
      <c r="F210" s="583">
        <f t="shared" si="6"/>
        <v>8700</v>
      </c>
      <c r="G210" s="573" t="s">
        <v>801</v>
      </c>
      <c r="H210" s="574"/>
      <c r="I210" s="575" t="s">
        <v>1329</v>
      </c>
    </row>
    <row r="211" spans="2:9" s="566" customFormat="1" x14ac:dyDescent="0.2">
      <c r="B211" s="570">
        <f t="shared" si="7"/>
        <v>198</v>
      </c>
      <c r="C211" s="573" t="s">
        <v>1344</v>
      </c>
      <c r="D211" s="673">
        <v>2649000</v>
      </c>
      <c r="E211" s="674">
        <v>2649999</v>
      </c>
      <c r="F211" s="583">
        <f t="shared" si="6"/>
        <v>1000</v>
      </c>
      <c r="G211" s="573" t="s">
        <v>801</v>
      </c>
      <c r="H211" s="574"/>
      <c r="I211" s="575" t="s">
        <v>1329</v>
      </c>
    </row>
    <row r="212" spans="2:9" s="566" customFormat="1" x14ac:dyDescent="0.2">
      <c r="B212" s="570">
        <f t="shared" si="7"/>
        <v>199</v>
      </c>
      <c r="C212" s="573" t="s">
        <v>1124</v>
      </c>
      <c r="D212" s="673">
        <v>2650000</v>
      </c>
      <c r="E212" s="674">
        <v>2652399</v>
      </c>
      <c r="F212" s="583">
        <f t="shared" si="6"/>
        <v>2400</v>
      </c>
      <c r="G212" s="573" t="s">
        <v>801</v>
      </c>
      <c r="H212" s="574"/>
      <c r="I212" s="575" t="s">
        <v>1329</v>
      </c>
    </row>
    <row r="213" spans="2:9" s="566" customFormat="1" x14ac:dyDescent="0.2">
      <c r="B213" s="570">
        <f t="shared" si="7"/>
        <v>200</v>
      </c>
      <c r="C213" s="573" t="s">
        <v>1345</v>
      </c>
      <c r="D213" s="673">
        <v>2654000</v>
      </c>
      <c r="E213" s="674">
        <v>2654699</v>
      </c>
      <c r="F213" s="583">
        <f t="shared" si="6"/>
        <v>700</v>
      </c>
      <c r="G213" s="573" t="s">
        <v>801</v>
      </c>
      <c r="H213" s="574"/>
      <c r="I213" s="575" t="s">
        <v>1329</v>
      </c>
    </row>
    <row r="214" spans="2:9" s="566" customFormat="1" x14ac:dyDescent="0.2">
      <c r="B214" s="570">
        <f t="shared" si="7"/>
        <v>201</v>
      </c>
      <c r="C214" s="573" t="s">
        <v>1822</v>
      </c>
      <c r="D214" s="673">
        <v>2655000</v>
      </c>
      <c r="E214" s="674">
        <v>2656999</v>
      </c>
      <c r="F214" s="583">
        <f t="shared" si="6"/>
        <v>2000</v>
      </c>
      <c r="G214" s="573" t="s">
        <v>801</v>
      </c>
      <c r="H214" s="574"/>
      <c r="I214" s="575" t="s">
        <v>1329</v>
      </c>
    </row>
    <row r="215" spans="2:9" s="566" customFormat="1" x14ac:dyDescent="0.2">
      <c r="B215" s="570">
        <f t="shared" si="7"/>
        <v>202</v>
      </c>
      <c r="C215" s="573" t="s">
        <v>1560</v>
      </c>
      <c r="D215" s="673">
        <v>2658000</v>
      </c>
      <c r="E215" s="674">
        <v>2659399</v>
      </c>
      <c r="F215" s="583">
        <f t="shared" si="6"/>
        <v>1400</v>
      </c>
      <c r="G215" s="573" t="s">
        <v>801</v>
      </c>
      <c r="H215" s="574"/>
      <c r="I215" s="575" t="s">
        <v>1329</v>
      </c>
    </row>
    <row r="216" spans="2:9" s="566" customFormat="1" x14ac:dyDescent="0.2">
      <c r="B216" s="570">
        <f t="shared" si="7"/>
        <v>203</v>
      </c>
      <c r="C216" s="573" t="s">
        <v>1196</v>
      </c>
      <c r="D216" s="673">
        <v>2660000</v>
      </c>
      <c r="E216" s="674">
        <v>2669399</v>
      </c>
      <c r="F216" s="583">
        <f t="shared" si="6"/>
        <v>9400</v>
      </c>
      <c r="G216" s="573" t="s">
        <v>801</v>
      </c>
      <c r="H216" s="574"/>
      <c r="I216" s="575" t="s">
        <v>1329</v>
      </c>
    </row>
    <row r="217" spans="2:9" s="566" customFormat="1" x14ac:dyDescent="0.2">
      <c r="B217" s="570">
        <f t="shared" si="7"/>
        <v>204</v>
      </c>
      <c r="C217" s="573" t="s">
        <v>2624</v>
      </c>
      <c r="D217" s="673">
        <v>2670000</v>
      </c>
      <c r="E217" s="674">
        <v>2673999</v>
      </c>
      <c r="F217" s="583">
        <f t="shared" si="6"/>
        <v>4000</v>
      </c>
      <c r="G217" s="573" t="s">
        <v>801</v>
      </c>
      <c r="H217" s="574"/>
      <c r="I217" s="575" t="s">
        <v>1329</v>
      </c>
    </row>
    <row r="218" spans="2:9" s="566" customFormat="1" x14ac:dyDescent="0.2">
      <c r="B218" s="570">
        <f t="shared" si="7"/>
        <v>205</v>
      </c>
      <c r="C218" s="573" t="s">
        <v>2624</v>
      </c>
      <c r="D218" s="673">
        <v>2674000</v>
      </c>
      <c r="E218" s="674">
        <v>2674999</v>
      </c>
      <c r="F218" s="583">
        <f t="shared" si="6"/>
        <v>1000</v>
      </c>
      <c r="G218" s="573" t="s">
        <v>801</v>
      </c>
      <c r="H218" s="574"/>
      <c r="I218" s="575" t="s">
        <v>1329</v>
      </c>
    </row>
    <row r="219" spans="2:9" s="566" customFormat="1" x14ac:dyDescent="0.2">
      <c r="B219" s="570">
        <f t="shared" si="7"/>
        <v>206</v>
      </c>
      <c r="C219" s="573" t="s">
        <v>2631</v>
      </c>
      <c r="D219" s="673">
        <v>2675000</v>
      </c>
      <c r="E219" s="674">
        <v>2678999</v>
      </c>
      <c r="F219" s="583">
        <f t="shared" si="6"/>
        <v>4000</v>
      </c>
      <c r="G219" s="573" t="s">
        <v>801</v>
      </c>
      <c r="H219" s="574"/>
      <c r="I219" s="575" t="s">
        <v>1329</v>
      </c>
    </row>
    <row r="220" spans="2:9" s="566" customFormat="1" x14ac:dyDescent="0.2">
      <c r="B220" s="570">
        <f t="shared" si="7"/>
        <v>207</v>
      </c>
      <c r="C220" s="573" t="s">
        <v>2631</v>
      </c>
      <c r="D220" s="673">
        <v>2679000</v>
      </c>
      <c r="E220" s="674">
        <v>2679999</v>
      </c>
      <c r="F220" s="583">
        <f t="shared" si="6"/>
        <v>1000</v>
      </c>
      <c r="G220" s="573" t="s">
        <v>801</v>
      </c>
      <c r="H220" s="574"/>
      <c r="I220" s="575" t="s">
        <v>1329</v>
      </c>
    </row>
    <row r="221" spans="2:9" s="566" customFormat="1" x14ac:dyDescent="0.2">
      <c r="B221" s="570">
        <f t="shared" si="7"/>
        <v>208</v>
      </c>
      <c r="C221" s="573" t="s">
        <v>947</v>
      </c>
      <c r="D221" s="673">
        <v>2680000</v>
      </c>
      <c r="E221" s="674">
        <v>2686099</v>
      </c>
      <c r="F221" s="583">
        <f t="shared" si="4"/>
        <v>6100</v>
      </c>
      <c r="G221" s="573" t="s">
        <v>801</v>
      </c>
      <c r="H221" s="574"/>
      <c r="I221" s="575" t="s">
        <v>1329</v>
      </c>
    </row>
    <row r="222" spans="2:9" s="566" customFormat="1" x14ac:dyDescent="0.2">
      <c r="B222" s="570">
        <f t="shared" si="7"/>
        <v>209</v>
      </c>
      <c r="C222" s="573" t="s">
        <v>2503</v>
      </c>
      <c r="D222" s="673">
        <v>2687000</v>
      </c>
      <c r="E222" s="674">
        <v>2688699</v>
      </c>
      <c r="F222" s="583">
        <f t="shared" si="4"/>
        <v>1700</v>
      </c>
      <c r="G222" s="573" t="s">
        <v>801</v>
      </c>
      <c r="H222" s="574"/>
      <c r="I222" s="575" t="s">
        <v>1329</v>
      </c>
    </row>
    <row r="223" spans="2:9" s="566" customFormat="1" x14ac:dyDescent="0.2">
      <c r="B223" s="570">
        <f t="shared" si="7"/>
        <v>210</v>
      </c>
      <c r="C223" s="573" t="s">
        <v>1085</v>
      </c>
      <c r="D223" s="673">
        <v>2689000</v>
      </c>
      <c r="E223" s="674">
        <v>2689999</v>
      </c>
      <c r="F223" s="583">
        <f t="shared" si="4"/>
        <v>1000</v>
      </c>
      <c r="G223" s="573" t="s">
        <v>801</v>
      </c>
      <c r="H223" s="574"/>
      <c r="I223" s="575" t="s">
        <v>1329</v>
      </c>
    </row>
    <row r="224" spans="2:9" s="566" customFormat="1" x14ac:dyDescent="0.2">
      <c r="B224" s="570">
        <f t="shared" si="7"/>
        <v>211</v>
      </c>
      <c r="C224" s="573" t="s">
        <v>1127</v>
      </c>
      <c r="D224" s="673">
        <v>2690000</v>
      </c>
      <c r="E224" s="674">
        <v>2693999</v>
      </c>
      <c r="F224" s="583">
        <f t="shared" si="4"/>
        <v>4000</v>
      </c>
      <c r="G224" s="573" t="s">
        <v>801</v>
      </c>
      <c r="H224" s="574"/>
      <c r="I224" s="575" t="s">
        <v>1329</v>
      </c>
    </row>
    <row r="225" spans="2:9" s="566" customFormat="1" x14ac:dyDescent="0.2">
      <c r="B225" s="570">
        <f t="shared" si="7"/>
        <v>212</v>
      </c>
      <c r="C225" s="573" t="s">
        <v>2053</v>
      </c>
      <c r="D225" s="673">
        <v>2694000</v>
      </c>
      <c r="E225" s="674">
        <v>2694299</v>
      </c>
      <c r="F225" s="583">
        <f t="shared" si="4"/>
        <v>300</v>
      </c>
      <c r="G225" s="573" t="s">
        <v>801</v>
      </c>
      <c r="H225" s="574"/>
      <c r="I225" s="575" t="s">
        <v>1329</v>
      </c>
    </row>
    <row r="226" spans="2:9" s="566" customFormat="1" x14ac:dyDescent="0.2">
      <c r="B226" s="570">
        <f t="shared" si="7"/>
        <v>213</v>
      </c>
      <c r="C226" s="573" t="s">
        <v>1696</v>
      </c>
      <c r="D226" s="673">
        <v>2695000</v>
      </c>
      <c r="E226" s="674">
        <v>2699999</v>
      </c>
      <c r="F226" s="583">
        <f t="shared" si="4"/>
        <v>5000</v>
      </c>
      <c r="G226" s="573" t="s">
        <v>801</v>
      </c>
      <c r="H226" s="574"/>
      <c r="I226" s="575" t="s">
        <v>1329</v>
      </c>
    </row>
    <row r="227" spans="2:9" s="566" customFormat="1" x14ac:dyDescent="0.2">
      <c r="B227" s="570">
        <f t="shared" si="7"/>
        <v>214</v>
      </c>
      <c r="C227" s="573" t="s">
        <v>2514</v>
      </c>
      <c r="D227" s="673">
        <v>2700000</v>
      </c>
      <c r="E227" s="674">
        <v>2700599</v>
      </c>
      <c r="F227" s="583">
        <f t="shared" si="4"/>
        <v>600</v>
      </c>
      <c r="G227" s="573" t="s">
        <v>801</v>
      </c>
      <c r="H227" s="574"/>
      <c r="I227" s="575" t="s">
        <v>1329</v>
      </c>
    </row>
    <row r="228" spans="2:9" s="566" customFormat="1" x14ac:dyDescent="0.2">
      <c r="B228" s="570">
        <f t="shared" si="7"/>
        <v>215</v>
      </c>
      <c r="C228" s="573" t="s">
        <v>2054</v>
      </c>
      <c r="D228" s="673">
        <v>2701000</v>
      </c>
      <c r="E228" s="674">
        <v>2701599</v>
      </c>
      <c r="F228" s="583">
        <f t="shared" si="4"/>
        <v>600</v>
      </c>
      <c r="G228" s="573" t="s">
        <v>801</v>
      </c>
      <c r="H228" s="574"/>
      <c r="I228" s="575" t="s">
        <v>1329</v>
      </c>
    </row>
    <row r="229" spans="2:9" s="566" customFormat="1" x14ac:dyDescent="0.2">
      <c r="B229" s="570">
        <f t="shared" si="7"/>
        <v>216</v>
      </c>
      <c r="C229" s="573" t="s">
        <v>1568</v>
      </c>
      <c r="D229" s="673">
        <v>2702000</v>
      </c>
      <c r="E229" s="674">
        <v>2703999</v>
      </c>
      <c r="F229" s="583">
        <f t="shared" si="4"/>
        <v>2000</v>
      </c>
      <c r="G229" s="573" t="s">
        <v>801</v>
      </c>
      <c r="H229" s="574"/>
      <c r="I229" s="575" t="s">
        <v>1329</v>
      </c>
    </row>
    <row r="230" spans="2:9" s="566" customFormat="1" x14ac:dyDescent="0.2">
      <c r="B230" s="570">
        <f t="shared" si="7"/>
        <v>217</v>
      </c>
      <c r="C230" s="573" t="s">
        <v>2442</v>
      </c>
      <c r="D230" s="673">
        <v>2704000</v>
      </c>
      <c r="E230" s="674">
        <v>2705899</v>
      </c>
      <c r="F230" s="583">
        <f t="shared" si="4"/>
        <v>1900</v>
      </c>
      <c r="G230" s="573" t="s">
        <v>801</v>
      </c>
      <c r="H230" s="574"/>
      <c r="I230" s="575" t="s">
        <v>1329</v>
      </c>
    </row>
    <row r="231" spans="2:9" s="566" customFormat="1" x14ac:dyDescent="0.2">
      <c r="B231" s="570">
        <f t="shared" si="7"/>
        <v>218</v>
      </c>
      <c r="C231" s="573" t="s">
        <v>1352</v>
      </c>
      <c r="D231" s="673">
        <v>2706000</v>
      </c>
      <c r="E231" s="674">
        <v>2706499</v>
      </c>
      <c r="F231" s="583">
        <f t="shared" si="4"/>
        <v>500</v>
      </c>
      <c r="G231" s="573" t="s">
        <v>801</v>
      </c>
      <c r="H231" s="574"/>
      <c r="I231" s="575" t="s">
        <v>1329</v>
      </c>
    </row>
    <row r="232" spans="2:9" s="566" customFormat="1" x14ac:dyDescent="0.2">
      <c r="B232" s="570">
        <f t="shared" si="7"/>
        <v>219</v>
      </c>
      <c r="C232" s="573" t="s">
        <v>1922</v>
      </c>
      <c r="D232" s="673">
        <v>2707000</v>
      </c>
      <c r="E232" s="674">
        <v>2707199</v>
      </c>
      <c r="F232" s="583">
        <f t="shared" si="4"/>
        <v>200</v>
      </c>
      <c r="G232" s="573" t="s">
        <v>801</v>
      </c>
      <c r="H232" s="574"/>
      <c r="I232" s="575" t="s">
        <v>1329</v>
      </c>
    </row>
    <row r="233" spans="2:9" s="566" customFormat="1" x14ac:dyDescent="0.2">
      <c r="B233" s="570">
        <f t="shared" si="7"/>
        <v>220</v>
      </c>
      <c r="C233" s="573" t="s">
        <v>1866</v>
      </c>
      <c r="D233" s="673">
        <v>2708000</v>
      </c>
      <c r="E233" s="674">
        <v>2708999</v>
      </c>
      <c r="F233" s="583">
        <f>SUM(E233-D233)+1</f>
        <v>1000</v>
      </c>
      <c r="G233" s="573" t="s">
        <v>801</v>
      </c>
      <c r="H233" s="574"/>
      <c r="I233" s="575" t="s">
        <v>1329</v>
      </c>
    </row>
    <row r="234" spans="2:9" s="566" customFormat="1" x14ac:dyDescent="0.2">
      <c r="B234" s="570">
        <f t="shared" si="7"/>
        <v>221</v>
      </c>
      <c r="C234" s="573" t="s">
        <v>2394</v>
      </c>
      <c r="D234" s="673">
        <v>2709000</v>
      </c>
      <c r="E234" s="674">
        <v>2709999</v>
      </c>
      <c r="F234" s="583">
        <f t="shared" si="4"/>
        <v>1000</v>
      </c>
      <c r="G234" s="573" t="s">
        <v>801</v>
      </c>
      <c r="H234" s="574"/>
      <c r="I234" s="575" t="s">
        <v>1329</v>
      </c>
    </row>
    <row r="235" spans="2:9" s="566" customFormat="1" x14ac:dyDescent="0.2">
      <c r="B235" s="570">
        <f t="shared" si="7"/>
        <v>222</v>
      </c>
      <c r="C235" s="573" t="s">
        <v>1182</v>
      </c>
      <c r="D235" s="673">
        <v>2710000</v>
      </c>
      <c r="E235" s="674">
        <v>2713999</v>
      </c>
      <c r="F235" s="583">
        <f t="shared" si="4"/>
        <v>4000</v>
      </c>
      <c r="G235" s="573" t="s">
        <v>801</v>
      </c>
      <c r="H235" s="574"/>
      <c r="I235" s="575" t="s">
        <v>1329</v>
      </c>
    </row>
    <row r="236" spans="2:9" s="566" customFormat="1" x14ac:dyDescent="0.2">
      <c r="B236" s="570">
        <f t="shared" si="7"/>
        <v>223</v>
      </c>
      <c r="C236" s="573" t="s">
        <v>1540</v>
      </c>
      <c r="D236" s="673">
        <v>2715000</v>
      </c>
      <c r="E236" s="674">
        <v>2716999</v>
      </c>
      <c r="F236" s="583">
        <f t="shared" si="4"/>
        <v>2000</v>
      </c>
      <c r="G236" s="573" t="s">
        <v>801</v>
      </c>
      <c r="H236" s="574"/>
      <c r="I236" s="575" t="s">
        <v>1329</v>
      </c>
    </row>
    <row r="237" spans="2:9" s="566" customFormat="1" x14ac:dyDescent="0.2">
      <c r="B237" s="570">
        <f t="shared" si="7"/>
        <v>224</v>
      </c>
      <c r="C237" s="573" t="s">
        <v>1353</v>
      </c>
      <c r="D237" s="673">
        <v>2717000</v>
      </c>
      <c r="E237" s="674">
        <v>2717399</v>
      </c>
      <c r="F237" s="583">
        <f t="shared" si="4"/>
        <v>400</v>
      </c>
      <c r="G237" s="573" t="s">
        <v>801</v>
      </c>
      <c r="H237" s="574"/>
      <c r="I237" s="575" t="s">
        <v>1329</v>
      </c>
    </row>
    <row r="238" spans="2:9" s="566" customFormat="1" x14ac:dyDescent="0.2">
      <c r="B238" s="570">
        <f t="shared" si="7"/>
        <v>225</v>
      </c>
      <c r="C238" s="573" t="s">
        <v>1383</v>
      </c>
      <c r="D238" s="673">
        <v>2718000</v>
      </c>
      <c r="E238" s="674">
        <v>2718199</v>
      </c>
      <c r="F238" s="583">
        <f t="shared" si="4"/>
        <v>200</v>
      </c>
      <c r="G238" s="573" t="s">
        <v>801</v>
      </c>
      <c r="H238" s="574"/>
      <c r="I238" s="575" t="s">
        <v>1329</v>
      </c>
    </row>
    <row r="239" spans="2:9" s="566" customFormat="1" x14ac:dyDescent="0.2">
      <c r="B239" s="570">
        <f t="shared" si="7"/>
        <v>226</v>
      </c>
      <c r="C239" s="573" t="s">
        <v>804</v>
      </c>
      <c r="D239" s="673">
        <v>2719000</v>
      </c>
      <c r="E239" s="674">
        <v>2719399</v>
      </c>
      <c r="F239" s="583">
        <f t="shared" si="4"/>
        <v>400</v>
      </c>
      <c r="G239" s="573" t="s">
        <v>801</v>
      </c>
      <c r="H239" s="574"/>
      <c r="I239" s="575" t="s">
        <v>1329</v>
      </c>
    </row>
    <row r="240" spans="2:9" s="566" customFormat="1" x14ac:dyDescent="0.2">
      <c r="B240" s="570">
        <f t="shared" si="7"/>
        <v>227</v>
      </c>
      <c r="C240" s="573" t="s">
        <v>2520</v>
      </c>
      <c r="D240" s="673">
        <v>2720000</v>
      </c>
      <c r="E240" s="674">
        <v>2721899</v>
      </c>
      <c r="F240" s="583">
        <f t="shared" si="4"/>
        <v>1900</v>
      </c>
      <c r="G240" s="573" t="s">
        <v>801</v>
      </c>
      <c r="H240" s="574"/>
      <c r="I240" s="575" t="s">
        <v>1329</v>
      </c>
    </row>
    <row r="241" spans="2:9" s="566" customFormat="1" x14ac:dyDescent="0.2">
      <c r="B241" s="570">
        <f t="shared" si="7"/>
        <v>228</v>
      </c>
      <c r="C241" s="573" t="s">
        <v>2055</v>
      </c>
      <c r="D241" s="673">
        <v>2723000</v>
      </c>
      <c r="E241" s="674">
        <v>2723299</v>
      </c>
      <c r="F241" s="583">
        <f t="shared" si="4"/>
        <v>300</v>
      </c>
      <c r="G241" s="573" t="s">
        <v>801</v>
      </c>
      <c r="H241" s="574"/>
      <c r="I241" s="575" t="s">
        <v>1329</v>
      </c>
    </row>
    <row r="242" spans="2:9" s="566" customFormat="1" x14ac:dyDescent="0.2">
      <c r="B242" s="570">
        <f t="shared" si="7"/>
        <v>229</v>
      </c>
      <c r="C242" s="573" t="s">
        <v>1588</v>
      </c>
      <c r="D242" s="673">
        <v>2724000</v>
      </c>
      <c r="E242" s="674">
        <v>2725199</v>
      </c>
      <c r="F242" s="583">
        <f t="shared" si="4"/>
        <v>1200</v>
      </c>
      <c r="G242" s="573" t="s">
        <v>801</v>
      </c>
      <c r="H242" s="574"/>
      <c r="I242" s="575" t="s">
        <v>1329</v>
      </c>
    </row>
    <row r="243" spans="2:9" s="569" customFormat="1" x14ac:dyDescent="0.2">
      <c r="B243" s="570">
        <f t="shared" si="7"/>
        <v>230</v>
      </c>
      <c r="C243" s="607" t="s">
        <v>805</v>
      </c>
      <c r="D243" s="689">
        <v>2727000</v>
      </c>
      <c r="E243" s="690">
        <v>2728799</v>
      </c>
      <c r="F243" s="691">
        <f t="shared" si="4"/>
        <v>1800</v>
      </c>
      <c r="G243" s="607" t="s">
        <v>801</v>
      </c>
      <c r="H243" s="692"/>
      <c r="I243" s="693" t="s">
        <v>1329</v>
      </c>
    </row>
    <row r="244" spans="2:9" s="566" customFormat="1" x14ac:dyDescent="0.2">
      <c r="B244" s="570">
        <f t="shared" si="7"/>
        <v>231</v>
      </c>
      <c r="C244" s="573" t="s">
        <v>2243</v>
      </c>
      <c r="D244" s="673">
        <v>2729000</v>
      </c>
      <c r="E244" s="674">
        <v>2730999</v>
      </c>
      <c r="F244" s="583">
        <f t="shared" si="4"/>
        <v>2000</v>
      </c>
      <c r="G244" s="573" t="s">
        <v>801</v>
      </c>
      <c r="H244" s="574"/>
      <c r="I244" s="575" t="s">
        <v>1329</v>
      </c>
    </row>
    <row r="245" spans="2:9" s="566" customFormat="1" x14ac:dyDescent="0.2">
      <c r="B245" s="570">
        <f t="shared" si="7"/>
        <v>232</v>
      </c>
      <c r="C245" s="573" t="s">
        <v>1904</v>
      </c>
      <c r="D245" s="673">
        <v>2731000</v>
      </c>
      <c r="E245" s="674">
        <v>2732999</v>
      </c>
      <c r="F245" s="583">
        <f t="shared" si="4"/>
        <v>2000</v>
      </c>
      <c r="G245" s="573" t="s">
        <v>801</v>
      </c>
      <c r="H245" s="574"/>
      <c r="I245" s="575" t="s">
        <v>1329</v>
      </c>
    </row>
    <row r="246" spans="2:9" s="566" customFormat="1" x14ac:dyDescent="0.2">
      <c r="B246" s="570">
        <f t="shared" si="7"/>
        <v>233</v>
      </c>
      <c r="C246" s="573" t="s">
        <v>2662</v>
      </c>
      <c r="D246" s="673">
        <v>2733000</v>
      </c>
      <c r="E246" s="674">
        <v>2733499</v>
      </c>
      <c r="F246" s="583">
        <f t="shared" si="4"/>
        <v>500</v>
      </c>
      <c r="G246" s="573" t="s">
        <v>801</v>
      </c>
      <c r="H246" s="574"/>
      <c r="I246" s="575" t="s">
        <v>1329</v>
      </c>
    </row>
    <row r="247" spans="2:9" s="566" customFormat="1" x14ac:dyDescent="0.2">
      <c r="B247" s="570">
        <f t="shared" si="7"/>
        <v>234</v>
      </c>
      <c r="C247" s="573" t="s">
        <v>1869</v>
      </c>
      <c r="D247" s="673">
        <v>2734000</v>
      </c>
      <c r="E247" s="674">
        <v>2736999</v>
      </c>
      <c r="F247" s="583">
        <f t="shared" si="4"/>
        <v>3000</v>
      </c>
      <c r="G247" s="573" t="s">
        <v>801</v>
      </c>
      <c r="H247" s="574"/>
      <c r="I247" s="575" t="s">
        <v>1329</v>
      </c>
    </row>
    <row r="248" spans="2:9" s="566" customFormat="1" x14ac:dyDescent="0.2">
      <c r="B248" s="570">
        <f t="shared" si="7"/>
        <v>235</v>
      </c>
      <c r="C248" s="573" t="s">
        <v>1392</v>
      </c>
      <c r="D248" s="673">
        <v>2737000</v>
      </c>
      <c r="E248" s="674">
        <v>2737599</v>
      </c>
      <c r="F248" s="583">
        <f t="shared" si="4"/>
        <v>600</v>
      </c>
      <c r="G248" s="573" t="s">
        <v>801</v>
      </c>
      <c r="H248" s="574"/>
      <c r="I248" s="575" t="s">
        <v>1329</v>
      </c>
    </row>
    <row r="249" spans="2:9" s="499" customFormat="1" x14ac:dyDescent="0.2">
      <c r="B249" s="570">
        <f t="shared" si="7"/>
        <v>236</v>
      </c>
      <c r="C249" s="573" t="s">
        <v>2368</v>
      </c>
      <c r="D249" s="673">
        <v>2738000</v>
      </c>
      <c r="E249" s="674">
        <v>2738899</v>
      </c>
      <c r="F249" s="583">
        <f t="shared" si="4"/>
        <v>900</v>
      </c>
      <c r="G249" s="573" t="s">
        <v>801</v>
      </c>
      <c r="H249" s="574"/>
      <c r="I249" s="575" t="s">
        <v>1329</v>
      </c>
    </row>
    <row r="250" spans="2:9" s="565" customFormat="1" x14ac:dyDescent="0.2">
      <c r="B250" s="570">
        <f t="shared" si="7"/>
        <v>237</v>
      </c>
      <c r="C250" s="573" t="s">
        <v>2368</v>
      </c>
      <c r="D250" s="673">
        <v>2738900</v>
      </c>
      <c r="E250" s="674">
        <v>2739899</v>
      </c>
      <c r="F250" s="583">
        <f t="shared" si="4"/>
        <v>1000</v>
      </c>
      <c r="G250" s="573" t="s">
        <v>801</v>
      </c>
      <c r="H250" s="574"/>
      <c r="I250" s="575" t="s">
        <v>1329</v>
      </c>
    </row>
    <row r="251" spans="2:9" s="566" customFormat="1" x14ac:dyDescent="0.2">
      <c r="B251" s="570">
        <f t="shared" si="7"/>
        <v>238</v>
      </c>
      <c r="C251" s="573" t="s">
        <v>2056</v>
      </c>
      <c r="D251" s="673">
        <v>2740000</v>
      </c>
      <c r="E251" s="674">
        <v>2740199</v>
      </c>
      <c r="F251" s="583">
        <f t="shared" si="4"/>
        <v>200</v>
      </c>
      <c r="G251" s="573" t="s">
        <v>801</v>
      </c>
      <c r="H251" s="574"/>
      <c r="I251" s="575" t="s">
        <v>1329</v>
      </c>
    </row>
    <row r="252" spans="2:9" s="566" customFormat="1" x14ac:dyDescent="0.2">
      <c r="B252" s="570">
        <f t="shared" si="7"/>
        <v>239</v>
      </c>
      <c r="C252" s="573" t="s">
        <v>2057</v>
      </c>
      <c r="D252" s="673">
        <v>2741000</v>
      </c>
      <c r="E252" s="674">
        <v>2741199</v>
      </c>
      <c r="F252" s="583">
        <f t="shared" si="4"/>
        <v>200</v>
      </c>
      <c r="G252" s="573" t="s">
        <v>801</v>
      </c>
      <c r="H252" s="574"/>
      <c r="I252" s="575" t="s">
        <v>1329</v>
      </c>
    </row>
    <row r="253" spans="2:9" s="566" customFormat="1" x14ac:dyDescent="0.2">
      <c r="B253" s="570">
        <f t="shared" si="7"/>
        <v>240</v>
      </c>
      <c r="C253" s="573" t="s">
        <v>1090</v>
      </c>
      <c r="D253" s="673">
        <v>2742000</v>
      </c>
      <c r="E253" s="674">
        <v>2742599</v>
      </c>
      <c r="F253" s="583">
        <f>SUM(E253-D253)+1</f>
        <v>600</v>
      </c>
      <c r="G253" s="573" t="s">
        <v>801</v>
      </c>
      <c r="H253" s="574"/>
      <c r="I253" s="575" t="s">
        <v>1329</v>
      </c>
    </row>
    <row r="254" spans="2:9" s="566" customFormat="1" x14ac:dyDescent="0.2">
      <c r="B254" s="570">
        <f t="shared" si="7"/>
        <v>241</v>
      </c>
      <c r="C254" s="573" t="s">
        <v>2058</v>
      </c>
      <c r="D254" s="673">
        <v>2743000</v>
      </c>
      <c r="E254" s="674">
        <v>2743199</v>
      </c>
      <c r="F254" s="583">
        <f>SUM(E254-D254)+1</f>
        <v>200</v>
      </c>
      <c r="G254" s="573" t="s">
        <v>801</v>
      </c>
      <c r="H254" s="574"/>
      <c r="I254" s="575" t="s">
        <v>1329</v>
      </c>
    </row>
    <row r="255" spans="2:9" s="566" customFormat="1" x14ac:dyDescent="0.2">
      <c r="B255" s="570">
        <f t="shared" si="7"/>
        <v>242</v>
      </c>
      <c r="C255" s="573" t="s">
        <v>2655</v>
      </c>
      <c r="D255" s="673">
        <v>2744000</v>
      </c>
      <c r="E255" s="674">
        <v>2744799</v>
      </c>
      <c r="F255" s="583">
        <f t="shared" si="4"/>
        <v>800</v>
      </c>
      <c r="G255" s="573" t="s">
        <v>801</v>
      </c>
      <c r="H255" s="574"/>
      <c r="I255" s="575" t="s">
        <v>1329</v>
      </c>
    </row>
    <row r="256" spans="2:9" s="566" customFormat="1" x14ac:dyDescent="0.2">
      <c r="B256" s="570">
        <f t="shared" si="7"/>
        <v>243</v>
      </c>
      <c r="C256" s="573" t="s">
        <v>2591</v>
      </c>
      <c r="D256" s="673">
        <v>2745000</v>
      </c>
      <c r="E256" s="674">
        <v>2745799</v>
      </c>
      <c r="F256" s="583">
        <f t="shared" si="4"/>
        <v>800</v>
      </c>
      <c r="G256" s="573" t="s">
        <v>801</v>
      </c>
      <c r="H256" s="574"/>
      <c r="I256" s="575" t="s">
        <v>1329</v>
      </c>
    </row>
    <row r="257" spans="2:9" s="566" customFormat="1" x14ac:dyDescent="0.2">
      <c r="B257" s="570">
        <f t="shared" si="7"/>
        <v>244</v>
      </c>
      <c r="C257" s="573" t="s">
        <v>806</v>
      </c>
      <c r="D257" s="673">
        <v>2746000</v>
      </c>
      <c r="E257" s="674">
        <v>2746999</v>
      </c>
      <c r="F257" s="583">
        <f t="shared" si="4"/>
        <v>1000</v>
      </c>
      <c r="G257" s="573" t="s">
        <v>801</v>
      </c>
      <c r="H257" s="574"/>
      <c r="I257" s="575" t="s">
        <v>1329</v>
      </c>
    </row>
    <row r="258" spans="2:9" s="566" customFormat="1" x14ac:dyDescent="0.2">
      <c r="B258" s="570">
        <f t="shared" si="7"/>
        <v>245</v>
      </c>
      <c r="C258" s="573" t="s">
        <v>2059</v>
      </c>
      <c r="D258" s="673">
        <v>2747000</v>
      </c>
      <c r="E258" s="674">
        <v>2747199</v>
      </c>
      <c r="F258" s="583">
        <f t="shared" si="4"/>
        <v>200</v>
      </c>
      <c r="G258" s="573" t="s">
        <v>801</v>
      </c>
      <c r="H258" s="574"/>
      <c r="I258" s="575" t="s">
        <v>1329</v>
      </c>
    </row>
    <row r="259" spans="2:9" s="566" customFormat="1" x14ac:dyDescent="0.2">
      <c r="B259" s="570">
        <f t="shared" si="7"/>
        <v>246</v>
      </c>
      <c r="C259" s="573" t="s">
        <v>1697</v>
      </c>
      <c r="D259" s="673">
        <v>2748000</v>
      </c>
      <c r="E259" s="674">
        <v>2748799</v>
      </c>
      <c r="F259" s="583">
        <f t="shared" si="4"/>
        <v>800</v>
      </c>
      <c r="G259" s="573" t="s">
        <v>801</v>
      </c>
      <c r="H259" s="574"/>
      <c r="I259" s="575" t="s">
        <v>1329</v>
      </c>
    </row>
    <row r="260" spans="2:9" s="566" customFormat="1" x14ac:dyDescent="0.2">
      <c r="B260" s="570">
        <f t="shared" si="7"/>
        <v>247</v>
      </c>
      <c r="C260" s="573" t="s">
        <v>1869</v>
      </c>
      <c r="D260" s="673">
        <v>2749000</v>
      </c>
      <c r="E260" s="674">
        <v>2749299</v>
      </c>
      <c r="F260" s="583">
        <f t="shared" si="4"/>
        <v>300</v>
      </c>
      <c r="G260" s="573" t="s">
        <v>801</v>
      </c>
      <c r="H260" s="574"/>
      <c r="I260" s="575" t="s">
        <v>1329</v>
      </c>
    </row>
    <row r="261" spans="2:9" s="566" customFormat="1" x14ac:dyDescent="0.2">
      <c r="B261" s="570">
        <f t="shared" si="7"/>
        <v>248</v>
      </c>
      <c r="C261" s="573" t="s">
        <v>2186</v>
      </c>
      <c r="D261" s="673">
        <v>2750000</v>
      </c>
      <c r="E261" s="674">
        <v>2752499</v>
      </c>
      <c r="F261" s="583">
        <f t="shared" si="4"/>
        <v>2500</v>
      </c>
      <c r="G261" s="573" t="s">
        <v>801</v>
      </c>
      <c r="H261" s="574"/>
      <c r="I261" s="575" t="s">
        <v>1329</v>
      </c>
    </row>
    <row r="262" spans="2:9" s="566" customFormat="1" x14ac:dyDescent="0.2">
      <c r="B262" s="570">
        <f t="shared" si="7"/>
        <v>249</v>
      </c>
      <c r="C262" s="573" t="s">
        <v>2060</v>
      </c>
      <c r="D262" s="673">
        <v>2753000</v>
      </c>
      <c r="E262" s="674">
        <v>2754999</v>
      </c>
      <c r="F262" s="583">
        <f t="shared" si="4"/>
        <v>2000</v>
      </c>
      <c r="G262" s="573" t="s">
        <v>801</v>
      </c>
      <c r="H262" s="574"/>
      <c r="I262" s="575" t="s">
        <v>1329</v>
      </c>
    </row>
    <row r="263" spans="2:9" s="565" customFormat="1" x14ac:dyDescent="0.2">
      <c r="B263" s="570">
        <f t="shared" si="7"/>
        <v>250</v>
      </c>
      <c r="C263" s="573" t="s">
        <v>1698</v>
      </c>
      <c r="D263" s="673">
        <v>2755000</v>
      </c>
      <c r="E263" s="674">
        <v>2759999</v>
      </c>
      <c r="F263" s="583">
        <f t="shared" si="4"/>
        <v>5000</v>
      </c>
      <c r="G263" s="573" t="s">
        <v>801</v>
      </c>
      <c r="H263" s="574"/>
      <c r="I263" s="575" t="s">
        <v>1329</v>
      </c>
    </row>
    <row r="264" spans="2:9" s="566" customFormat="1" x14ac:dyDescent="0.2">
      <c r="B264" s="570">
        <f t="shared" si="7"/>
        <v>251</v>
      </c>
      <c r="C264" s="573" t="s">
        <v>807</v>
      </c>
      <c r="D264" s="673">
        <v>2760000</v>
      </c>
      <c r="E264" s="674">
        <v>2762999</v>
      </c>
      <c r="F264" s="583">
        <f t="shared" si="4"/>
        <v>3000</v>
      </c>
      <c r="G264" s="573" t="s">
        <v>801</v>
      </c>
      <c r="H264" s="574"/>
      <c r="I264" s="575" t="s">
        <v>1329</v>
      </c>
    </row>
    <row r="265" spans="2:9" s="566" customFormat="1" x14ac:dyDescent="0.2">
      <c r="B265" s="570">
        <f t="shared" si="7"/>
        <v>252</v>
      </c>
      <c r="C265" s="573" t="s">
        <v>2186</v>
      </c>
      <c r="D265" s="673">
        <v>2763000</v>
      </c>
      <c r="E265" s="674">
        <v>2763199</v>
      </c>
      <c r="F265" s="583">
        <f t="shared" si="4"/>
        <v>200</v>
      </c>
      <c r="G265" s="573" t="s">
        <v>801</v>
      </c>
      <c r="H265" s="574"/>
      <c r="I265" s="575" t="s">
        <v>1329</v>
      </c>
    </row>
    <row r="266" spans="2:9" s="609" customFormat="1" x14ac:dyDescent="0.2">
      <c r="B266" s="570">
        <f t="shared" si="7"/>
        <v>253</v>
      </c>
      <c r="C266" s="573" t="s">
        <v>1561</v>
      </c>
      <c r="D266" s="673">
        <v>2764000</v>
      </c>
      <c r="E266" s="674">
        <v>2765999</v>
      </c>
      <c r="F266" s="583">
        <f t="shared" si="4"/>
        <v>2000</v>
      </c>
      <c r="G266" s="573" t="s">
        <v>801</v>
      </c>
      <c r="H266" s="574"/>
      <c r="I266" s="575" t="s">
        <v>1329</v>
      </c>
    </row>
    <row r="267" spans="2:9" s="566" customFormat="1" x14ac:dyDescent="0.2">
      <c r="B267" s="570">
        <f t="shared" si="7"/>
        <v>254</v>
      </c>
      <c r="C267" s="573" t="s">
        <v>1652</v>
      </c>
      <c r="D267" s="673">
        <v>2766000</v>
      </c>
      <c r="E267" s="674">
        <v>2766499</v>
      </c>
      <c r="F267" s="583">
        <f t="shared" si="4"/>
        <v>500</v>
      </c>
      <c r="G267" s="573" t="s">
        <v>801</v>
      </c>
      <c r="H267" s="574"/>
      <c r="I267" s="575" t="s">
        <v>1329</v>
      </c>
    </row>
    <row r="268" spans="2:9" s="566" customFormat="1" x14ac:dyDescent="0.2">
      <c r="B268" s="570">
        <f t="shared" si="7"/>
        <v>255</v>
      </c>
      <c r="C268" s="573" t="s">
        <v>2881</v>
      </c>
      <c r="D268" s="673">
        <v>2768000</v>
      </c>
      <c r="E268" s="674">
        <v>2768699</v>
      </c>
      <c r="F268" s="583">
        <f t="shared" si="4"/>
        <v>700</v>
      </c>
      <c r="G268" s="573" t="s">
        <v>801</v>
      </c>
      <c r="H268" s="574"/>
      <c r="I268" s="575" t="s">
        <v>1329</v>
      </c>
    </row>
    <row r="269" spans="2:9" s="566" customFormat="1" x14ac:dyDescent="0.2">
      <c r="B269" s="570">
        <f t="shared" si="7"/>
        <v>256</v>
      </c>
      <c r="C269" s="573" t="s">
        <v>2061</v>
      </c>
      <c r="D269" s="673">
        <v>2769000</v>
      </c>
      <c r="E269" s="674">
        <v>2769199</v>
      </c>
      <c r="F269" s="583">
        <f t="shared" si="4"/>
        <v>200</v>
      </c>
      <c r="G269" s="573" t="s">
        <v>801</v>
      </c>
      <c r="H269" s="574"/>
      <c r="I269" s="575" t="s">
        <v>1329</v>
      </c>
    </row>
    <row r="270" spans="2:9" s="566" customFormat="1" x14ac:dyDescent="0.2">
      <c r="B270" s="570">
        <f t="shared" si="7"/>
        <v>257</v>
      </c>
      <c r="C270" s="573" t="s">
        <v>2628</v>
      </c>
      <c r="D270" s="673">
        <v>2770000</v>
      </c>
      <c r="E270" s="674">
        <v>2774999</v>
      </c>
      <c r="F270" s="583">
        <f t="shared" si="4"/>
        <v>5000</v>
      </c>
      <c r="G270" s="573" t="s">
        <v>1246</v>
      </c>
      <c r="H270" s="574"/>
      <c r="I270" s="575" t="s">
        <v>1329</v>
      </c>
    </row>
    <row r="271" spans="2:9" s="566" customFormat="1" x14ac:dyDescent="0.2">
      <c r="B271" s="570">
        <f t="shared" si="7"/>
        <v>258</v>
      </c>
      <c r="C271" s="573" t="s">
        <v>2658</v>
      </c>
      <c r="D271" s="673">
        <v>2775000</v>
      </c>
      <c r="E271" s="674">
        <v>2779999</v>
      </c>
      <c r="F271" s="583">
        <f t="shared" si="4"/>
        <v>5000</v>
      </c>
      <c r="G271" s="573" t="s">
        <v>1246</v>
      </c>
      <c r="H271" s="574"/>
      <c r="I271" s="575" t="s">
        <v>1329</v>
      </c>
    </row>
    <row r="272" spans="2:9" s="566" customFormat="1" x14ac:dyDescent="0.2">
      <c r="B272" s="570">
        <f t="shared" ref="B272:B335" si="8">B271+1</f>
        <v>259</v>
      </c>
      <c r="C272" s="573" t="s">
        <v>1919</v>
      </c>
      <c r="D272" s="673">
        <v>2780000</v>
      </c>
      <c r="E272" s="674">
        <v>2787499</v>
      </c>
      <c r="F272" s="583">
        <f t="shared" si="4"/>
        <v>7500</v>
      </c>
      <c r="G272" s="573" t="s">
        <v>1246</v>
      </c>
      <c r="H272" s="574"/>
      <c r="I272" s="575" t="s">
        <v>1329</v>
      </c>
    </row>
    <row r="273" spans="2:9" s="566" customFormat="1" x14ac:dyDescent="0.2">
      <c r="B273" s="570">
        <f t="shared" si="8"/>
        <v>260</v>
      </c>
      <c r="C273" s="573" t="s">
        <v>1901</v>
      </c>
      <c r="D273" s="673">
        <v>2788000</v>
      </c>
      <c r="E273" s="674">
        <v>2788399</v>
      </c>
      <c r="F273" s="583">
        <f t="shared" si="4"/>
        <v>400</v>
      </c>
      <c r="G273" s="573" t="s">
        <v>1246</v>
      </c>
      <c r="H273" s="574"/>
      <c r="I273" s="575" t="s">
        <v>1329</v>
      </c>
    </row>
    <row r="274" spans="2:9" s="566" customFormat="1" x14ac:dyDescent="0.2">
      <c r="B274" s="570">
        <f t="shared" si="8"/>
        <v>261</v>
      </c>
      <c r="C274" s="573" t="s">
        <v>1923</v>
      </c>
      <c r="D274" s="673">
        <v>2789000</v>
      </c>
      <c r="E274" s="674">
        <v>2789199</v>
      </c>
      <c r="F274" s="583">
        <f t="shared" si="4"/>
        <v>200</v>
      </c>
      <c r="G274" s="573" t="s">
        <v>1246</v>
      </c>
      <c r="H274" s="574"/>
      <c r="I274" s="575" t="s">
        <v>1329</v>
      </c>
    </row>
    <row r="275" spans="2:9" s="566" customFormat="1" x14ac:dyDescent="0.2">
      <c r="B275" s="570">
        <f t="shared" si="8"/>
        <v>262</v>
      </c>
      <c r="C275" s="573" t="s">
        <v>1924</v>
      </c>
      <c r="D275" s="673">
        <v>2790000</v>
      </c>
      <c r="E275" s="674">
        <v>2790399</v>
      </c>
      <c r="F275" s="583">
        <f t="shared" si="4"/>
        <v>400</v>
      </c>
      <c r="G275" s="573" t="s">
        <v>1246</v>
      </c>
      <c r="H275" s="574"/>
      <c r="I275" s="575" t="s">
        <v>1329</v>
      </c>
    </row>
    <row r="276" spans="2:9" s="566" customFormat="1" x14ac:dyDescent="0.2">
      <c r="B276" s="570">
        <f t="shared" si="8"/>
        <v>263</v>
      </c>
      <c r="C276" s="573" t="s">
        <v>1354</v>
      </c>
      <c r="D276" s="673">
        <v>2791000</v>
      </c>
      <c r="E276" s="674">
        <v>2791799</v>
      </c>
      <c r="F276" s="583">
        <f t="shared" si="4"/>
        <v>800</v>
      </c>
      <c r="G276" s="573" t="s">
        <v>801</v>
      </c>
      <c r="H276" s="574"/>
      <c r="I276" s="575" t="s">
        <v>1329</v>
      </c>
    </row>
    <row r="277" spans="2:9" s="566" customFormat="1" x14ac:dyDescent="0.2">
      <c r="B277" s="570">
        <f t="shared" si="8"/>
        <v>264</v>
      </c>
      <c r="C277" s="573" t="s">
        <v>808</v>
      </c>
      <c r="D277" s="673">
        <v>2792000</v>
      </c>
      <c r="E277" s="674">
        <v>2793799</v>
      </c>
      <c r="F277" s="583">
        <f t="shared" si="4"/>
        <v>1800</v>
      </c>
      <c r="G277" s="573" t="s">
        <v>801</v>
      </c>
      <c r="H277" s="574"/>
      <c r="I277" s="575" t="s">
        <v>1329</v>
      </c>
    </row>
    <row r="278" spans="2:9" s="566" customFormat="1" x14ac:dyDescent="0.2">
      <c r="B278" s="570">
        <f t="shared" si="8"/>
        <v>265</v>
      </c>
      <c r="C278" s="573" t="s">
        <v>2221</v>
      </c>
      <c r="D278" s="673">
        <v>2794000</v>
      </c>
      <c r="E278" s="674">
        <v>2794099</v>
      </c>
      <c r="F278" s="583">
        <f t="shared" si="4"/>
        <v>100</v>
      </c>
      <c r="G278" s="573" t="s">
        <v>801</v>
      </c>
      <c r="H278" s="574"/>
      <c r="I278" s="575" t="s">
        <v>1329</v>
      </c>
    </row>
    <row r="279" spans="2:9" s="566" customFormat="1" x14ac:dyDescent="0.2">
      <c r="B279" s="570">
        <f t="shared" si="8"/>
        <v>266</v>
      </c>
      <c r="C279" s="573" t="s">
        <v>2662</v>
      </c>
      <c r="D279" s="673">
        <v>2795000</v>
      </c>
      <c r="E279" s="674">
        <v>2798999</v>
      </c>
      <c r="F279" s="583">
        <f t="shared" si="4"/>
        <v>4000</v>
      </c>
      <c r="G279" s="573" t="s">
        <v>801</v>
      </c>
      <c r="H279" s="574"/>
      <c r="I279" s="575" t="s">
        <v>1329</v>
      </c>
    </row>
    <row r="280" spans="2:9" s="566" customFormat="1" x14ac:dyDescent="0.2">
      <c r="B280" s="570">
        <f t="shared" si="8"/>
        <v>267</v>
      </c>
      <c r="C280" s="573" t="s">
        <v>2689</v>
      </c>
      <c r="D280" s="673">
        <v>2799000</v>
      </c>
      <c r="E280" s="674">
        <v>2799999</v>
      </c>
      <c r="F280" s="583">
        <f t="shared" si="4"/>
        <v>1000</v>
      </c>
      <c r="G280" s="573" t="s">
        <v>801</v>
      </c>
      <c r="H280" s="574"/>
      <c r="I280" s="575" t="s">
        <v>1329</v>
      </c>
    </row>
    <row r="281" spans="2:9" s="566" customFormat="1" x14ac:dyDescent="0.2">
      <c r="B281" s="570">
        <f t="shared" si="8"/>
        <v>268</v>
      </c>
      <c r="C281" s="573" t="s">
        <v>1073</v>
      </c>
      <c r="D281" s="673">
        <v>2800000</v>
      </c>
      <c r="E281" s="674">
        <v>2815999</v>
      </c>
      <c r="F281" s="583">
        <f t="shared" si="4"/>
        <v>16000</v>
      </c>
      <c r="G281" s="573" t="s">
        <v>801</v>
      </c>
      <c r="H281" s="574"/>
      <c r="I281" s="575" t="s">
        <v>1329</v>
      </c>
    </row>
    <row r="282" spans="2:9" s="566" customFormat="1" x14ac:dyDescent="0.2">
      <c r="B282" s="570">
        <f t="shared" si="8"/>
        <v>269</v>
      </c>
      <c r="C282" s="573" t="s">
        <v>1389</v>
      </c>
      <c r="D282" s="673">
        <v>2817000</v>
      </c>
      <c r="E282" s="674">
        <v>2818599</v>
      </c>
      <c r="F282" s="583">
        <f t="shared" si="4"/>
        <v>1600</v>
      </c>
      <c r="G282" s="573" t="s">
        <v>801</v>
      </c>
      <c r="H282" s="574"/>
      <c r="I282" s="575" t="s">
        <v>1329</v>
      </c>
    </row>
    <row r="283" spans="2:9" s="566" customFormat="1" x14ac:dyDescent="0.2">
      <c r="B283" s="570">
        <f t="shared" si="8"/>
        <v>270</v>
      </c>
      <c r="C283" s="573" t="s">
        <v>1938</v>
      </c>
      <c r="D283" s="673">
        <v>2819000</v>
      </c>
      <c r="E283" s="674">
        <v>2819199</v>
      </c>
      <c r="F283" s="583">
        <f t="shared" si="4"/>
        <v>200</v>
      </c>
      <c r="G283" s="573" t="s">
        <v>801</v>
      </c>
      <c r="H283" s="574"/>
      <c r="I283" s="575" t="s">
        <v>1329</v>
      </c>
    </row>
    <row r="284" spans="2:9" s="566" customFormat="1" x14ac:dyDescent="0.2">
      <c r="B284" s="570">
        <f t="shared" si="8"/>
        <v>271</v>
      </c>
      <c r="C284" s="573" t="s">
        <v>1870</v>
      </c>
      <c r="D284" s="673">
        <v>2820000</v>
      </c>
      <c r="E284" s="674">
        <v>2822999</v>
      </c>
      <c r="F284" s="583">
        <f t="shared" si="4"/>
        <v>3000</v>
      </c>
      <c r="G284" s="573" t="s">
        <v>801</v>
      </c>
      <c r="H284" s="574"/>
      <c r="I284" s="575" t="s">
        <v>1329</v>
      </c>
    </row>
    <row r="285" spans="2:9" s="566" customFormat="1" x14ac:dyDescent="0.2">
      <c r="B285" s="570">
        <f t="shared" si="8"/>
        <v>272</v>
      </c>
      <c r="C285" s="573" t="s">
        <v>1177</v>
      </c>
      <c r="D285" s="673">
        <v>2823000</v>
      </c>
      <c r="E285" s="674">
        <v>2829999</v>
      </c>
      <c r="F285" s="583">
        <f t="shared" si="4"/>
        <v>7000</v>
      </c>
      <c r="G285" s="573" t="s">
        <v>801</v>
      </c>
      <c r="H285" s="574"/>
      <c r="I285" s="575" t="s">
        <v>1329</v>
      </c>
    </row>
    <row r="286" spans="2:9" s="566" customFormat="1" x14ac:dyDescent="0.2">
      <c r="B286" s="570">
        <f t="shared" si="8"/>
        <v>273</v>
      </c>
      <c r="C286" s="573" t="s">
        <v>1126</v>
      </c>
      <c r="D286" s="673">
        <v>2830000</v>
      </c>
      <c r="E286" s="674">
        <v>2839999</v>
      </c>
      <c r="F286" s="583">
        <f t="shared" si="4"/>
        <v>10000</v>
      </c>
      <c r="G286" s="573" t="s">
        <v>801</v>
      </c>
      <c r="H286" s="574"/>
      <c r="I286" s="575" t="s">
        <v>1329</v>
      </c>
    </row>
    <row r="287" spans="2:9" s="566" customFormat="1" x14ac:dyDescent="0.2">
      <c r="B287" s="570">
        <f t="shared" si="8"/>
        <v>274</v>
      </c>
      <c r="C287" s="573" t="s">
        <v>1196</v>
      </c>
      <c r="D287" s="673">
        <v>2840000</v>
      </c>
      <c r="E287" s="674">
        <v>2849999</v>
      </c>
      <c r="F287" s="583">
        <f t="shared" si="4"/>
        <v>10000</v>
      </c>
      <c r="G287" s="573" t="s">
        <v>801</v>
      </c>
      <c r="H287" s="574"/>
      <c r="I287" s="575" t="s">
        <v>1329</v>
      </c>
    </row>
    <row r="288" spans="2:9" s="566" customFormat="1" x14ac:dyDescent="0.2">
      <c r="B288" s="570">
        <f t="shared" si="8"/>
        <v>275</v>
      </c>
      <c r="C288" s="573" t="s">
        <v>809</v>
      </c>
      <c r="D288" s="673">
        <v>2850000</v>
      </c>
      <c r="E288" s="674">
        <v>2857499</v>
      </c>
      <c r="F288" s="583">
        <f t="shared" si="4"/>
        <v>7500</v>
      </c>
      <c r="G288" s="573" t="s">
        <v>801</v>
      </c>
      <c r="H288" s="574"/>
      <c r="I288" s="575" t="s">
        <v>1329</v>
      </c>
    </row>
    <row r="289" spans="2:9" s="566" customFormat="1" x14ac:dyDescent="0.2">
      <c r="B289" s="570">
        <f t="shared" si="8"/>
        <v>276</v>
      </c>
      <c r="C289" s="573" t="s">
        <v>1681</v>
      </c>
      <c r="D289" s="673">
        <v>2858000</v>
      </c>
      <c r="E289" s="674">
        <v>2859499</v>
      </c>
      <c r="F289" s="583">
        <f t="shared" si="4"/>
        <v>1500</v>
      </c>
      <c r="G289" s="573" t="s">
        <v>801</v>
      </c>
      <c r="H289" s="574"/>
      <c r="I289" s="575" t="s">
        <v>1329</v>
      </c>
    </row>
    <row r="290" spans="2:9" s="566" customFormat="1" x14ac:dyDescent="0.2">
      <c r="B290" s="570">
        <f t="shared" si="8"/>
        <v>277</v>
      </c>
      <c r="C290" s="573" t="s">
        <v>810</v>
      </c>
      <c r="D290" s="673">
        <v>2860000</v>
      </c>
      <c r="E290" s="674">
        <v>2867099</v>
      </c>
      <c r="F290" s="583">
        <f t="shared" si="4"/>
        <v>7100</v>
      </c>
      <c r="G290" s="573" t="s">
        <v>801</v>
      </c>
      <c r="H290" s="574"/>
      <c r="I290" s="575" t="s">
        <v>1329</v>
      </c>
    </row>
    <row r="291" spans="2:9" s="566" customFormat="1" x14ac:dyDescent="0.2">
      <c r="B291" s="570">
        <f t="shared" si="8"/>
        <v>278</v>
      </c>
      <c r="C291" s="573" t="s">
        <v>2616</v>
      </c>
      <c r="D291" s="673">
        <v>2867100</v>
      </c>
      <c r="E291" s="674">
        <v>2867899</v>
      </c>
      <c r="F291" s="583">
        <f t="shared" si="4"/>
        <v>800</v>
      </c>
      <c r="G291" s="573" t="s">
        <v>801</v>
      </c>
      <c r="H291" s="574"/>
      <c r="I291" s="575" t="s">
        <v>1329</v>
      </c>
    </row>
    <row r="292" spans="2:9" s="566" customFormat="1" x14ac:dyDescent="0.2">
      <c r="B292" s="570">
        <f t="shared" si="8"/>
        <v>279</v>
      </c>
      <c r="C292" s="573" t="s">
        <v>2220</v>
      </c>
      <c r="D292" s="673">
        <v>2869000</v>
      </c>
      <c r="E292" s="674">
        <v>2869099</v>
      </c>
      <c r="F292" s="583">
        <f t="shared" si="4"/>
        <v>100</v>
      </c>
      <c r="G292" s="573" t="s">
        <v>801</v>
      </c>
      <c r="H292" s="574"/>
      <c r="I292" s="575" t="s">
        <v>1329</v>
      </c>
    </row>
    <row r="293" spans="2:9" s="566" customFormat="1" x14ac:dyDescent="0.2">
      <c r="B293" s="570">
        <f t="shared" si="8"/>
        <v>280</v>
      </c>
      <c r="C293" s="573" t="s">
        <v>1905</v>
      </c>
      <c r="D293" s="673">
        <v>2870000</v>
      </c>
      <c r="E293" s="674">
        <v>2876099</v>
      </c>
      <c r="F293" s="583">
        <f t="shared" si="4"/>
        <v>6100</v>
      </c>
      <c r="G293" s="573" t="s">
        <v>801</v>
      </c>
      <c r="H293" s="574"/>
      <c r="I293" s="575" t="s">
        <v>1329</v>
      </c>
    </row>
    <row r="294" spans="2:9" s="566" customFormat="1" x14ac:dyDescent="0.2">
      <c r="B294" s="570">
        <f t="shared" si="8"/>
        <v>281</v>
      </c>
      <c r="C294" s="573" t="s">
        <v>1833</v>
      </c>
      <c r="D294" s="673">
        <v>2877000</v>
      </c>
      <c r="E294" s="674">
        <v>2877499</v>
      </c>
      <c r="F294" s="583">
        <f t="shared" si="4"/>
        <v>500</v>
      </c>
      <c r="G294" s="573" t="s">
        <v>801</v>
      </c>
      <c r="H294" s="574"/>
      <c r="I294" s="575" t="s">
        <v>1329</v>
      </c>
    </row>
    <row r="295" spans="2:9" s="566" customFormat="1" x14ac:dyDescent="0.2">
      <c r="B295" s="570">
        <f t="shared" si="8"/>
        <v>282</v>
      </c>
      <c r="C295" s="573" t="s">
        <v>1838</v>
      </c>
      <c r="D295" s="673">
        <v>2878000</v>
      </c>
      <c r="E295" s="674">
        <v>2879999</v>
      </c>
      <c r="F295" s="583">
        <f t="shared" si="4"/>
        <v>2000</v>
      </c>
      <c r="G295" s="573" t="s">
        <v>801</v>
      </c>
      <c r="H295" s="574"/>
      <c r="I295" s="575" t="s">
        <v>1329</v>
      </c>
    </row>
    <row r="296" spans="2:9" s="566" customFormat="1" x14ac:dyDescent="0.2">
      <c r="B296" s="570">
        <f t="shared" si="8"/>
        <v>283</v>
      </c>
      <c r="C296" s="573" t="s">
        <v>1132</v>
      </c>
      <c r="D296" s="673">
        <v>2880000</v>
      </c>
      <c r="E296" s="674">
        <v>2889999</v>
      </c>
      <c r="F296" s="583">
        <f t="shared" si="4"/>
        <v>10000</v>
      </c>
      <c r="G296" s="573" t="s">
        <v>801</v>
      </c>
      <c r="H296" s="574"/>
      <c r="I296" s="575" t="s">
        <v>1329</v>
      </c>
    </row>
    <row r="297" spans="2:9" s="566" customFormat="1" x14ac:dyDescent="0.2">
      <c r="B297" s="570">
        <f t="shared" si="8"/>
        <v>284</v>
      </c>
      <c r="C297" s="573" t="s">
        <v>811</v>
      </c>
      <c r="D297" s="673">
        <v>2890000</v>
      </c>
      <c r="E297" s="674">
        <v>2899999</v>
      </c>
      <c r="F297" s="583">
        <f t="shared" si="4"/>
        <v>10000</v>
      </c>
      <c r="G297" s="573" t="s">
        <v>801</v>
      </c>
      <c r="H297" s="574"/>
      <c r="I297" s="575" t="s">
        <v>1329</v>
      </c>
    </row>
    <row r="298" spans="2:9" s="566" customFormat="1" x14ac:dyDescent="0.2">
      <c r="B298" s="570">
        <f t="shared" si="8"/>
        <v>285</v>
      </c>
      <c r="C298" s="573" t="s">
        <v>2062</v>
      </c>
      <c r="D298" s="673">
        <v>2900000</v>
      </c>
      <c r="E298" s="674">
        <v>2900799</v>
      </c>
      <c r="F298" s="583">
        <f t="shared" si="4"/>
        <v>800</v>
      </c>
      <c r="G298" s="573" t="s">
        <v>1246</v>
      </c>
      <c r="H298" s="574"/>
      <c r="I298" s="575" t="s">
        <v>1329</v>
      </c>
    </row>
    <row r="299" spans="2:9" s="566" customFormat="1" x14ac:dyDescent="0.2">
      <c r="B299" s="570">
        <f t="shared" si="8"/>
        <v>286</v>
      </c>
      <c r="C299" s="573" t="s">
        <v>812</v>
      </c>
      <c r="D299" s="673">
        <v>2901000</v>
      </c>
      <c r="E299" s="674">
        <v>2901499</v>
      </c>
      <c r="F299" s="583">
        <f t="shared" si="4"/>
        <v>500</v>
      </c>
      <c r="G299" s="573" t="s">
        <v>1246</v>
      </c>
      <c r="H299" s="574"/>
      <c r="I299" s="575" t="s">
        <v>1329</v>
      </c>
    </row>
    <row r="300" spans="2:9" s="566" customFormat="1" x14ac:dyDescent="0.2">
      <c r="B300" s="570">
        <f t="shared" si="8"/>
        <v>287</v>
      </c>
      <c r="C300" s="573" t="s">
        <v>1940</v>
      </c>
      <c r="D300" s="673">
        <v>2902000</v>
      </c>
      <c r="E300" s="674">
        <v>2903999</v>
      </c>
      <c r="F300" s="583">
        <f t="shared" si="4"/>
        <v>2000</v>
      </c>
      <c r="G300" s="573" t="s">
        <v>1246</v>
      </c>
      <c r="H300" s="574"/>
      <c r="I300" s="575" t="s">
        <v>1329</v>
      </c>
    </row>
    <row r="301" spans="2:9" s="566" customFormat="1" x14ac:dyDescent="0.2">
      <c r="B301" s="570">
        <f t="shared" si="8"/>
        <v>288</v>
      </c>
      <c r="C301" s="573" t="s">
        <v>1803</v>
      </c>
      <c r="D301" s="673">
        <v>2904000</v>
      </c>
      <c r="E301" s="674">
        <v>2904499</v>
      </c>
      <c r="F301" s="583">
        <f t="shared" si="4"/>
        <v>500</v>
      </c>
      <c r="G301" s="573" t="s">
        <v>1246</v>
      </c>
      <c r="H301" s="574"/>
      <c r="I301" s="575" t="s">
        <v>1329</v>
      </c>
    </row>
    <row r="302" spans="2:9" s="565" customFormat="1" x14ac:dyDescent="0.2">
      <c r="B302" s="570">
        <f t="shared" si="8"/>
        <v>289</v>
      </c>
      <c r="C302" s="573" t="s">
        <v>2783</v>
      </c>
      <c r="D302" s="694">
        <v>2905000</v>
      </c>
      <c r="E302" s="695">
        <v>2905399</v>
      </c>
      <c r="F302" s="583">
        <f t="shared" si="4"/>
        <v>400</v>
      </c>
      <c r="G302" s="573" t="s">
        <v>1246</v>
      </c>
      <c r="H302" s="574"/>
      <c r="I302" s="575" t="s">
        <v>1329</v>
      </c>
    </row>
    <row r="303" spans="2:9" s="566" customFormat="1" x14ac:dyDescent="0.2">
      <c r="B303" s="570">
        <f t="shared" si="8"/>
        <v>290</v>
      </c>
      <c r="C303" s="573" t="s">
        <v>1920</v>
      </c>
      <c r="D303" s="694">
        <v>2906000</v>
      </c>
      <c r="E303" s="695">
        <v>2906999</v>
      </c>
      <c r="F303" s="583">
        <f t="shared" si="4"/>
        <v>1000</v>
      </c>
      <c r="G303" s="573" t="s">
        <v>1246</v>
      </c>
      <c r="H303" s="574"/>
      <c r="I303" s="575" t="s">
        <v>1329</v>
      </c>
    </row>
    <row r="304" spans="2:9" s="566" customFormat="1" x14ac:dyDescent="0.2">
      <c r="B304" s="570">
        <f t="shared" si="8"/>
        <v>291</v>
      </c>
      <c r="C304" s="573" t="s">
        <v>1942</v>
      </c>
      <c r="D304" s="694">
        <v>2907000</v>
      </c>
      <c r="E304" s="695">
        <v>2907899</v>
      </c>
      <c r="F304" s="583">
        <f t="shared" si="4"/>
        <v>900</v>
      </c>
      <c r="G304" s="573" t="s">
        <v>1246</v>
      </c>
      <c r="H304" s="574"/>
      <c r="I304" s="575" t="s">
        <v>1329</v>
      </c>
    </row>
    <row r="305" spans="2:10" s="566" customFormat="1" x14ac:dyDescent="0.2">
      <c r="B305" s="570">
        <f t="shared" si="8"/>
        <v>292</v>
      </c>
      <c r="C305" s="573" t="s">
        <v>2222</v>
      </c>
      <c r="D305" s="694">
        <v>2908000</v>
      </c>
      <c r="E305" s="695">
        <v>2908099</v>
      </c>
      <c r="F305" s="583">
        <f t="shared" si="4"/>
        <v>100</v>
      </c>
      <c r="G305" s="573" t="s">
        <v>801</v>
      </c>
      <c r="H305" s="574"/>
      <c r="I305" s="575" t="s">
        <v>1329</v>
      </c>
    </row>
    <row r="306" spans="2:10" s="566" customFormat="1" x14ac:dyDescent="0.2">
      <c r="B306" s="570">
        <f t="shared" si="8"/>
        <v>293</v>
      </c>
      <c r="C306" s="573" t="s">
        <v>813</v>
      </c>
      <c r="D306" s="694">
        <v>2909000</v>
      </c>
      <c r="E306" s="695">
        <v>2909299</v>
      </c>
      <c r="F306" s="583">
        <f t="shared" si="4"/>
        <v>300</v>
      </c>
      <c r="G306" s="573" t="s">
        <v>1246</v>
      </c>
      <c r="H306" s="574"/>
      <c r="I306" s="575" t="s">
        <v>1329</v>
      </c>
    </row>
    <row r="307" spans="2:10" s="566" customFormat="1" x14ac:dyDescent="0.2">
      <c r="B307" s="570">
        <f t="shared" si="8"/>
        <v>294</v>
      </c>
      <c r="C307" s="573" t="s">
        <v>1699</v>
      </c>
      <c r="D307" s="694">
        <v>2910000</v>
      </c>
      <c r="E307" s="695">
        <v>2911399</v>
      </c>
      <c r="F307" s="583">
        <f t="shared" si="4"/>
        <v>1400</v>
      </c>
      <c r="G307" s="573" t="s">
        <v>801</v>
      </c>
      <c r="H307" s="574"/>
      <c r="I307" s="575" t="s">
        <v>1329</v>
      </c>
    </row>
    <row r="308" spans="2:10" s="566" customFormat="1" x14ac:dyDescent="0.2">
      <c r="B308" s="570">
        <f t="shared" si="8"/>
        <v>295</v>
      </c>
      <c r="C308" s="573" t="s">
        <v>991</v>
      </c>
      <c r="D308" s="694">
        <v>2912000</v>
      </c>
      <c r="E308" s="695">
        <v>2912299</v>
      </c>
      <c r="F308" s="583">
        <f t="shared" si="4"/>
        <v>300</v>
      </c>
      <c r="G308" s="573" t="s">
        <v>1246</v>
      </c>
      <c r="H308" s="574"/>
      <c r="I308" s="575" t="s">
        <v>1329</v>
      </c>
    </row>
    <row r="309" spans="2:10" s="566" customFormat="1" x14ac:dyDescent="0.2">
      <c r="B309" s="570">
        <f t="shared" si="8"/>
        <v>296</v>
      </c>
      <c r="C309" s="573" t="s">
        <v>2159</v>
      </c>
      <c r="D309" s="694">
        <v>2913000</v>
      </c>
      <c r="E309" s="695">
        <v>2913899</v>
      </c>
      <c r="F309" s="583">
        <f t="shared" si="4"/>
        <v>900</v>
      </c>
      <c r="G309" s="573" t="s">
        <v>1246</v>
      </c>
      <c r="H309" s="574"/>
      <c r="I309" s="575" t="s">
        <v>1329</v>
      </c>
    </row>
    <row r="310" spans="2:10" s="566" customFormat="1" x14ac:dyDescent="0.2">
      <c r="B310" s="570">
        <f t="shared" si="8"/>
        <v>297</v>
      </c>
      <c r="C310" s="573" t="s">
        <v>1751</v>
      </c>
      <c r="D310" s="694">
        <v>2914000</v>
      </c>
      <c r="E310" s="695">
        <v>2914999</v>
      </c>
      <c r="F310" s="583">
        <f t="shared" si="4"/>
        <v>1000</v>
      </c>
      <c r="G310" s="573" t="s">
        <v>801</v>
      </c>
      <c r="H310" s="574"/>
      <c r="I310" s="575" t="s">
        <v>1329</v>
      </c>
    </row>
    <row r="311" spans="2:10" s="566" customFormat="1" x14ac:dyDescent="0.2">
      <c r="B311" s="570">
        <f t="shared" si="8"/>
        <v>298</v>
      </c>
      <c r="C311" s="573" t="s">
        <v>2235</v>
      </c>
      <c r="D311" s="694">
        <v>2915000</v>
      </c>
      <c r="E311" s="695">
        <v>2915199</v>
      </c>
      <c r="F311" s="583">
        <f t="shared" si="4"/>
        <v>200</v>
      </c>
      <c r="G311" s="573" t="s">
        <v>801</v>
      </c>
      <c r="H311" s="574"/>
      <c r="I311" s="575" t="s">
        <v>1329</v>
      </c>
    </row>
    <row r="312" spans="2:10" s="566" customFormat="1" x14ac:dyDescent="0.2">
      <c r="B312" s="570">
        <f t="shared" si="8"/>
        <v>299</v>
      </c>
      <c r="C312" s="573" t="s">
        <v>2499</v>
      </c>
      <c r="D312" s="694">
        <v>2916000</v>
      </c>
      <c r="E312" s="695">
        <v>2916299</v>
      </c>
      <c r="F312" s="583">
        <f t="shared" si="4"/>
        <v>300</v>
      </c>
      <c r="G312" s="573" t="s">
        <v>1246</v>
      </c>
      <c r="H312" s="574"/>
      <c r="I312" s="575" t="s">
        <v>1329</v>
      </c>
    </row>
    <row r="313" spans="2:10" s="566" customFormat="1" x14ac:dyDescent="0.2">
      <c r="B313" s="570">
        <f t="shared" si="8"/>
        <v>300</v>
      </c>
      <c r="C313" s="573" t="s">
        <v>1559</v>
      </c>
      <c r="D313" s="673">
        <v>2917000</v>
      </c>
      <c r="E313" s="674">
        <v>2917299</v>
      </c>
      <c r="F313" s="583">
        <f>SUM(E313-D313)+1</f>
        <v>300</v>
      </c>
      <c r="G313" s="573" t="s">
        <v>801</v>
      </c>
      <c r="H313" s="574"/>
      <c r="I313" s="575" t="s">
        <v>1329</v>
      </c>
    </row>
    <row r="314" spans="2:10" s="566" customFormat="1" x14ac:dyDescent="0.2">
      <c r="B314" s="570">
        <f t="shared" si="8"/>
        <v>301</v>
      </c>
      <c r="C314" s="573" t="s">
        <v>814</v>
      </c>
      <c r="D314" s="694">
        <v>2918000</v>
      </c>
      <c r="E314" s="695">
        <v>2918799</v>
      </c>
      <c r="F314" s="583">
        <f t="shared" si="4"/>
        <v>800</v>
      </c>
      <c r="G314" s="573" t="s">
        <v>1246</v>
      </c>
      <c r="H314" s="574"/>
      <c r="I314" s="575" t="s">
        <v>1329</v>
      </c>
    </row>
    <row r="315" spans="2:10" s="566" customFormat="1" x14ac:dyDescent="0.2">
      <c r="B315" s="570">
        <f t="shared" si="8"/>
        <v>302</v>
      </c>
      <c r="C315" s="573" t="s">
        <v>2063</v>
      </c>
      <c r="D315" s="694">
        <v>2919000</v>
      </c>
      <c r="E315" s="695">
        <v>2919199</v>
      </c>
      <c r="F315" s="583">
        <f t="shared" si="4"/>
        <v>200</v>
      </c>
      <c r="G315" s="573" t="s">
        <v>801</v>
      </c>
      <c r="H315" s="574"/>
      <c r="I315" s="575" t="s">
        <v>1329</v>
      </c>
    </row>
    <row r="316" spans="2:10" s="566" customFormat="1" x14ac:dyDescent="0.2">
      <c r="B316" s="570">
        <f t="shared" si="8"/>
        <v>303</v>
      </c>
      <c r="C316" s="573" t="s">
        <v>1823</v>
      </c>
      <c r="D316" s="694">
        <v>2920000</v>
      </c>
      <c r="E316" s="695">
        <v>2923599</v>
      </c>
      <c r="F316" s="583">
        <f t="shared" si="4"/>
        <v>3600</v>
      </c>
      <c r="G316" s="573" t="s">
        <v>801</v>
      </c>
      <c r="H316" s="574"/>
      <c r="I316" s="575" t="s">
        <v>1329</v>
      </c>
    </row>
    <row r="317" spans="2:10" s="566" customFormat="1" x14ac:dyDescent="0.2">
      <c r="B317" s="570">
        <f t="shared" si="8"/>
        <v>304</v>
      </c>
      <c r="C317" s="573" t="s">
        <v>1843</v>
      </c>
      <c r="D317" s="694">
        <v>2924000</v>
      </c>
      <c r="E317" s="695">
        <v>2925899</v>
      </c>
      <c r="F317" s="583">
        <f t="shared" si="4"/>
        <v>1900</v>
      </c>
      <c r="G317" s="573" t="s">
        <v>801</v>
      </c>
      <c r="H317" s="574"/>
      <c r="I317" s="575" t="s">
        <v>1329</v>
      </c>
    </row>
    <row r="318" spans="2:10" s="566" customFormat="1" x14ac:dyDescent="0.2">
      <c r="B318" s="570">
        <f t="shared" si="8"/>
        <v>305</v>
      </c>
      <c r="C318" s="573" t="s">
        <v>2160</v>
      </c>
      <c r="D318" s="694">
        <v>2926000</v>
      </c>
      <c r="E318" s="695">
        <v>2926999</v>
      </c>
      <c r="F318" s="583">
        <f t="shared" si="4"/>
        <v>1000</v>
      </c>
      <c r="G318" s="573" t="s">
        <v>801</v>
      </c>
      <c r="H318" s="574"/>
      <c r="I318" s="575" t="s">
        <v>1329</v>
      </c>
    </row>
    <row r="319" spans="2:10" s="566" customFormat="1" x14ac:dyDescent="0.2">
      <c r="B319" s="570">
        <f t="shared" si="8"/>
        <v>306</v>
      </c>
      <c r="C319" s="573" t="s">
        <v>1928</v>
      </c>
      <c r="D319" s="694">
        <v>2927000</v>
      </c>
      <c r="E319" s="695">
        <v>2927199</v>
      </c>
      <c r="F319" s="583">
        <f t="shared" si="4"/>
        <v>200</v>
      </c>
      <c r="G319" s="573" t="s">
        <v>801</v>
      </c>
      <c r="H319" s="574"/>
      <c r="I319" s="575" t="s">
        <v>1329</v>
      </c>
    </row>
    <row r="320" spans="2:10" s="567" customFormat="1" x14ac:dyDescent="0.2">
      <c r="B320" s="570">
        <f t="shared" si="8"/>
        <v>307</v>
      </c>
      <c r="C320" s="573" t="s">
        <v>1957</v>
      </c>
      <c r="D320" s="694">
        <v>2928000</v>
      </c>
      <c r="E320" s="695">
        <v>2928199</v>
      </c>
      <c r="F320" s="583">
        <f t="shared" si="4"/>
        <v>200</v>
      </c>
      <c r="G320" s="573" t="s">
        <v>801</v>
      </c>
      <c r="H320" s="574"/>
      <c r="I320" s="575" t="s">
        <v>1329</v>
      </c>
      <c r="J320" s="566"/>
    </row>
    <row r="321" spans="2:10" s="567" customFormat="1" x14ac:dyDescent="0.2">
      <c r="B321" s="570">
        <f t="shared" si="8"/>
        <v>308</v>
      </c>
      <c r="C321" s="573" t="s">
        <v>1929</v>
      </c>
      <c r="D321" s="694">
        <v>2929000</v>
      </c>
      <c r="E321" s="695">
        <v>2929199</v>
      </c>
      <c r="F321" s="583">
        <f t="shared" si="4"/>
        <v>200</v>
      </c>
      <c r="G321" s="573" t="s">
        <v>801</v>
      </c>
      <c r="H321" s="574"/>
      <c r="I321" s="575" t="s">
        <v>1329</v>
      </c>
      <c r="J321" s="566"/>
    </row>
    <row r="322" spans="2:10" s="567" customFormat="1" x14ac:dyDescent="0.2">
      <c r="B322" s="570">
        <f t="shared" si="8"/>
        <v>309</v>
      </c>
      <c r="C322" s="573" t="s">
        <v>2658</v>
      </c>
      <c r="D322" s="694">
        <v>2930000</v>
      </c>
      <c r="E322" s="695">
        <v>2931999</v>
      </c>
      <c r="F322" s="583">
        <f>SUM(E322-D322)+1</f>
        <v>2000</v>
      </c>
      <c r="G322" s="573" t="s">
        <v>1246</v>
      </c>
      <c r="H322" s="574"/>
      <c r="I322" s="575" t="s">
        <v>1329</v>
      </c>
      <c r="J322" s="566"/>
    </row>
    <row r="323" spans="2:10" s="567" customFormat="1" x14ac:dyDescent="0.2">
      <c r="B323" s="570">
        <f t="shared" si="8"/>
        <v>310</v>
      </c>
      <c r="C323" s="573" t="s">
        <v>1755</v>
      </c>
      <c r="D323" s="694">
        <v>2933000</v>
      </c>
      <c r="E323" s="695">
        <v>2934999</v>
      </c>
      <c r="F323" s="583">
        <f>SUM(E323-D323)+1</f>
        <v>2000</v>
      </c>
      <c r="G323" s="573" t="s">
        <v>1246</v>
      </c>
      <c r="H323" s="574"/>
      <c r="I323" s="575" t="s">
        <v>1329</v>
      </c>
      <c r="J323" s="566"/>
    </row>
    <row r="324" spans="2:10" s="567" customFormat="1" x14ac:dyDescent="0.2">
      <c r="B324" s="570">
        <f t="shared" si="8"/>
        <v>311</v>
      </c>
      <c r="C324" s="573" t="s">
        <v>1644</v>
      </c>
      <c r="D324" s="694">
        <v>2935000</v>
      </c>
      <c r="E324" s="695">
        <v>2939799</v>
      </c>
      <c r="F324" s="583">
        <f>SUM(E324-D324)+1</f>
        <v>4800</v>
      </c>
      <c r="G324" s="573" t="s">
        <v>801</v>
      </c>
      <c r="H324" s="574"/>
      <c r="I324" s="575" t="s">
        <v>1329</v>
      </c>
      <c r="J324" s="566"/>
    </row>
    <row r="325" spans="2:10" s="567" customFormat="1" x14ac:dyDescent="0.2">
      <c r="B325" s="570">
        <f t="shared" si="8"/>
        <v>312</v>
      </c>
      <c r="C325" s="573" t="s">
        <v>1566</v>
      </c>
      <c r="D325" s="694">
        <v>2940000</v>
      </c>
      <c r="E325" s="695">
        <v>2943999</v>
      </c>
      <c r="F325" s="583">
        <f t="shared" si="4"/>
        <v>4000</v>
      </c>
      <c r="G325" s="573" t="s">
        <v>1246</v>
      </c>
      <c r="H325" s="574"/>
      <c r="I325" s="575" t="s">
        <v>1329</v>
      </c>
      <c r="J325" s="566"/>
    </row>
    <row r="326" spans="2:10" s="567" customFormat="1" x14ac:dyDescent="0.2">
      <c r="B326" s="570">
        <f t="shared" si="8"/>
        <v>313</v>
      </c>
      <c r="C326" s="573" t="s">
        <v>1755</v>
      </c>
      <c r="D326" s="694">
        <v>2944000</v>
      </c>
      <c r="E326" s="695">
        <v>2944499</v>
      </c>
      <c r="F326" s="583">
        <f t="shared" si="4"/>
        <v>500</v>
      </c>
      <c r="G326" s="573" t="s">
        <v>1246</v>
      </c>
      <c r="H326" s="574"/>
      <c r="I326" s="575" t="s">
        <v>1329</v>
      </c>
      <c r="J326" s="566"/>
    </row>
    <row r="327" spans="2:10" s="567" customFormat="1" x14ac:dyDescent="0.2">
      <c r="B327" s="570">
        <f t="shared" si="8"/>
        <v>314</v>
      </c>
      <c r="C327" s="573" t="s">
        <v>2244</v>
      </c>
      <c r="D327" s="694">
        <v>2945000</v>
      </c>
      <c r="E327" s="695">
        <v>2945599</v>
      </c>
      <c r="F327" s="583">
        <f t="shared" si="4"/>
        <v>600</v>
      </c>
      <c r="G327" s="573" t="s">
        <v>1246</v>
      </c>
      <c r="H327" s="574"/>
      <c r="I327" s="575" t="s">
        <v>1329</v>
      </c>
      <c r="J327" s="566"/>
    </row>
    <row r="328" spans="2:10" s="567" customFormat="1" x14ac:dyDescent="0.2">
      <c r="B328" s="570">
        <f t="shared" si="8"/>
        <v>315</v>
      </c>
      <c r="C328" s="573" t="s">
        <v>2355</v>
      </c>
      <c r="D328" s="694">
        <v>2946000</v>
      </c>
      <c r="E328" s="695">
        <v>2946699</v>
      </c>
      <c r="F328" s="583">
        <f t="shared" si="4"/>
        <v>700</v>
      </c>
      <c r="G328" s="573" t="s">
        <v>1246</v>
      </c>
      <c r="H328" s="574"/>
      <c r="I328" s="575" t="s">
        <v>1329</v>
      </c>
      <c r="J328" s="566"/>
    </row>
    <row r="329" spans="2:10" s="567" customFormat="1" x14ac:dyDescent="0.2">
      <c r="B329" s="570">
        <f t="shared" si="8"/>
        <v>316</v>
      </c>
      <c r="C329" s="573" t="s">
        <v>1091</v>
      </c>
      <c r="D329" s="694">
        <v>2948000</v>
      </c>
      <c r="E329" s="695">
        <v>2948599</v>
      </c>
      <c r="F329" s="583">
        <f t="shared" si="4"/>
        <v>600</v>
      </c>
      <c r="G329" s="573" t="s">
        <v>1246</v>
      </c>
      <c r="H329" s="574"/>
      <c r="I329" s="575" t="s">
        <v>1329</v>
      </c>
      <c r="J329" s="566"/>
    </row>
    <row r="330" spans="2:10" s="567" customFormat="1" x14ac:dyDescent="0.2">
      <c r="B330" s="570">
        <f t="shared" si="8"/>
        <v>317</v>
      </c>
      <c r="C330" s="573" t="s">
        <v>2064</v>
      </c>
      <c r="D330" s="694">
        <v>2949000</v>
      </c>
      <c r="E330" s="695">
        <v>2949399</v>
      </c>
      <c r="F330" s="583">
        <f t="shared" si="4"/>
        <v>400</v>
      </c>
      <c r="G330" s="573" t="s">
        <v>1246</v>
      </c>
      <c r="H330" s="574"/>
      <c r="I330" s="575" t="s">
        <v>1329</v>
      </c>
      <c r="J330" s="566"/>
    </row>
    <row r="331" spans="2:10" s="567" customFormat="1" x14ac:dyDescent="0.2">
      <c r="B331" s="570">
        <f t="shared" si="8"/>
        <v>318</v>
      </c>
      <c r="C331" s="573" t="s">
        <v>870</v>
      </c>
      <c r="D331" s="694">
        <v>2950000</v>
      </c>
      <c r="E331" s="695">
        <v>2950199</v>
      </c>
      <c r="F331" s="583">
        <f t="shared" si="4"/>
        <v>200</v>
      </c>
      <c r="G331" s="573" t="s">
        <v>801</v>
      </c>
      <c r="H331" s="574"/>
      <c r="I331" s="575" t="s">
        <v>1329</v>
      </c>
      <c r="J331" s="566"/>
    </row>
    <row r="332" spans="2:10" s="567" customFormat="1" x14ac:dyDescent="0.2">
      <c r="B332" s="570">
        <f t="shared" si="8"/>
        <v>319</v>
      </c>
      <c r="C332" s="573" t="s">
        <v>1566</v>
      </c>
      <c r="D332" s="694">
        <v>2951000</v>
      </c>
      <c r="E332" s="695">
        <v>2951199</v>
      </c>
      <c r="F332" s="583">
        <f t="shared" si="4"/>
        <v>200</v>
      </c>
      <c r="G332" s="573" t="s">
        <v>1246</v>
      </c>
      <c r="H332" s="574"/>
      <c r="I332" s="575" t="s">
        <v>1329</v>
      </c>
      <c r="J332" s="566"/>
    </row>
    <row r="333" spans="2:10" s="567" customFormat="1" x14ac:dyDescent="0.2">
      <c r="B333" s="570">
        <f t="shared" si="8"/>
        <v>320</v>
      </c>
      <c r="C333" s="573" t="s">
        <v>2176</v>
      </c>
      <c r="D333" s="694">
        <v>2952000</v>
      </c>
      <c r="E333" s="695">
        <v>2952499</v>
      </c>
      <c r="F333" s="583">
        <f t="shared" si="4"/>
        <v>500</v>
      </c>
      <c r="G333" s="573" t="s">
        <v>801</v>
      </c>
      <c r="H333" s="574"/>
      <c r="I333" s="575" t="s">
        <v>1329</v>
      </c>
      <c r="J333" s="566"/>
    </row>
    <row r="334" spans="2:10" s="567" customFormat="1" x14ac:dyDescent="0.2">
      <c r="B334" s="570">
        <f t="shared" si="8"/>
        <v>321</v>
      </c>
      <c r="C334" s="573" t="s">
        <v>1921</v>
      </c>
      <c r="D334" s="694">
        <v>2953000</v>
      </c>
      <c r="E334" s="695">
        <v>2954099</v>
      </c>
      <c r="F334" s="583">
        <f t="shared" si="4"/>
        <v>1100</v>
      </c>
      <c r="G334" s="573" t="s">
        <v>1246</v>
      </c>
      <c r="H334" s="574"/>
      <c r="I334" s="575" t="s">
        <v>1329</v>
      </c>
      <c r="J334" s="566"/>
    </row>
    <row r="335" spans="2:10" s="567" customFormat="1" x14ac:dyDescent="0.2">
      <c r="B335" s="570">
        <f t="shared" si="8"/>
        <v>322</v>
      </c>
      <c r="C335" s="573" t="s">
        <v>2065</v>
      </c>
      <c r="D335" s="694">
        <v>2955000</v>
      </c>
      <c r="E335" s="695">
        <v>2955199</v>
      </c>
      <c r="F335" s="583">
        <f t="shared" si="4"/>
        <v>200</v>
      </c>
      <c r="G335" s="573" t="s">
        <v>1246</v>
      </c>
      <c r="H335" s="574"/>
      <c r="I335" s="575" t="s">
        <v>1329</v>
      </c>
      <c r="J335" s="566"/>
    </row>
    <row r="336" spans="2:10" s="567" customFormat="1" x14ac:dyDescent="0.2">
      <c r="B336" s="570">
        <f t="shared" ref="B336:B401" si="9">B335+1</f>
        <v>323</v>
      </c>
      <c r="C336" s="573" t="s">
        <v>815</v>
      </c>
      <c r="D336" s="673">
        <v>2956000</v>
      </c>
      <c r="E336" s="674">
        <v>2956799</v>
      </c>
      <c r="F336" s="583">
        <f t="shared" si="4"/>
        <v>800</v>
      </c>
      <c r="G336" s="573" t="s">
        <v>801</v>
      </c>
      <c r="H336" s="574"/>
      <c r="I336" s="575" t="s">
        <v>1329</v>
      </c>
      <c r="J336" s="566"/>
    </row>
    <row r="337" spans="2:10" s="567" customFormat="1" x14ac:dyDescent="0.2">
      <c r="B337" s="570">
        <f t="shared" si="9"/>
        <v>324</v>
      </c>
      <c r="C337" s="571" t="s">
        <v>2066</v>
      </c>
      <c r="D337" s="673">
        <v>2957000</v>
      </c>
      <c r="E337" s="674">
        <v>2957599</v>
      </c>
      <c r="F337" s="583">
        <f t="shared" si="4"/>
        <v>600</v>
      </c>
      <c r="G337" s="573" t="s">
        <v>801</v>
      </c>
      <c r="H337" s="574"/>
      <c r="I337" s="575" t="s">
        <v>1329</v>
      </c>
      <c r="J337" s="566"/>
    </row>
    <row r="338" spans="2:10" s="567" customFormat="1" x14ac:dyDescent="0.2">
      <c r="B338" s="570">
        <f t="shared" si="9"/>
        <v>325</v>
      </c>
      <c r="C338" s="571" t="s">
        <v>2161</v>
      </c>
      <c r="D338" s="673">
        <v>2959000</v>
      </c>
      <c r="E338" s="674">
        <v>2959799</v>
      </c>
      <c r="F338" s="583">
        <f t="shared" si="4"/>
        <v>800</v>
      </c>
      <c r="G338" s="573" t="s">
        <v>801</v>
      </c>
      <c r="H338" s="574"/>
      <c r="I338" s="575" t="s">
        <v>1329</v>
      </c>
      <c r="J338" s="566"/>
    </row>
    <row r="339" spans="2:10" s="566" customFormat="1" x14ac:dyDescent="0.2">
      <c r="B339" s="570">
        <f t="shared" si="9"/>
        <v>326</v>
      </c>
      <c r="C339" s="571" t="s">
        <v>816</v>
      </c>
      <c r="D339" s="686">
        <v>2960000</v>
      </c>
      <c r="E339" s="674">
        <v>2964099</v>
      </c>
      <c r="F339" s="583">
        <f t="shared" si="4"/>
        <v>4100</v>
      </c>
      <c r="G339" s="573" t="s">
        <v>801</v>
      </c>
      <c r="H339" s="574"/>
      <c r="I339" s="575" t="s">
        <v>1329</v>
      </c>
    </row>
    <row r="340" spans="2:10" s="566" customFormat="1" x14ac:dyDescent="0.2">
      <c r="B340" s="570">
        <f t="shared" si="9"/>
        <v>327</v>
      </c>
      <c r="C340" s="571" t="s">
        <v>2162</v>
      </c>
      <c r="D340" s="686">
        <v>2965000</v>
      </c>
      <c r="E340" s="674">
        <v>2965399</v>
      </c>
      <c r="F340" s="583">
        <f t="shared" si="4"/>
        <v>400</v>
      </c>
      <c r="G340" s="573" t="s">
        <v>801</v>
      </c>
      <c r="H340" s="574"/>
      <c r="I340" s="575" t="s">
        <v>1329</v>
      </c>
    </row>
    <row r="341" spans="2:10" s="566" customFormat="1" x14ac:dyDescent="0.2">
      <c r="B341" s="570">
        <f t="shared" si="9"/>
        <v>328</v>
      </c>
      <c r="C341" s="571" t="s">
        <v>1653</v>
      </c>
      <c r="D341" s="696">
        <v>2966000</v>
      </c>
      <c r="E341" s="674">
        <v>2969599</v>
      </c>
      <c r="F341" s="583">
        <f t="shared" si="4"/>
        <v>3600</v>
      </c>
      <c r="G341" s="573" t="s">
        <v>801</v>
      </c>
      <c r="H341" s="574"/>
      <c r="I341" s="575" t="s">
        <v>1329</v>
      </c>
    </row>
    <row r="342" spans="2:10" s="566" customFormat="1" x14ac:dyDescent="0.2">
      <c r="B342" s="570">
        <f t="shared" si="9"/>
        <v>329</v>
      </c>
      <c r="C342" s="573" t="s">
        <v>1183</v>
      </c>
      <c r="D342" s="673">
        <v>2970000</v>
      </c>
      <c r="E342" s="674">
        <v>2977999</v>
      </c>
      <c r="F342" s="583">
        <f t="shared" ref="F342:F460" si="10">SUM(E342-D342)+1</f>
        <v>8000</v>
      </c>
      <c r="G342" s="573" t="s">
        <v>801</v>
      </c>
      <c r="H342" s="574"/>
      <c r="I342" s="575" t="s">
        <v>1329</v>
      </c>
    </row>
    <row r="343" spans="2:10" s="566" customFormat="1" x14ac:dyDescent="0.2">
      <c r="B343" s="570">
        <f t="shared" si="9"/>
        <v>330</v>
      </c>
      <c r="C343" s="573" t="s">
        <v>2275</v>
      </c>
      <c r="D343" s="673">
        <v>2978000</v>
      </c>
      <c r="E343" s="674">
        <v>2978399</v>
      </c>
      <c r="F343" s="583">
        <f t="shared" si="10"/>
        <v>400</v>
      </c>
      <c r="G343" s="573" t="s">
        <v>801</v>
      </c>
      <c r="H343" s="574"/>
      <c r="I343" s="575" t="s">
        <v>1329</v>
      </c>
    </row>
    <row r="344" spans="2:10" s="566" customFormat="1" x14ac:dyDescent="0.2">
      <c r="B344" s="570">
        <f t="shared" si="9"/>
        <v>331</v>
      </c>
      <c r="C344" s="573" t="s">
        <v>1754</v>
      </c>
      <c r="D344" s="673">
        <v>2979000</v>
      </c>
      <c r="E344" s="674">
        <v>2979299</v>
      </c>
      <c r="F344" s="583">
        <f>SUM(E344-D344)+1</f>
        <v>300</v>
      </c>
      <c r="G344" s="573" t="s">
        <v>1246</v>
      </c>
      <c r="H344" s="574"/>
      <c r="I344" s="575" t="s">
        <v>1329</v>
      </c>
    </row>
    <row r="345" spans="2:10" s="566" customFormat="1" x14ac:dyDescent="0.2">
      <c r="B345" s="570">
        <f t="shared" si="9"/>
        <v>332</v>
      </c>
      <c r="C345" s="573" t="s">
        <v>811</v>
      </c>
      <c r="D345" s="673">
        <v>2980000</v>
      </c>
      <c r="E345" s="674">
        <v>2980499</v>
      </c>
      <c r="F345" s="583">
        <f t="shared" si="10"/>
        <v>500</v>
      </c>
      <c r="G345" s="573" t="s">
        <v>801</v>
      </c>
      <c r="H345" s="574"/>
      <c r="I345" s="575" t="s">
        <v>1329</v>
      </c>
    </row>
    <row r="346" spans="2:10" s="566" customFormat="1" x14ac:dyDescent="0.2">
      <c r="B346" s="570">
        <f t="shared" si="9"/>
        <v>333</v>
      </c>
      <c r="C346" s="573" t="s">
        <v>1346</v>
      </c>
      <c r="D346" s="683">
        <v>2981000</v>
      </c>
      <c r="E346" s="684">
        <v>2982099</v>
      </c>
      <c r="F346" s="583">
        <f t="shared" si="10"/>
        <v>1100</v>
      </c>
      <c r="G346" s="573" t="s">
        <v>801</v>
      </c>
      <c r="H346" s="574"/>
      <c r="I346" s="575" t="s">
        <v>1329</v>
      </c>
    </row>
    <row r="347" spans="2:10" s="566" customFormat="1" x14ac:dyDescent="0.2">
      <c r="B347" s="570">
        <f t="shared" si="9"/>
        <v>334</v>
      </c>
      <c r="C347" s="571" t="s">
        <v>1365</v>
      </c>
      <c r="D347" s="683">
        <v>2983000</v>
      </c>
      <c r="E347" s="684">
        <v>2987699</v>
      </c>
      <c r="F347" s="583">
        <f t="shared" si="10"/>
        <v>4700</v>
      </c>
      <c r="G347" s="571" t="s">
        <v>801</v>
      </c>
      <c r="H347" s="574"/>
      <c r="I347" s="575" t="s">
        <v>1329</v>
      </c>
    </row>
    <row r="348" spans="2:10" s="566" customFormat="1" x14ac:dyDescent="0.2">
      <c r="B348" s="570">
        <f t="shared" si="9"/>
        <v>335</v>
      </c>
      <c r="C348" s="571" t="s">
        <v>1721</v>
      </c>
      <c r="D348" s="683">
        <v>2988000</v>
      </c>
      <c r="E348" s="684">
        <v>2989899</v>
      </c>
      <c r="F348" s="583">
        <f t="shared" si="10"/>
        <v>1900</v>
      </c>
      <c r="G348" s="571" t="s">
        <v>801</v>
      </c>
      <c r="H348" s="574"/>
      <c r="I348" s="588" t="s">
        <v>1329</v>
      </c>
    </row>
    <row r="349" spans="2:10" s="566" customFormat="1" x14ac:dyDescent="0.2">
      <c r="B349" s="570">
        <f t="shared" si="9"/>
        <v>336</v>
      </c>
      <c r="C349" s="571" t="s">
        <v>1399</v>
      </c>
      <c r="D349" s="683">
        <v>2990000</v>
      </c>
      <c r="E349" s="684">
        <v>2994499</v>
      </c>
      <c r="F349" s="583">
        <f t="shared" si="10"/>
        <v>4500</v>
      </c>
      <c r="G349" s="571" t="s">
        <v>801</v>
      </c>
      <c r="H349" s="574"/>
      <c r="I349" s="588" t="s">
        <v>1329</v>
      </c>
    </row>
    <row r="350" spans="2:10" s="566" customFormat="1" x14ac:dyDescent="0.2">
      <c r="B350" s="570">
        <f t="shared" si="9"/>
        <v>337</v>
      </c>
      <c r="C350" s="571" t="s">
        <v>2067</v>
      </c>
      <c r="D350" s="683">
        <v>2995000</v>
      </c>
      <c r="E350" s="684">
        <v>2998199</v>
      </c>
      <c r="F350" s="583">
        <f t="shared" si="10"/>
        <v>3200</v>
      </c>
      <c r="G350" s="571" t="s">
        <v>801</v>
      </c>
      <c r="H350" s="574"/>
      <c r="I350" s="588" t="s">
        <v>1329</v>
      </c>
    </row>
    <row r="351" spans="2:10" s="566" customFormat="1" x14ac:dyDescent="0.2">
      <c r="B351" s="570">
        <f t="shared" si="9"/>
        <v>338</v>
      </c>
      <c r="C351" s="571" t="s">
        <v>1188</v>
      </c>
      <c r="D351" s="683">
        <v>3000000</v>
      </c>
      <c r="E351" s="684">
        <v>3000499</v>
      </c>
      <c r="F351" s="583">
        <f t="shared" si="10"/>
        <v>500</v>
      </c>
      <c r="G351" s="571" t="s">
        <v>801</v>
      </c>
      <c r="H351" s="574"/>
      <c r="I351" s="588" t="s">
        <v>1329</v>
      </c>
    </row>
    <row r="352" spans="2:10" s="566" customFormat="1" x14ac:dyDescent="0.2">
      <c r="B352" s="570">
        <f t="shared" si="9"/>
        <v>339</v>
      </c>
      <c r="C352" s="571" t="s">
        <v>1422</v>
      </c>
      <c r="D352" s="683">
        <v>3001000</v>
      </c>
      <c r="E352" s="684">
        <v>3001099</v>
      </c>
      <c r="F352" s="572">
        <f t="shared" si="10"/>
        <v>100</v>
      </c>
      <c r="G352" s="571" t="s">
        <v>699</v>
      </c>
      <c r="H352" s="589"/>
      <c r="I352" s="588" t="s">
        <v>1329</v>
      </c>
    </row>
    <row r="353" spans="2:9" s="566" customFormat="1" x14ac:dyDescent="0.2">
      <c r="B353" s="570">
        <f t="shared" si="9"/>
        <v>340</v>
      </c>
      <c r="C353" s="571" t="s">
        <v>1372</v>
      </c>
      <c r="D353" s="683">
        <v>3002000</v>
      </c>
      <c r="E353" s="684">
        <v>3004999</v>
      </c>
      <c r="F353" s="572">
        <f t="shared" si="10"/>
        <v>3000</v>
      </c>
      <c r="G353" s="571" t="s">
        <v>801</v>
      </c>
      <c r="H353" s="589"/>
      <c r="I353" s="588" t="s">
        <v>1329</v>
      </c>
    </row>
    <row r="354" spans="2:9" s="566" customFormat="1" x14ac:dyDescent="0.2">
      <c r="B354" s="570">
        <f t="shared" si="9"/>
        <v>341</v>
      </c>
      <c r="C354" s="571" t="s">
        <v>1372</v>
      </c>
      <c r="D354" s="683">
        <v>3005000</v>
      </c>
      <c r="E354" s="684">
        <v>3005999</v>
      </c>
      <c r="F354" s="572">
        <f t="shared" si="10"/>
        <v>1000</v>
      </c>
      <c r="G354" s="571" t="s">
        <v>801</v>
      </c>
      <c r="H354" s="589"/>
      <c r="I354" s="588" t="s">
        <v>1329</v>
      </c>
    </row>
    <row r="355" spans="2:9" s="566" customFormat="1" x14ac:dyDescent="0.2">
      <c r="B355" s="570">
        <f t="shared" si="9"/>
        <v>342</v>
      </c>
      <c r="C355" s="571" t="s">
        <v>2163</v>
      </c>
      <c r="D355" s="683">
        <v>3006000</v>
      </c>
      <c r="E355" s="684">
        <v>3006999</v>
      </c>
      <c r="F355" s="572">
        <f t="shared" si="10"/>
        <v>1000</v>
      </c>
      <c r="G355" s="571" t="s">
        <v>801</v>
      </c>
      <c r="H355" s="589"/>
      <c r="I355" s="588" t="s">
        <v>1329</v>
      </c>
    </row>
    <row r="356" spans="2:9" s="566" customFormat="1" x14ac:dyDescent="0.2">
      <c r="B356" s="570">
        <f t="shared" si="9"/>
        <v>343</v>
      </c>
      <c r="C356" s="571" t="s">
        <v>1372</v>
      </c>
      <c r="D356" s="683">
        <v>3010000</v>
      </c>
      <c r="E356" s="684">
        <v>3042299</v>
      </c>
      <c r="F356" s="572">
        <f t="shared" si="10"/>
        <v>32300</v>
      </c>
      <c r="G356" s="571" t="s">
        <v>699</v>
      </c>
      <c r="H356" s="589"/>
      <c r="I356" s="588" t="s">
        <v>1329</v>
      </c>
    </row>
    <row r="357" spans="2:9" s="566" customFormat="1" x14ac:dyDescent="0.2">
      <c r="B357" s="570">
        <f t="shared" si="9"/>
        <v>344</v>
      </c>
      <c r="C357" s="571" t="s">
        <v>1372</v>
      </c>
      <c r="D357" s="683">
        <v>3060000</v>
      </c>
      <c r="E357" s="684">
        <v>3064999</v>
      </c>
      <c r="F357" s="572">
        <f t="shared" si="10"/>
        <v>5000</v>
      </c>
      <c r="G357" s="571" t="s">
        <v>801</v>
      </c>
      <c r="H357" s="589"/>
      <c r="I357" s="588" t="s">
        <v>1329</v>
      </c>
    </row>
    <row r="358" spans="2:9" s="566" customFormat="1" x14ac:dyDescent="0.2">
      <c r="B358" s="570">
        <f t="shared" si="9"/>
        <v>345</v>
      </c>
      <c r="C358" s="571" t="s">
        <v>2217</v>
      </c>
      <c r="D358" s="683">
        <v>3066000</v>
      </c>
      <c r="E358" s="684">
        <v>3067999</v>
      </c>
      <c r="F358" s="572">
        <f t="shared" si="10"/>
        <v>2000</v>
      </c>
      <c r="G358" s="571" t="s">
        <v>801</v>
      </c>
      <c r="H358" s="589"/>
      <c r="I358" s="588" t="s">
        <v>1329</v>
      </c>
    </row>
    <row r="359" spans="2:9" s="566" customFormat="1" x14ac:dyDescent="0.2">
      <c r="B359" s="570">
        <f t="shared" si="9"/>
        <v>346</v>
      </c>
      <c r="C359" s="571" t="s">
        <v>1798</v>
      </c>
      <c r="D359" s="683">
        <v>3068000</v>
      </c>
      <c r="E359" s="684">
        <v>3068499</v>
      </c>
      <c r="F359" s="572">
        <f t="shared" si="10"/>
        <v>500</v>
      </c>
      <c r="G359" s="571" t="s">
        <v>801</v>
      </c>
      <c r="H359" s="589"/>
      <c r="I359" s="588" t="s">
        <v>1329</v>
      </c>
    </row>
    <row r="360" spans="2:9" s="566" customFormat="1" x14ac:dyDescent="0.2">
      <c r="B360" s="570">
        <f t="shared" si="9"/>
        <v>347</v>
      </c>
      <c r="C360" s="571" t="s">
        <v>1864</v>
      </c>
      <c r="D360" s="683">
        <v>3069000</v>
      </c>
      <c r="E360" s="684">
        <v>3069699</v>
      </c>
      <c r="F360" s="572">
        <f t="shared" si="10"/>
        <v>700</v>
      </c>
      <c r="G360" s="571" t="s">
        <v>801</v>
      </c>
      <c r="H360" s="589"/>
      <c r="I360" s="588" t="s">
        <v>1329</v>
      </c>
    </row>
    <row r="361" spans="2:9" s="566" customFormat="1" x14ac:dyDescent="0.2">
      <c r="B361" s="570">
        <f t="shared" si="9"/>
        <v>348</v>
      </c>
      <c r="C361" s="571" t="s">
        <v>1700</v>
      </c>
      <c r="D361" s="683">
        <v>3070000</v>
      </c>
      <c r="E361" s="684">
        <v>3079999</v>
      </c>
      <c r="F361" s="572">
        <f t="shared" si="10"/>
        <v>10000</v>
      </c>
      <c r="G361" s="571" t="s">
        <v>801</v>
      </c>
      <c r="H361" s="589"/>
      <c r="I361" s="588" t="s">
        <v>1329</v>
      </c>
    </row>
    <row r="362" spans="2:9" s="566" customFormat="1" x14ac:dyDescent="0.2">
      <c r="B362" s="570">
        <f t="shared" si="9"/>
        <v>349</v>
      </c>
      <c r="C362" s="571" t="s">
        <v>1824</v>
      </c>
      <c r="D362" s="683">
        <v>3080000</v>
      </c>
      <c r="E362" s="684">
        <v>3084999</v>
      </c>
      <c r="F362" s="572">
        <f t="shared" si="10"/>
        <v>5000</v>
      </c>
      <c r="G362" s="571" t="s">
        <v>801</v>
      </c>
      <c r="H362" s="589"/>
      <c r="I362" s="588" t="s">
        <v>1329</v>
      </c>
    </row>
    <row r="363" spans="2:9" s="566" customFormat="1" x14ac:dyDescent="0.2">
      <c r="B363" s="570">
        <f t="shared" si="9"/>
        <v>350</v>
      </c>
      <c r="C363" s="571" t="s">
        <v>1825</v>
      </c>
      <c r="D363" s="683">
        <v>3085000</v>
      </c>
      <c r="E363" s="684">
        <v>3085999</v>
      </c>
      <c r="F363" s="572">
        <f t="shared" si="10"/>
        <v>1000</v>
      </c>
      <c r="G363" s="571" t="s">
        <v>801</v>
      </c>
      <c r="H363" s="589"/>
      <c r="I363" s="588" t="s">
        <v>1329</v>
      </c>
    </row>
    <row r="364" spans="2:9" s="566" customFormat="1" x14ac:dyDescent="0.2">
      <c r="B364" s="570">
        <f t="shared" si="9"/>
        <v>351</v>
      </c>
      <c r="C364" s="571" t="s">
        <v>1700</v>
      </c>
      <c r="D364" s="683">
        <v>3086000</v>
      </c>
      <c r="E364" s="684">
        <v>3088599</v>
      </c>
      <c r="F364" s="572">
        <f t="shared" si="10"/>
        <v>2600</v>
      </c>
      <c r="G364" s="571" t="s">
        <v>801</v>
      </c>
      <c r="H364" s="589"/>
      <c r="I364" s="588" t="s">
        <v>1329</v>
      </c>
    </row>
    <row r="365" spans="2:9" s="566" customFormat="1" x14ac:dyDescent="0.2">
      <c r="B365" s="570">
        <f t="shared" si="9"/>
        <v>352</v>
      </c>
      <c r="C365" s="571" t="s">
        <v>2068</v>
      </c>
      <c r="D365" s="683">
        <v>3089000</v>
      </c>
      <c r="E365" s="684">
        <v>3089199</v>
      </c>
      <c r="F365" s="572">
        <f t="shared" si="10"/>
        <v>200</v>
      </c>
      <c r="G365" s="571" t="s">
        <v>801</v>
      </c>
      <c r="H365" s="589"/>
      <c r="I365" s="588" t="s">
        <v>1329</v>
      </c>
    </row>
    <row r="366" spans="2:9" s="566" customFormat="1" x14ac:dyDescent="0.2">
      <c r="B366" s="570">
        <f t="shared" si="9"/>
        <v>353</v>
      </c>
      <c r="C366" s="571" t="s">
        <v>1701</v>
      </c>
      <c r="D366" s="683">
        <v>3090000</v>
      </c>
      <c r="E366" s="684">
        <v>3095399</v>
      </c>
      <c r="F366" s="572">
        <f t="shared" si="10"/>
        <v>5400</v>
      </c>
      <c r="G366" s="571" t="s">
        <v>801</v>
      </c>
      <c r="H366" s="589"/>
      <c r="I366" s="588" t="s">
        <v>1329</v>
      </c>
    </row>
    <row r="367" spans="2:9" s="566" customFormat="1" x14ac:dyDescent="0.2">
      <c r="B367" s="570">
        <f t="shared" si="9"/>
        <v>354</v>
      </c>
      <c r="C367" s="571" t="s">
        <v>1702</v>
      </c>
      <c r="D367" s="683">
        <v>3096000</v>
      </c>
      <c r="E367" s="684">
        <v>3100599</v>
      </c>
      <c r="F367" s="572">
        <f t="shared" ref="F367:F372" si="11">SUM(E367-D367)+1</f>
        <v>4600</v>
      </c>
      <c r="G367" s="571" t="s">
        <v>801</v>
      </c>
      <c r="H367" s="589"/>
      <c r="I367" s="588" t="s">
        <v>1329</v>
      </c>
    </row>
    <row r="368" spans="2:9" s="499" customFormat="1" x14ac:dyDescent="0.2">
      <c r="B368" s="570">
        <f t="shared" si="9"/>
        <v>355</v>
      </c>
      <c r="C368" s="571" t="s">
        <v>1491</v>
      </c>
      <c r="D368" s="683">
        <v>3103000</v>
      </c>
      <c r="E368" s="684">
        <v>3103899</v>
      </c>
      <c r="F368" s="572">
        <f t="shared" si="11"/>
        <v>900</v>
      </c>
      <c r="G368" s="571" t="s">
        <v>801</v>
      </c>
      <c r="H368" s="589"/>
      <c r="I368" s="588" t="s">
        <v>1329</v>
      </c>
    </row>
    <row r="369" spans="2:9" s="499" customFormat="1" x14ac:dyDescent="0.2">
      <c r="B369" s="570">
        <f t="shared" si="9"/>
        <v>356</v>
      </c>
      <c r="C369" s="571" t="s">
        <v>2592</v>
      </c>
      <c r="D369" s="683">
        <v>3105000</v>
      </c>
      <c r="E369" s="684">
        <v>3105299</v>
      </c>
      <c r="F369" s="572">
        <f t="shared" si="11"/>
        <v>300</v>
      </c>
      <c r="G369" s="571" t="s">
        <v>801</v>
      </c>
      <c r="H369" s="589"/>
      <c r="I369" s="588" t="s">
        <v>1329</v>
      </c>
    </row>
    <row r="370" spans="2:9" s="565" customFormat="1" x14ac:dyDescent="0.2">
      <c r="B370" s="570">
        <f t="shared" si="9"/>
        <v>357</v>
      </c>
      <c r="C370" s="571" t="s">
        <v>2322</v>
      </c>
      <c r="D370" s="683">
        <v>3106000</v>
      </c>
      <c r="E370" s="684">
        <v>3106699</v>
      </c>
      <c r="F370" s="572">
        <f t="shared" si="11"/>
        <v>700</v>
      </c>
      <c r="G370" s="571" t="s">
        <v>801</v>
      </c>
      <c r="H370" s="589"/>
      <c r="I370" s="588" t="s">
        <v>1329</v>
      </c>
    </row>
    <row r="371" spans="2:9" s="565" customFormat="1" x14ac:dyDescent="0.2">
      <c r="B371" s="570">
        <f t="shared" si="9"/>
        <v>358</v>
      </c>
      <c r="C371" s="571" t="s">
        <v>1493</v>
      </c>
      <c r="D371" s="683">
        <v>3107000</v>
      </c>
      <c r="E371" s="684">
        <v>3107399</v>
      </c>
      <c r="F371" s="572">
        <f t="shared" si="11"/>
        <v>400</v>
      </c>
      <c r="G371" s="571" t="s">
        <v>801</v>
      </c>
      <c r="H371" s="589"/>
      <c r="I371" s="588" t="s">
        <v>1329</v>
      </c>
    </row>
    <row r="372" spans="2:9" s="565" customFormat="1" x14ac:dyDescent="0.2">
      <c r="B372" s="570">
        <f t="shared" si="9"/>
        <v>359</v>
      </c>
      <c r="C372" s="571" t="s">
        <v>1492</v>
      </c>
      <c r="D372" s="683">
        <v>3109000</v>
      </c>
      <c r="E372" s="684">
        <v>3109199</v>
      </c>
      <c r="F372" s="572">
        <f t="shared" si="11"/>
        <v>200</v>
      </c>
      <c r="G372" s="571" t="s">
        <v>801</v>
      </c>
      <c r="H372" s="589"/>
      <c r="I372" s="588" t="s">
        <v>1329</v>
      </c>
    </row>
    <row r="373" spans="2:9" s="566" customFormat="1" x14ac:dyDescent="0.2">
      <c r="B373" s="570">
        <f t="shared" si="9"/>
        <v>360</v>
      </c>
      <c r="C373" s="571" t="s">
        <v>2262</v>
      </c>
      <c r="D373" s="683">
        <v>3110000</v>
      </c>
      <c r="E373" s="684">
        <v>3110999</v>
      </c>
      <c r="F373" s="572">
        <f t="shared" si="10"/>
        <v>1000</v>
      </c>
      <c r="G373" s="571" t="s">
        <v>801</v>
      </c>
      <c r="H373" s="589"/>
      <c r="I373" s="588" t="s">
        <v>1329</v>
      </c>
    </row>
    <row r="374" spans="2:9" s="566" customFormat="1" x14ac:dyDescent="0.2">
      <c r="B374" s="570">
        <f t="shared" si="9"/>
        <v>361</v>
      </c>
      <c r="C374" s="571" t="s">
        <v>2263</v>
      </c>
      <c r="D374" s="683">
        <v>3111000</v>
      </c>
      <c r="E374" s="684">
        <v>3111999</v>
      </c>
      <c r="F374" s="572">
        <f t="shared" si="10"/>
        <v>1000</v>
      </c>
      <c r="G374" s="571" t="s">
        <v>801</v>
      </c>
      <c r="H374" s="589"/>
      <c r="I374" s="588" t="s">
        <v>1329</v>
      </c>
    </row>
    <row r="375" spans="2:9" s="566" customFormat="1" x14ac:dyDescent="0.2">
      <c r="B375" s="570">
        <f t="shared" si="9"/>
        <v>362</v>
      </c>
      <c r="C375" s="571" t="s">
        <v>2263</v>
      </c>
      <c r="D375" s="683">
        <v>3112000</v>
      </c>
      <c r="E375" s="684">
        <v>3112699</v>
      </c>
      <c r="F375" s="572">
        <f t="shared" si="10"/>
        <v>700</v>
      </c>
      <c r="G375" s="571" t="s">
        <v>801</v>
      </c>
      <c r="H375" s="589"/>
      <c r="I375" s="588" t="s">
        <v>1329</v>
      </c>
    </row>
    <row r="376" spans="2:9" s="566" customFormat="1" x14ac:dyDescent="0.2">
      <c r="B376" s="570">
        <f t="shared" si="9"/>
        <v>363</v>
      </c>
      <c r="C376" s="571" t="s">
        <v>2264</v>
      </c>
      <c r="D376" s="683">
        <v>3113000</v>
      </c>
      <c r="E376" s="684">
        <v>3113699</v>
      </c>
      <c r="F376" s="572">
        <f t="shared" si="10"/>
        <v>700</v>
      </c>
      <c r="G376" s="571" t="s">
        <v>801</v>
      </c>
      <c r="H376" s="589"/>
      <c r="I376" s="588" t="s">
        <v>1329</v>
      </c>
    </row>
    <row r="377" spans="2:9" s="566" customFormat="1" x14ac:dyDescent="0.2">
      <c r="B377" s="570">
        <f t="shared" si="9"/>
        <v>364</v>
      </c>
      <c r="C377" s="571" t="s">
        <v>2395</v>
      </c>
      <c r="D377" s="683">
        <v>3115000</v>
      </c>
      <c r="E377" s="684">
        <v>3115699</v>
      </c>
      <c r="F377" s="572">
        <f t="shared" si="10"/>
        <v>700</v>
      </c>
      <c r="G377" s="571" t="s">
        <v>801</v>
      </c>
      <c r="H377" s="589"/>
      <c r="I377" s="588" t="s">
        <v>1329</v>
      </c>
    </row>
    <row r="378" spans="2:9" s="566" customFormat="1" x14ac:dyDescent="0.2">
      <c r="B378" s="570">
        <f t="shared" si="9"/>
        <v>365</v>
      </c>
      <c r="C378" s="571" t="s">
        <v>2263</v>
      </c>
      <c r="D378" s="683">
        <v>3117000</v>
      </c>
      <c r="E378" s="684">
        <v>3118199</v>
      </c>
      <c r="F378" s="572">
        <f t="shared" si="10"/>
        <v>1200</v>
      </c>
      <c r="G378" s="571" t="s">
        <v>801</v>
      </c>
      <c r="H378" s="589"/>
      <c r="I378" s="588" t="s">
        <v>1329</v>
      </c>
    </row>
    <row r="379" spans="2:9" s="566" customFormat="1" x14ac:dyDescent="0.2">
      <c r="B379" s="570">
        <f t="shared" si="9"/>
        <v>366</v>
      </c>
      <c r="C379" s="571" t="s">
        <v>2297</v>
      </c>
      <c r="D379" s="683">
        <v>3120000</v>
      </c>
      <c r="E379" s="684">
        <v>3120299</v>
      </c>
      <c r="F379" s="572">
        <f t="shared" si="10"/>
        <v>300</v>
      </c>
      <c r="G379" s="571" t="s">
        <v>801</v>
      </c>
      <c r="H379" s="589"/>
      <c r="I379" s="588" t="s">
        <v>1329</v>
      </c>
    </row>
    <row r="380" spans="2:9" s="566" customFormat="1" x14ac:dyDescent="0.2">
      <c r="B380" s="570">
        <f t="shared" si="9"/>
        <v>367</v>
      </c>
      <c r="C380" s="571" t="s">
        <v>2298</v>
      </c>
      <c r="D380" s="683">
        <v>3121000</v>
      </c>
      <c r="E380" s="684">
        <v>3121099</v>
      </c>
      <c r="F380" s="572">
        <f t="shared" si="10"/>
        <v>100</v>
      </c>
      <c r="G380" s="571" t="s">
        <v>801</v>
      </c>
      <c r="H380" s="589"/>
      <c r="I380" s="588" t="s">
        <v>1329</v>
      </c>
    </row>
    <row r="381" spans="2:9" s="566" customFormat="1" x14ac:dyDescent="0.2">
      <c r="B381" s="570">
        <f t="shared" si="9"/>
        <v>368</v>
      </c>
      <c r="C381" s="571" t="s">
        <v>2299</v>
      </c>
      <c r="D381" s="683">
        <v>3122000</v>
      </c>
      <c r="E381" s="684">
        <v>3122099</v>
      </c>
      <c r="F381" s="572">
        <f t="shared" si="10"/>
        <v>100</v>
      </c>
      <c r="G381" s="571" t="s">
        <v>801</v>
      </c>
      <c r="H381" s="589"/>
      <c r="I381" s="588" t="s">
        <v>1329</v>
      </c>
    </row>
    <row r="382" spans="2:9" s="565" customFormat="1" x14ac:dyDescent="0.2">
      <c r="B382" s="570">
        <f t="shared" si="9"/>
        <v>369</v>
      </c>
      <c r="C382" s="571" t="s">
        <v>2308</v>
      </c>
      <c r="D382" s="683">
        <v>3123000</v>
      </c>
      <c r="E382" s="684">
        <v>3123299</v>
      </c>
      <c r="F382" s="572">
        <f t="shared" si="10"/>
        <v>300</v>
      </c>
      <c r="G382" s="571" t="s">
        <v>801</v>
      </c>
      <c r="H382" s="589"/>
      <c r="I382" s="588" t="s">
        <v>1329</v>
      </c>
    </row>
    <row r="383" spans="2:9" s="565" customFormat="1" x14ac:dyDescent="0.2">
      <c r="B383" s="570">
        <f t="shared" si="9"/>
        <v>370</v>
      </c>
      <c r="C383" s="571" t="s">
        <v>2314</v>
      </c>
      <c r="D383" s="683">
        <v>3124000</v>
      </c>
      <c r="E383" s="684">
        <v>3124099</v>
      </c>
      <c r="F383" s="572">
        <f t="shared" si="10"/>
        <v>100</v>
      </c>
      <c r="G383" s="571" t="s">
        <v>801</v>
      </c>
      <c r="H383" s="589"/>
      <c r="I383" s="588" t="s">
        <v>1329</v>
      </c>
    </row>
    <row r="384" spans="2:9" s="565" customFormat="1" x14ac:dyDescent="0.2">
      <c r="B384" s="570">
        <f t="shared" si="9"/>
        <v>371</v>
      </c>
      <c r="C384" s="571" t="s">
        <v>2315</v>
      </c>
      <c r="D384" s="683">
        <v>3125000</v>
      </c>
      <c r="E384" s="684">
        <v>3125099</v>
      </c>
      <c r="F384" s="572">
        <f t="shared" si="10"/>
        <v>100</v>
      </c>
      <c r="G384" s="571" t="s">
        <v>801</v>
      </c>
      <c r="H384" s="589"/>
      <c r="I384" s="588" t="s">
        <v>1329</v>
      </c>
    </row>
    <row r="385" spans="2:9" s="565" customFormat="1" x14ac:dyDescent="0.2">
      <c r="B385" s="570">
        <f t="shared" si="9"/>
        <v>372</v>
      </c>
      <c r="C385" s="571" t="s">
        <v>2316</v>
      </c>
      <c r="D385" s="683">
        <v>3126000</v>
      </c>
      <c r="E385" s="684">
        <v>3126099</v>
      </c>
      <c r="F385" s="572">
        <f t="shared" si="10"/>
        <v>100</v>
      </c>
      <c r="G385" s="571" t="s">
        <v>801</v>
      </c>
      <c r="H385" s="589"/>
      <c r="I385" s="588" t="s">
        <v>1329</v>
      </c>
    </row>
    <row r="386" spans="2:9" s="565" customFormat="1" x14ac:dyDescent="0.2">
      <c r="B386" s="570">
        <f t="shared" si="9"/>
        <v>373</v>
      </c>
      <c r="C386" s="571" t="s">
        <v>2312</v>
      </c>
      <c r="D386" s="683">
        <v>3127000</v>
      </c>
      <c r="E386" s="684">
        <v>3128599</v>
      </c>
      <c r="F386" s="572">
        <f t="shared" si="10"/>
        <v>1600</v>
      </c>
      <c r="G386" s="571" t="s">
        <v>801</v>
      </c>
      <c r="H386" s="589"/>
      <c r="I386" s="588" t="s">
        <v>1329</v>
      </c>
    </row>
    <row r="387" spans="2:9" s="565" customFormat="1" x14ac:dyDescent="0.2">
      <c r="B387" s="570">
        <f t="shared" si="9"/>
        <v>374</v>
      </c>
      <c r="C387" s="571" t="s">
        <v>2317</v>
      </c>
      <c r="D387" s="683">
        <v>3130000</v>
      </c>
      <c r="E387" s="684">
        <v>3130099</v>
      </c>
      <c r="F387" s="572">
        <f t="shared" si="10"/>
        <v>100</v>
      </c>
      <c r="G387" s="571" t="s">
        <v>801</v>
      </c>
      <c r="H387" s="589"/>
      <c r="I387" s="588" t="s">
        <v>1329</v>
      </c>
    </row>
    <row r="388" spans="2:9" s="565" customFormat="1" x14ac:dyDescent="0.2">
      <c r="B388" s="570">
        <f t="shared" si="9"/>
        <v>375</v>
      </c>
      <c r="C388" s="571" t="s">
        <v>2345</v>
      </c>
      <c r="D388" s="683">
        <v>3131000</v>
      </c>
      <c r="E388" s="684">
        <v>3131099</v>
      </c>
      <c r="F388" s="572">
        <f t="shared" si="10"/>
        <v>100</v>
      </c>
      <c r="G388" s="571" t="s">
        <v>1246</v>
      </c>
      <c r="H388" s="589"/>
      <c r="I388" s="588" t="s">
        <v>1329</v>
      </c>
    </row>
    <row r="389" spans="2:9" s="565" customFormat="1" x14ac:dyDescent="0.2">
      <c r="B389" s="570">
        <f t="shared" si="9"/>
        <v>376</v>
      </c>
      <c r="C389" s="571" t="s">
        <v>2410</v>
      </c>
      <c r="D389" s="683">
        <v>3132000</v>
      </c>
      <c r="E389" s="684">
        <v>3132299</v>
      </c>
      <c r="F389" s="572">
        <f t="shared" si="10"/>
        <v>300</v>
      </c>
      <c r="G389" s="571" t="s">
        <v>1246</v>
      </c>
      <c r="H389" s="589"/>
      <c r="I389" s="588" t="s">
        <v>1329</v>
      </c>
    </row>
    <row r="390" spans="2:9" s="565" customFormat="1" x14ac:dyDescent="0.2">
      <c r="B390" s="570">
        <f t="shared" si="9"/>
        <v>377</v>
      </c>
      <c r="C390" s="571" t="s">
        <v>2574</v>
      </c>
      <c r="D390" s="683">
        <v>3133000</v>
      </c>
      <c r="E390" s="684">
        <v>3133399</v>
      </c>
      <c r="F390" s="572">
        <f t="shared" si="10"/>
        <v>400</v>
      </c>
      <c r="G390" s="571" t="s">
        <v>1246</v>
      </c>
      <c r="H390" s="589"/>
      <c r="I390" s="588" t="s">
        <v>1329</v>
      </c>
    </row>
    <row r="391" spans="2:9" s="565" customFormat="1" x14ac:dyDescent="0.2">
      <c r="B391" s="570">
        <f t="shared" si="9"/>
        <v>378</v>
      </c>
      <c r="C391" s="571" t="s">
        <v>2573</v>
      </c>
      <c r="D391" s="683">
        <v>3134000</v>
      </c>
      <c r="E391" s="684">
        <v>3134399</v>
      </c>
      <c r="F391" s="572">
        <f t="shared" si="10"/>
        <v>400</v>
      </c>
      <c r="G391" s="571" t="s">
        <v>1246</v>
      </c>
      <c r="H391" s="589"/>
      <c r="I391" s="588" t="s">
        <v>1329</v>
      </c>
    </row>
    <row r="392" spans="2:9" s="565" customFormat="1" x14ac:dyDescent="0.2">
      <c r="B392" s="570">
        <f t="shared" si="9"/>
        <v>379</v>
      </c>
      <c r="C392" s="571" t="s">
        <v>2572</v>
      </c>
      <c r="D392" s="683">
        <v>3135000</v>
      </c>
      <c r="E392" s="684">
        <v>3135399</v>
      </c>
      <c r="F392" s="572">
        <f t="shared" si="10"/>
        <v>400</v>
      </c>
      <c r="G392" s="571" t="s">
        <v>1246</v>
      </c>
      <c r="H392" s="589"/>
      <c r="I392" s="588" t="s">
        <v>1329</v>
      </c>
    </row>
    <row r="393" spans="2:9" s="565" customFormat="1" x14ac:dyDescent="0.2">
      <c r="B393" s="570">
        <f t="shared" si="9"/>
        <v>380</v>
      </c>
      <c r="C393" s="571" t="s">
        <v>2571</v>
      </c>
      <c r="D393" s="683">
        <v>3136000</v>
      </c>
      <c r="E393" s="684">
        <v>3136399</v>
      </c>
      <c r="F393" s="572">
        <f t="shared" si="10"/>
        <v>400</v>
      </c>
      <c r="G393" s="571" t="s">
        <v>1246</v>
      </c>
      <c r="H393" s="589"/>
      <c r="I393" s="588" t="s">
        <v>1329</v>
      </c>
    </row>
    <row r="394" spans="2:9" s="609" customFormat="1" x14ac:dyDescent="0.2">
      <c r="B394" s="570">
        <f t="shared" si="9"/>
        <v>381</v>
      </c>
      <c r="C394" s="571" t="s">
        <v>1561</v>
      </c>
      <c r="D394" s="683">
        <v>3138000</v>
      </c>
      <c r="E394" s="684">
        <v>3138799</v>
      </c>
      <c r="F394" s="572">
        <f t="shared" si="10"/>
        <v>800</v>
      </c>
      <c r="G394" s="571" t="s">
        <v>801</v>
      </c>
      <c r="H394" s="589"/>
      <c r="I394" s="588" t="s">
        <v>1329</v>
      </c>
    </row>
    <row r="395" spans="2:9" s="565" customFormat="1" x14ac:dyDescent="0.2">
      <c r="B395" s="570">
        <f t="shared" si="9"/>
        <v>382</v>
      </c>
      <c r="C395" s="571" t="s">
        <v>2327</v>
      </c>
      <c r="D395" s="683">
        <v>3140000</v>
      </c>
      <c r="E395" s="684">
        <v>3140099</v>
      </c>
      <c r="F395" s="572">
        <f t="shared" si="10"/>
        <v>100</v>
      </c>
      <c r="G395" s="571" t="s">
        <v>801</v>
      </c>
      <c r="H395" s="589"/>
      <c r="I395" s="588" t="s">
        <v>1329</v>
      </c>
    </row>
    <row r="396" spans="2:9" s="565" customFormat="1" x14ac:dyDescent="0.2">
      <c r="B396" s="570">
        <f t="shared" si="9"/>
        <v>383</v>
      </c>
      <c r="C396" s="697" t="s">
        <v>2846</v>
      </c>
      <c r="D396" s="683">
        <v>3145000</v>
      </c>
      <c r="E396" s="684">
        <v>3145299</v>
      </c>
      <c r="F396" s="733">
        <f t="shared" si="10"/>
        <v>300</v>
      </c>
      <c r="G396" s="571" t="s">
        <v>801</v>
      </c>
      <c r="H396" s="589"/>
      <c r="I396" s="588" t="s">
        <v>1329</v>
      </c>
    </row>
    <row r="397" spans="2:9" s="565" customFormat="1" x14ac:dyDescent="0.2">
      <c r="B397" s="570">
        <f t="shared" si="9"/>
        <v>384</v>
      </c>
      <c r="C397" s="697" t="s">
        <v>2847</v>
      </c>
      <c r="D397" s="683">
        <v>3146000</v>
      </c>
      <c r="E397" s="684">
        <v>3146399</v>
      </c>
      <c r="F397" s="733">
        <f t="shared" si="10"/>
        <v>400</v>
      </c>
      <c r="G397" s="571" t="s">
        <v>801</v>
      </c>
      <c r="H397" s="589"/>
      <c r="I397" s="588" t="s">
        <v>1329</v>
      </c>
    </row>
    <row r="398" spans="2:9" s="565" customFormat="1" x14ac:dyDescent="0.2">
      <c r="B398" s="570">
        <f>B397+1</f>
        <v>385</v>
      </c>
      <c r="C398" s="571" t="s">
        <v>2367</v>
      </c>
      <c r="D398" s="683">
        <v>3147000</v>
      </c>
      <c r="E398" s="684">
        <v>3148899</v>
      </c>
      <c r="F398" s="572">
        <f t="shared" si="10"/>
        <v>1900</v>
      </c>
      <c r="G398" s="571" t="s">
        <v>801</v>
      </c>
      <c r="H398" s="589"/>
      <c r="I398" s="588" t="s">
        <v>1329</v>
      </c>
    </row>
    <row r="399" spans="2:9" s="565" customFormat="1" x14ac:dyDescent="0.2">
      <c r="B399" s="570">
        <f t="shared" si="9"/>
        <v>386</v>
      </c>
      <c r="C399" s="571" t="s">
        <v>2394</v>
      </c>
      <c r="D399" s="683">
        <v>3150000</v>
      </c>
      <c r="E399" s="684">
        <v>3150299</v>
      </c>
      <c r="F399" s="572">
        <f t="shared" si="10"/>
        <v>300</v>
      </c>
      <c r="G399" s="571" t="s">
        <v>801</v>
      </c>
      <c r="H399" s="589"/>
      <c r="I399" s="588" t="s">
        <v>1329</v>
      </c>
    </row>
    <row r="400" spans="2:9" s="565" customFormat="1" x14ac:dyDescent="0.2">
      <c r="B400" s="570">
        <f t="shared" si="9"/>
        <v>387</v>
      </c>
      <c r="C400" s="571" t="s">
        <v>2405</v>
      </c>
      <c r="D400" s="683">
        <v>3152000</v>
      </c>
      <c r="E400" s="684">
        <v>3152699</v>
      </c>
      <c r="F400" s="572">
        <f t="shared" si="10"/>
        <v>700</v>
      </c>
      <c r="G400" s="571" t="s">
        <v>801</v>
      </c>
      <c r="H400" s="589"/>
      <c r="I400" s="588" t="s">
        <v>1329</v>
      </c>
    </row>
    <row r="401" spans="2:9" s="565" customFormat="1" x14ac:dyDescent="0.2">
      <c r="B401" s="570">
        <f t="shared" si="9"/>
        <v>388</v>
      </c>
      <c r="C401" s="571" t="s">
        <v>1824</v>
      </c>
      <c r="D401" s="683">
        <v>3154000</v>
      </c>
      <c r="E401" s="684">
        <v>3154199</v>
      </c>
      <c r="F401" s="572">
        <f t="shared" si="10"/>
        <v>200</v>
      </c>
      <c r="G401" s="571" t="s">
        <v>801</v>
      </c>
      <c r="H401" s="589"/>
      <c r="I401" s="588" t="s">
        <v>1329</v>
      </c>
    </row>
    <row r="402" spans="2:9" s="565" customFormat="1" x14ac:dyDescent="0.2">
      <c r="B402" s="570">
        <f t="shared" ref="B402:B476" si="12">B401+1</f>
        <v>389</v>
      </c>
      <c r="C402" s="571" t="s">
        <v>2486</v>
      </c>
      <c r="D402" s="683">
        <v>3156000</v>
      </c>
      <c r="E402" s="684">
        <v>3156199</v>
      </c>
      <c r="F402" s="572">
        <f t="shared" si="10"/>
        <v>200</v>
      </c>
      <c r="G402" s="571" t="s">
        <v>801</v>
      </c>
      <c r="H402" s="589"/>
      <c r="I402" s="588" t="s">
        <v>1329</v>
      </c>
    </row>
    <row r="403" spans="2:9" s="565" customFormat="1" x14ac:dyDescent="0.2">
      <c r="B403" s="570">
        <f t="shared" si="12"/>
        <v>390</v>
      </c>
      <c r="C403" s="571" t="s">
        <v>2075</v>
      </c>
      <c r="D403" s="683">
        <v>3158000</v>
      </c>
      <c r="E403" s="684">
        <v>3158299</v>
      </c>
      <c r="F403" s="572">
        <f t="shared" si="10"/>
        <v>300</v>
      </c>
      <c r="G403" s="571" t="s">
        <v>801</v>
      </c>
      <c r="H403" s="589"/>
      <c r="I403" s="588" t="s">
        <v>1329</v>
      </c>
    </row>
    <row r="404" spans="2:9" s="565" customFormat="1" x14ac:dyDescent="0.2">
      <c r="B404" s="570">
        <f t="shared" si="12"/>
        <v>391</v>
      </c>
      <c r="C404" s="571" t="s">
        <v>2451</v>
      </c>
      <c r="D404" s="683">
        <v>3160000</v>
      </c>
      <c r="E404" s="684">
        <v>3160099</v>
      </c>
      <c r="F404" s="572">
        <f t="shared" si="10"/>
        <v>100</v>
      </c>
      <c r="G404" s="571" t="s">
        <v>801</v>
      </c>
      <c r="H404" s="589"/>
      <c r="I404" s="588" t="s">
        <v>1329</v>
      </c>
    </row>
    <row r="405" spans="2:9" s="565" customFormat="1" x14ac:dyDescent="0.2">
      <c r="B405" s="570">
        <f t="shared" si="12"/>
        <v>392</v>
      </c>
      <c r="C405" s="697" t="s">
        <v>2452</v>
      </c>
      <c r="D405" s="683">
        <v>3161000</v>
      </c>
      <c r="E405" s="684">
        <v>3161099</v>
      </c>
      <c r="F405" s="572">
        <f t="shared" si="10"/>
        <v>100</v>
      </c>
      <c r="G405" s="571" t="s">
        <v>801</v>
      </c>
      <c r="H405" s="589"/>
      <c r="I405" s="588" t="s">
        <v>1329</v>
      </c>
    </row>
    <row r="406" spans="2:9" s="565" customFormat="1" x14ac:dyDescent="0.2">
      <c r="B406" s="570">
        <f t="shared" si="12"/>
        <v>393</v>
      </c>
      <c r="C406" s="697" t="s">
        <v>2453</v>
      </c>
      <c r="D406" s="683">
        <v>3162000</v>
      </c>
      <c r="E406" s="684">
        <v>3162099</v>
      </c>
      <c r="F406" s="572">
        <f t="shared" si="10"/>
        <v>100</v>
      </c>
      <c r="G406" s="571" t="s">
        <v>801</v>
      </c>
      <c r="H406" s="589"/>
      <c r="I406" s="588" t="s">
        <v>1329</v>
      </c>
    </row>
    <row r="407" spans="2:9" s="565" customFormat="1" x14ac:dyDescent="0.2">
      <c r="B407" s="570">
        <f t="shared" si="12"/>
        <v>394</v>
      </c>
      <c r="C407" s="697" t="s">
        <v>2454</v>
      </c>
      <c r="D407" s="683">
        <v>3163000</v>
      </c>
      <c r="E407" s="684">
        <v>3163099</v>
      </c>
      <c r="F407" s="572">
        <f t="shared" si="10"/>
        <v>100</v>
      </c>
      <c r="G407" s="571" t="s">
        <v>801</v>
      </c>
      <c r="H407" s="589"/>
      <c r="I407" s="588" t="s">
        <v>1329</v>
      </c>
    </row>
    <row r="408" spans="2:9" s="565" customFormat="1" x14ac:dyDescent="0.2">
      <c r="B408" s="570">
        <f t="shared" si="12"/>
        <v>395</v>
      </c>
      <c r="C408" s="697" t="s">
        <v>2455</v>
      </c>
      <c r="D408" s="683">
        <v>3164000</v>
      </c>
      <c r="E408" s="684">
        <v>3164099</v>
      </c>
      <c r="F408" s="572">
        <f t="shared" si="10"/>
        <v>100</v>
      </c>
      <c r="G408" s="571" t="s">
        <v>801</v>
      </c>
      <c r="H408" s="589"/>
      <c r="I408" s="588" t="s">
        <v>1329</v>
      </c>
    </row>
    <row r="409" spans="2:9" s="565" customFormat="1" x14ac:dyDescent="0.2">
      <c r="B409" s="570">
        <f t="shared" si="12"/>
        <v>396</v>
      </c>
      <c r="C409" s="697" t="s">
        <v>2456</v>
      </c>
      <c r="D409" s="683">
        <v>3165000</v>
      </c>
      <c r="E409" s="684">
        <v>3165099</v>
      </c>
      <c r="F409" s="572">
        <f t="shared" si="10"/>
        <v>100</v>
      </c>
      <c r="G409" s="571" t="s">
        <v>801</v>
      </c>
      <c r="H409" s="589"/>
      <c r="I409" s="588" t="s">
        <v>1329</v>
      </c>
    </row>
    <row r="410" spans="2:9" s="565" customFormat="1" x14ac:dyDescent="0.2">
      <c r="B410" s="570">
        <f t="shared" si="12"/>
        <v>397</v>
      </c>
      <c r="C410" s="697" t="s">
        <v>2848</v>
      </c>
      <c r="D410" s="683">
        <v>3166000</v>
      </c>
      <c r="E410" s="684">
        <v>3166399</v>
      </c>
      <c r="F410" s="572">
        <f t="shared" si="10"/>
        <v>400</v>
      </c>
      <c r="G410" s="571" t="s">
        <v>801</v>
      </c>
      <c r="H410" s="589"/>
      <c r="I410" s="588" t="s">
        <v>1329</v>
      </c>
    </row>
    <row r="411" spans="2:9" s="565" customFormat="1" x14ac:dyDescent="0.2">
      <c r="B411" s="570">
        <f t="shared" si="12"/>
        <v>398</v>
      </c>
      <c r="C411" s="697" t="s">
        <v>2849</v>
      </c>
      <c r="D411" s="683">
        <v>3167000</v>
      </c>
      <c r="E411" s="684">
        <v>3167399</v>
      </c>
      <c r="F411" s="572">
        <f t="shared" si="10"/>
        <v>400</v>
      </c>
      <c r="G411" s="571" t="s">
        <v>801</v>
      </c>
      <c r="H411" s="589"/>
      <c r="I411" s="588" t="s">
        <v>1329</v>
      </c>
    </row>
    <row r="412" spans="2:9" s="565" customFormat="1" x14ac:dyDescent="0.2">
      <c r="B412" s="570">
        <f t="shared" si="12"/>
        <v>399</v>
      </c>
      <c r="C412" s="697" t="s">
        <v>2850</v>
      </c>
      <c r="D412" s="683">
        <v>3168000</v>
      </c>
      <c r="E412" s="684">
        <v>3168399</v>
      </c>
      <c r="F412" s="572">
        <f t="shared" si="10"/>
        <v>400</v>
      </c>
      <c r="G412" s="571" t="s">
        <v>801</v>
      </c>
      <c r="H412" s="589"/>
      <c r="I412" s="588" t="s">
        <v>1329</v>
      </c>
    </row>
    <row r="413" spans="2:9" s="565" customFormat="1" x14ac:dyDescent="0.2">
      <c r="B413" s="570">
        <f t="shared" si="12"/>
        <v>400</v>
      </c>
      <c r="C413" s="697" t="s">
        <v>2851</v>
      </c>
      <c r="D413" s="683">
        <v>3169000</v>
      </c>
      <c r="E413" s="684">
        <v>3169399</v>
      </c>
      <c r="F413" s="572">
        <f t="shared" si="10"/>
        <v>400</v>
      </c>
      <c r="G413" s="571" t="s">
        <v>801</v>
      </c>
      <c r="H413" s="589"/>
      <c r="I413" s="588" t="s">
        <v>1329</v>
      </c>
    </row>
    <row r="414" spans="2:9" s="565" customFormat="1" x14ac:dyDescent="0.2">
      <c r="B414" s="570">
        <f>B413+1</f>
        <v>401</v>
      </c>
      <c r="C414" s="697" t="s">
        <v>1751</v>
      </c>
      <c r="D414" s="683">
        <v>3170000</v>
      </c>
      <c r="E414" s="684">
        <v>3170199</v>
      </c>
      <c r="F414" s="572">
        <f t="shared" si="10"/>
        <v>200</v>
      </c>
      <c r="G414" s="571" t="s">
        <v>801</v>
      </c>
      <c r="H414" s="589"/>
      <c r="I414" s="588" t="s">
        <v>1329</v>
      </c>
    </row>
    <row r="415" spans="2:9" s="565" customFormat="1" x14ac:dyDescent="0.2">
      <c r="B415" s="570">
        <f t="shared" si="12"/>
        <v>402</v>
      </c>
      <c r="C415" s="697" t="s">
        <v>1792</v>
      </c>
      <c r="D415" s="683">
        <v>3172000</v>
      </c>
      <c r="E415" s="684">
        <v>3172399</v>
      </c>
      <c r="F415" s="572">
        <f t="shared" si="10"/>
        <v>400</v>
      </c>
      <c r="G415" s="571" t="s">
        <v>801</v>
      </c>
      <c r="H415" s="589"/>
      <c r="I415" s="588" t="s">
        <v>1329</v>
      </c>
    </row>
    <row r="416" spans="2:9" s="565" customFormat="1" x14ac:dyDescent="0.2">
      <c r="B416" s="570">
        <f t="shared" si="12"/>
        <v>403</v>
      </c>
      <c r="C416" s="697" t="s">
        <v>2397</v>
      </c>
      <c r="D416" s="683">
        <v>3175000</v>
      </c>
      <c r="E416" s="684">
        <v>3175699</v>
      </c>
      <c r="F416" s="572">
        <f t="shared" si="10"/>
        <v>700</v>
      </c>
      <c r="G416" s="571" t="s">
        <v>801</v>
      </c>
      <c r="H416" s="589"/>
      <c r="I416" s="588" t="s">
        <v>1329</v>
      </c>
    </row>
    <row r="417" spans="2:9" s="565" customFormat="1" x14ac:dyDescent="0.2">
      <c r="B417" s="570">
        <f t="shared" si="12"/>
        <v>404</v>
      </c>
      <c r="C417" s="697" t="s">
        <v>1568</v>
      </c>
      <c r="D417" s="683">
        <v>3177000</v>
      </c>
      <c r="E417" s="684">
        <v>3177399</v>
      </c>
      <c r="F417" s="572">
        <f t="shared" si="10"/>
        <v>400</v>
      </c>
      <c r="G417" s="571" t="s">
        <v>801</v>
      </c>
      <c r="H417" s="589"/>
      <c r="I417" s="588" t="s">
        <v>1329</v>
      </c>
    </row>
    <row r="418" spans="2:9" s="565" customFormat="1" x14ac:dyDescent="0.2">
      <c r="B418" s="570">
        <f t="shared" si="12"/>
        <v>405</v>
      </c>
      <c r="C418" s="697" t="s">
        <v>2689</v>
      </c>
      <c r="D418" s="683">
        <v>3179000</v>
      </c>
      <c r="E418" s="684">
        <v>3179099</v>
      </c>
      <c r="F418" s="572">
        <f t="shared" si="10"/>
        <v>100</v>
      </c>
      <c r="G418" s="571" t="s">
        <v>801</v>
      </c>
      <c r="H418" s="589"/>
      <c r="I418" s="588" t="s">
        <v>1329</v>
      </c>
    </row>
    <row r="419" spans="2:9" s="565" customFormat="1" x14ac:dyDescent="0.2">
      <c r="B419" s="570">
        <f t="shared" si="12"/>
        <v>406</v>
      </c>
      <c r="C419" s="697" t="s">
        <v>1501</v>
      </c>
      <c r="D419" s="683">
        <v>3180000</v>
      </c>
      <c r="E419" s="684">
        <v>3180499</v>
      </c>
      <c r="F419" s="572">
        <f t="shared" si="10"/>
        <v>500</v>
      </c>
      <c r="G419" s="571" t="s">
        <v>801</v>
      </c>
      <c r="H419" s="589"/>
      <c r="I419" s="588" t="s">
        <v>1329</v>
      </c>
    </row>
    <row r="420" spans="2:9" s="565" customFormat="1" x14ac:dyDescent="0.2">
      <c r="B420" s="570">
        <f t="shared" si="12"/>
        <v>407</v>
      </c>
      <c r="C420" s="697" t="s">
        <v>1866</v>
      </c>
      <c r="D420" s="683">
        <v>3183000</v>
      </c>
      <c r="E420" s="684">
        <v>3183699</v>
      </c>
      <c r="F420" s="572">
        <f t="shared" si="10"/>
        <v>700</v>
      </c>
      <c r="G420" s="571" t="s">
        <v>801</v>
      </c>
      <c r="H420" s="589"/>
      <c r="I420" s="588" t="s">
        <v>1329</v>
      </c>
    </row>
    <row r="421" spans="2:9" s="565" customFormat="1" x14ac:dyDescent="0.2">
      <c r="B421" s="570">
        <f t="shared" si="12"/>
        <v>408</v>
      </c>
      <c r="C421" s="697" t="s">
        <v>2684</v>
      </c>
      <c r="D421" s="683">
        <v>3185000</v>
      </c>
      <c r="E421" s="684">
        <v>3185399</v>
      </c>
      <c r="F421" s="572">
        <f t="shared" si="10"/>
        <v>400</v>
      </c>
      <c r="G421" s="571" t="s">
        <v>801</v>
      </c>
      <c r="H421" s="589"/>
      <c r="I421" s="588" t="s">
        <v>1329</v>
      </c>
    </row>
    <row r="422" spans="2:9" s="565" customFormat="1" x14ac:dyDescent="0.2">
      <c r="B422" s="570">
        <f t="shared" si="12"/>
        <v>409</v>
      </c>
      <c r="C422" s="697" t="s">
        <v>2685</v>
      </c>
      <c r="D422" s="683">
        <v>3186000</v>
      </c>
      <c r="E422" s="684">
        <v>3186399</v>
      </c>
      <c r="F422" s="572">
        <f t="shared" si="10"/>
        <v>400</v>
      </c>
      <c r="G422" s="571" t="s">
        <v>801</v>
      </c>
      <c r="H422" s="589"/>
      <c r="I422" s="588" t="s">
        <v>1329</v>
      </c>
    </row>
    <row r="423" spans="2:9" s="565" customFormat="1" x14ac:dyDescent="0.2">
      <c r="B423" s="570">
        <f t="shared" si="12"/>
        <v>410</v>
      </c>
      <c r="C423" s="697" t="s">
        <v>2686</v>
      </c>
      <c r="D423" s="683">
        <v>3187000</v>
      </c>
      <c r="E423" s="684">
        <v>3187399</v>
      </c>
      <c r="F423" s="572">
        <f t="shared" si="10"/>
        <v>400</v>
      </c>
      <c r="G423" s="571" t="s">
        <v>801</v>
      </c>
      <c r="H423" s="589"/>
      <c r="I423" s="588" t="s">
        <v>1329</v>
      </c>
    </row>
    <row r="424" spans="2:9" s="565" customFormat="1" x14ac:dyDescent="0.2">
      <c r="B424" s="570">
        <f t="shared" si="12"/>
        <v>411</v>
      </c>
      <c r="C424" s="697" t="s">
        <v>2687</v>
      </c>
      <c r="D424" s="683">
        <v>3188000</v>
      </c>
      <c r="E424" s="684">
        <v>3188399</v>
      </c>
      <c r="F424" s="572">
        <f t="shared" si="10"/>
        <v>400</v>
      </c>
      <c r="G424" s="571" t="s">
        <v>801</v>
      </c>
      <c r="H424" s="589"/>
      <c r="I424" s="588" t="s">
        <v>1329</v>
      </c>
    </row>
    <row r="425" spans="2:9" s="565" customFormat="1" x14ac:dyDescent="0.2">
      <c r="B425" s="570">
        <f t="shared" si="12"/>
        <v>412</v>
      </c>
      <c r="C425" s="697" t="s">
        <v>2758</v>
      </c>
      <c r="D425" s="683">
        <v>3190000</v>
      </c>
      <c r="E425" s="684">
        <v>3190399</v>
      </c>
      <c r="F425" s="572">
        <f t="shared" si="10"/>
        <v>400</v>
      </c>
      <c r="G425" s="571" t="s">
        <v>801</v>
      </c>
      <c r="H425" s="589"/>
      <c r="I425" s="588" t="s">
        <v>1329</v>
      </c>
    </row>
    <row r="426" spans="2:9" s="565" customFormat="1" x14ac:dyDescent="0.2">
      <c r="B426" s="570">
        <f t="shared" si="12"/>
        <v>413</v>
      </c>
      <c r="C426" s="697" t="s">
        <v>2759</v>
      </c>
      <c r="D426" s="683">
        <v>3191000</v>
      </c>
      <c r="E426" s="684">
        <v>3191399</v>
      </c>
      <c r="F426" s="572">
        <f t="shared" si="10"/>
        <v>400</v>
      </c>
      <c r="G426" s="571" t="s">
        <v>801</v>
      </c>
      <c r="H426" s="589"/>
      <c r="I426" s="588" t="s">
        <v>1329</v>
      </c>
    </row>
    <row r="427" spans="2:9" s="565" customFormat="1" x14ac:dyDescent="0.2">
      <c r="B427" s="570">
        <f t="shared" si="12"/>
        <v>414</v>
      </c>
      <c r="C427" s="697" t="s">
        <v>2760</v>
      </c>
      <c r="D427" s="683">
        <v>3192000</v>
      </c>
      <c r="E427" s="684">
        <v>3192399</v>
      </c>
      <c r="F427" s="572">
        <f t="shared" si="10"/>
        <v>400</v>
      </c>
      <c r="G427" s="571" t="s">
        <v>801</v>
      </c>
      <c r="H427" s="589"/>
      <c r="I427" s="588" t="s">
        <v>1329</v>
      </c>
    </row>
    <row r="428" spans="2:9" s="565" customFormat="1" x14ac:dyDescent="0.2">
      <c r="B428" s="570">
        <f t="shared" si="12"/>
        <v>415</v>
      </c>
      <c r="C428" s="697" t="s">
        <v>2761</v>
      </c>
      <c r="D428" s="683">
        <v>3193000</v>
      </c>
      <c r="E428" s="684">
        <v>3193399</v>
      </c>
      <c r="F428" s="572">
        <f t="shared" si="10"/>
        <v>400</v>
      </c>
      <c r="G428" s="571" t="s">
        <v>801</v>
      </c>
      <c r="H428" s="589"/>
      <c r="I428" s="588" t="s">
        <v>1329</v>
      </c>
    </row>
    <row r="429" spans="2:9" s="565" customFormat="1" x14ac:dyDescent="0.2">
      <c r="B429" s="570">
        <f t="shared" si="12"/>
        <v>416</v>
      </c>
      <c r="C429" s="697" t="s">
        <v>2764</v>
      </c>
      <c r="D429" s="683">
        <v>3194000</v>
      </c>
      <c r="E429" s="684">
        <v>3194399</v>
      </c>
      <c r="F429" s="572">
        <f t="shared" si="10"/>
        <v>400</v>
      </c>
      <c r="G429" s="571" t="s">
        <v>801</v>
      </c>
      <c r="H429" s="589"/>
      <c r="I429" s="588" t="s">
        <v>1329</v>
      </c>
    </row>
    <row r="430" spans="2:9" s="565" customFormat="1" x14ac:dyDescent="0.2">
      <c r="B430" s="570">
        <f t="shared" si="12"/>
        <v>417</v>
      </c>
      <c r="C430" s="697" t="s">
        <v>2765</v>
      </c>
      <c r="D430" s="683">
        <v>3195000</v>
      </c>
      <c r="E430" s="684">
        <v>3195399</v>
      </c>
      <c r="F430" s="572">
        <f t="shared" si="10"/>
        <v>400</v>
      </c>
      <c r="G430" s="571" t="s">
        <v>801</v>
      </c>
      <c r="H430" s="589"/>
      <c r="I430" s="588" t="s">
        <v>1329</v>
      </c>
    </row>
    <row r="431" spans="2:9" s="566" customFormat="1" x14ac:dyDescent="0.2">
      <c r="B431" s="570">
        <f t="shared" si="12"/>
        <v>418</v>
      </c>
      <c r="C431" s="571" t="s">
        <v>1372</v>
      </c>
      <c r="D431" s="683">
        <v>3700000</v>
      </c>
      <c r="E431" s="684">
        <v>3719999</v>
      </c>
      <c r="F431" s="572">
        <f>SUM(E431-D431)+1</f>
        <v>20000</v>
      </c>
      <c r="G431" s="602" t="s">
        <v>699</v>
      </c>
      <c r="H431" s="589"/>
      <c r="I431" s="588" t="s">
        <v>1329</v>
      </c>
    </row>
    <row r="432" spans="2:9" s="566" customFormat="1" x14ac:dyDescent="0.2">
      <c r="B432" s="570">
        <f t="shared" si="12"/>
        <v>419</v>
      </c>
      <c r="C432" s="571" t="s">
        <v>2069</v>
      </c>
      <c r="D432" s="683">
        <v>3720000</v>
      </c>
      <c r="E432" s="684">
        <v>3729999</v>
      </c>
      <c r="F432" s="572">
        <f>SUM(E432-D432)+1</f>
        <v>10000</v>
      </c>
      <c r="G432" s="602" t="s">
        <v>699</v>
      </c>
      <c r="H432" s="589"/>
      <c r="I432" s="588" t="s">
        <v>1329</v>
      </c>
    </row>
    <row r="433" spans="2:9" s="566" customFormat="1" x14ac:dyDescent="0.2">
      <c r="B433" s="570">
        <f t="shared" si="12"/>
        <v>420</v>
      </c>
      <c r="C433" s="573" t="s">
        <v>1372</v>
      </c>
      <c r="D433" s="579">
        <v>3730000</v>
      </c>
      <c r="E433" s="580">
        <v>3737999</v>
      </c>
      <c r="F433" s="572">
        <f>SUM(E433-D433)+1</f>
        <v>8000</v>
      </c>
      <c r="G433" s="602" t="s">
        <v>699</v>
      </c>
      <c r="H433" s="589"/>
      <c r="I433" s="575" t="s">
        <v>1329</v>
      </c>
    </row>
    <row r="434" spans="2:9" s="566" customFormat="1" x14ac:dyDescent="0.2">
      <c r="B434" s="570">
        <f t="shared" si="12"/>
        <v>421</v>
      </c>
      <c r="C434" s="571" t="s">
        <v>1382</v>
      </c>
      <c r="D434" s="683">
        <v>3800000</v>
      </c>
      <c r="E434" s="684">
        <v>3806399</v>
      </c>
      <c r="F434" s="572">
        <f t="shared" si="10"/>
        <v>6400</v>
      </c>
      <c r="G434" s="571" t="s">
        <v>801</v>
      </c>
      <c r="H434" s="574"/>
      <c r="I434" s="588" t="s">
        <v>1329</v>
      </c>
    </row>
    <row r="435" spans="2:9" s="566" customFormat="1" x14ac:dyDescent="0.2">
      <c r="B435" s="570">
        <f t="shared" si="12"/>
        <v>422</v>
      </c>
      <c r="C435" s="571" t="s">
        <v>2276</v>
      </c>
      <c r="D435" s="683">
        <v>3807000</v>
      </c>
      <c r="E435" s="684">
        <v>3807399</v>
      </c>
      <c r="F435" s="572">
        <f t="shared" si="10"/>
        <v>400</v>
      </c>
      <c r="G435" s="571" t="s">
        <v>801</v>
      </c>
      <c r="H435" s="574"/>
      <c r="I435" s="588" t="s">
        <v>1329</v>
      </c>
    </row>
    <row r="436" spans="2:9" s="566" customFormat="1" x14ac:dyDescent="0.2">
      <c r="B436" s="570">
        <f t="shared" si="12"/>
        <v>423</v>
      </c>
      <c r="C436" s="571" t="s">
        <v>1223</v>
      </c>
      <c r="D436" s="683">
        <v>3810000</v>
      </c>
      <c r="E436" s="684">
        <v>3815999</v>
      </c>
      <c r="F436" s="572">
        <f t="shared" si="10"/>
        <v>6000</v>
      </c>
      <c r="G436" s="571" t="s">
        <v>801</v>
      </c>
      <c r="H436" s="574"/>
      <c r="I436" s="588" t="s">
        <v>1329</v>
      </c>
    </row>
    <row r="437" spans="2:9" s="566" customFormat="1" x14ac:dyDescent="0.2">
      <c r="B437" s="570">
        <f t="shared" si="12"/>
        <v>424</v>
      </c>
      <c r="C437" s="571" t="s">
        <v>2189</v>
      </c>
      <c r="D437" s="683">
        <v>3816000</v>
      </c>
      <c r="E437" s="684">
        <v>3819599</v>
      </c>
      <c r="F437" s="572">
        <f t="shared" si="10"/>
        <v>3600</v>
      </c>
      <c r="G437" s="571" t="s">
        <v>801</v>
      </c>
      <c r="H437" s="574"/>
      <c r="I437" s="588" t="s">
        <v>1329</v>
      </c>
    </row>
    <row r="438" spans="2:9" s="566" customFormat="1" x14ac:dyDescent="0.2">
      <c r="B438" s="570">
        <f t="shared" si="12"/>
        <v>425</v>
      </c>
      <c r="C438" s="571" t="s">
        <v>2187</v>
      </c>
      <c r="D438" s="683">
        <v>3820000</v>
      </c>
      <c r="E438" s="684">
        <v>3827499</v>
      </c>
      <c r="F438" s="572">
        <f t="shared" si="10"/>
        <v>7500</v>
      </c>
      <c r="G438" s="571" t="s">
        <v>801</v>
      </c>
      <c r="H438" s="574"/>
      <c r="I438" s="588" t="s">
        <v>1329</v>
      </c>
    </row>
    <row r="439" spans="2:9" s="566" customFormat="1" x14ac:dyDescent="0.2">
      <c r="B439" s="570">
        <f t="shared" si="12"/>
        <v>426</v>
      </c>
      <c r="C439" s="571" t="s">
        <v>2223</v>
      </c>
      <c r="D439" s="683">
        <v>3828000</v>
      </c>
      <c r="E439" s="684">
        <v>3828699</v>
      </c>
      <c r="F439" s="572">
        <f t="shared" si="10"/>
        <v>700</v>
      </c>
      <c r="G439" s="571" t="s">
        <v>801</v>
      </c>
      <c r="H439" s="574"/>
      <c r="I439" s="588" t="s">
        <v>1329</v>
      </c>
    </row>
    <row r="440" spans="2:9" s="566" customFormat="1" x14ac:dyDescent="0.2">
      <c r="B440" s="570">
        <f t="shared" si="12"/>
        <v>427</v>
      </c>
      <c r="C440" s="571" t="s">
        <v>1191</v>
      </c>
      <c r="D440" s="683">
        <v>3830000</v>
      </c>
      <c r="E440" s="684">
        <v>3831999</v>
      </c>
      <c r="F440" s="572">
        <f t="shared" si="10"/>
        <v>2000</v>
      </c>
      <c r="G440" s="602" t="s">
        <v>699</v>
      </c>
      <c r="H440" s="574"/>
      <c r="I440" s="588" t="s">
        <v>1329</v>
      </c>
    </row>
    <row r="441" spans="2:9" s="566" customFormat="1" x14ac:dyDescent="0.2">
      <c r="B441" s="570">
        <f t="shared" si="12"/>
        <v>428</v>
      </c>
      <c r="C441" s="571" t="s">
        <v>2070</v>
      </c>
      <c r="D441" s="683">
        <v>3840000</v>
      </c>
      <c r="E441" s="684">
        <v>3846899</v>
      </c>
      <c r="F441" s="572">
        <f t="shared" si="10"/>
        <v>6900</v>
      </c>
      <c r="G441" s="602" t="s">
        <v>801</v>
      </c>
      <c r="H441" s="574"/>
      <c r="I441" s="588" t="s">
        <v>1329</v>
      </c>
    </row>
    <row r="442" spans="2:9" s="566" customFormat="1" x14ac:dyDescent="0.2">
      <c r="B442" s="570">
        <f t="shared" si="12"/>
        <v>429</v>
      </c>
      <c r="C442" s="571" t="s">
        <v>2071</v>
      </c>
      <c r="D442" s="683">
        <v>3847000</v>
      </c>
      <c r="E442" s="684">
        <v>3852999</v>
      </c>
      <c r="F442" s="572">
        <f t="shared" si="10"/>
        <v>6000</v>
      </c>
      <c r="G442" s="602" t="s">
        <v>801</v>
      </c>
      <c r="H442" s="574"/>
      <c r="I442" s="588" t="s">
        <v>1329</v>
      </c>
    </row>
    <row r="443" spans="2:9" s="566" customFormat="1" x14ac:dyDescent="0.2">
      <c r="B443" s="570">
        <f t="shared" si="12"/>
        <v>430</v>
      </c>
      <c r="C443" s="571" t="s">
        <v>2072</v>
      </c>
      <c r="D443" s="683">
        <v>3853000</v>
      </c>
      <c r="E443" s="684">
        <v>3862599</v>
      </c>
      <c r="F443" s="572">
        <f t="shared" si="10"/>
        <v>9600</v>
      </c>
      <c r="G443" s="602" t="s">
        <v>801</v>
      </c>
      <c r="H443" s="574"/>
      <c r="I443" s="588" t="s">
        <v>1329</v>
      </c>
    </row>
    <row r="444" spans="2:9" s="566" customFormat="1" x14ac:dyDescent="0.2">
      <c r="B444" s="570">
        <f t="shared" si="12"/>
        <v>431</v>
      </c>
      <c r="C444" s="571" t="s">
        <v>2073</v>
      </c>
      <c r="D444" s="683">
        <v>3863000</v>
      </c>
      <c r="E444" s="684">
        <v>3868999</v>
      </c>
      <c r="F444" s="572">
        <f t="shared" si="10"/>
        <v>6000</v>
      </c>
      <c r="G444" s="602" t="s">
        <v>801</v>
      </c>
      <c r="H444" s="574"/>
      <c r="I444" s="588" t="s">
        <v>1329</v>
      </c>
    </row>
    <row r="445" spans="2:9" s="566" customFormat="1" x14ac:dyDescent="0.2">
      <c r="B445" s="570">
        <f t="shared" si="12"/>
        <v>432</v>
      </c>
      <c r="C445" s="571" t="s">
        <v>2074</v>
      </c>
      <c r="D445" s="683">
        <v>3869000</v>
      </c>
      <c r="E445" s="684">
        <v>3875999</v>
      </c>
      <c r="F445" s="572">
        <f t="shared" si="10"/>
        <v>7000</v>
      </c>
      <c r="G445" s="602" t="s">
        <v>801</v>
      </c>
      <c r="H445" s="574"/>
      <c r="I445" s="588" t="s">
        <v>1329</v>
      </c>
    </row>
    <row r="446" spans="2:9" s="566" customFormat="1" x14ac:dyDescent="0.2">
      <c r="B446" s="570">
        <f t="shared" si="12"/>
        <v>433</v>
      </c>
      <c r="C446" s="571" t="s">
        <v>2075</v>
      </c>
      <c r="D446" s="683">
        <v>3876000</v>
      </c>
      <c r="E446" s="684">
        <v>3881999</v>
      </c>
      <c r="F446" s="572">
        <f t="shared" si="10"/>
        <v>6000</v>
      </c>
      <c r="G446" s="602" t="s">
        <v>801</v>
      </c>
      <c r="H446" s="574"/>
      <c r="I446" s="588" t="s">
        <v>1329</v>
      </c>
    </row>
    <row r="447" spans="2:9" s="566" customFormat="1" x14ac:dyDescent="0.2">
      <c r="B447" s="570">
        <f t="shared" si="12"/>
        <v>434</v>
      </c>
      <c r="C447" s="571" t="s">
        <v>2288</v>
      </c>
      <c r="D447" s="683">
        <v>3882000</v>
      </c>
      <c r="E447" s="684">
        <v>3882099</v>
      </c>
      <c r="F447" s="572">
        <f t="shared" si="10"/>
        <v>100</v>
      </c>
      <c r="G447" s="602" t="s">
        <v>801</v>
      </c>
      <c r="H447" s="574"/>
      <c r="I447" s="588" t="s">
        <v>1329</v>
      </c>
    </row>
    <row r="448" spans="2:9" s="566" customFormat="1" x14ac:dyDescent="0.2">
      <c r="B448" s="570">
        <f t="shared" si="12"/>
        <v>435</v>
      </c>
      <c r="C448" s="571" t="s">
        <v>2607</v>
      </c>
      <c r="D448" s="683">
        <v>3883000</v>
      </c>
      <c r="E448" s="684">
        <v>3886599</v>
      </c>
      <c r="F448" s="572">
        <f t="shared" si="10"/>
        <v>3600</v>
      </c>
      <c r="G448" s="602" t="s">
        <v>801</v>
      </c>
      <c r="H448" s="574"/>
      <c r="I448" s="588" t="s">
        <v>1329</v>
      </c>
    </row>
    <row r="449" spans="2:9" s="566" customFormat="1" x14ac:dyDescent="0.2">
      <c r="B449" s="570">
        <f t="shared" si="12"/>
        <v>436</v>
      </c>
      <c r="C449" s="571" t="s">
        <v>2229</v>
      </c>
      <c r="D449" s="683">
        <v>3887000</v>
      </c>
      <c r="E449" s="684">
        <v>3887199</v>
      </c>
      <c r="F449" s="572">
        <f t="shared" si="10"/>
        <v>200</v>
      </c>
      <c r="G449" s="602" t="s">
        <v>801</v>
      </c>
      <c r="H449" s="574"/>
      <c r="I449" s="588" t="s">
        <v>1329</v>
      </c>
    </row>
    <row r="450" spans="2:9" s="566" customFormat="1" x14ac:dyDescent="0.2">
      <c r="B450" s="570">
        <f t="shared" si="12"/>
        <v>437</v>
      </c>
      <c r="C450" s="571" t="s">
        <v>2231</v>
      </c>
      <c r="D450" s="683">
        <v>3888000</v>
      </c>
      <c r="E450" s="684">
        <v>3888199</v>
      </c>
      <c r="F450" s="572">
        <f t="shared" si="10"/>
        <v>200</v>
      </c>
      <c r="G450" s="602" t="s">
        <v>801</v>
      </c>
      <c r="H450" s="574"/>
      <c r="I450" s="588" t="s">
        <v>1329</v>
      </c>
    </row>
    <row r="451" spans="2:9" s="566" customFormat="1" x14ac:dyDescent="0.2">
      <c r="B451" s="570">
        <f t="shared" si="12"/>
        <v>438</v>
      </c>
      <c r="C451" s="571" t="s">
        <v>2228</v>
      </c>
      <c r="D451" s="683">
        <v>3889000</v>
      </c>
      <c r="E451" s="684">
        <v>3889099</v>
      </c>
      <c r="F451" s="572">
        <f t="shared" si="10"/>
        <v>100</v>
      </c>
      <c r="G451" s="602" t="s">
        <v>801</v>
      </c>
      <c r="H451" s="574"/>
      <c r="I451" s="588" t="s">
        <v>1329</v>
      </c>
    </row>
    <row r="452" spans="2:9" s="566" customFormat="1" ht="12.75" customHeight="1" x14ac:dyDescent="0.2">
      <c r="B452" s="570">
        <f t="shared" si="12"/>
        <v>439</v>
      </c>
      <c r="C452" s="571" t="s">
        <v>2277</v>
      </c>
      <c r="D452" s="683">
        <v>3898000</v>
      </c>
      <c r="E452" s="684">
        <v>3898099</v>
      </c>
      <c r="F452" s="572">
        <f t="shared" si="10"/>
        <v>100</v>
      </c>
      <c r="G452" s="602" t="s">
        <v>801</v>
      </c>
      <c r="H452" s="574"/>
      <c r="I452" s="588" t="s">
        <v>1329</v>
      </c>
    </row>
    <row r="453" spans="2:9" s="566" customFormat="1" ht="12.75" customHeight="1" x14ac:dyDescent="0.2">
      <c r="B453" s="570">
        <f t="shared" si="12"/>
        <v>440</v>
      </c>
      <c r="C453" s="607" t="s">
        <v>2852</v>
      </c>
      <c r="D453" s="683">
        <v>3890000</v>
      </c>
      <c r="E453" s="684">
        <v>3890099</v>
      </c>
      <c r="F453" s="572">
        <f t="shared" si="10"/>
        <v>100</v>
      </c>
      <c r="G453" s="602" t="s">
        <v>2859</v>
      </c>
      <c r="H453" s="574"/>
      <c r="I453" s="575" t="s">
        <v>1329</v>
      </c>
    </row>
    <row r="454" spans="2:9" s="566" customFormat="1" ht="12.75" customHeight="1" x14ac:dyDescent="0.2">
      <c r="B454" s="570">
        <f t="shared" si="12"/>
        <v>441</v>
      </c>
      <c r="C454" s="612" t="s">
        <v>2853</v>
      </c>
      <c r="D454" s="683">
        <v>3891000</v>
      </c>
      <c r="E454" s="684">
        <v>3891099</v>
      </c>
      <c r="F454" s="572">
        <f t="shared" si="10"/>
        <v>100</v>
      </c>
      <c r="G454" s="602" t="s">
        <v>2859</v>
      </c>
      <c r="H454" s="574"/>
      <c r="I454" s="588" t="s">
        <v>1329</v>
      </c>
    </row>
    <row r="455" spans="2:9" s="566" customFormat="1" ht="12.75" customHeight="1" x14ac:dyDescent="0.2">
      <c r="B455" s="570">
        <f t="shared" si="12"/>
        <v>442</v>
      </c>
      <c r="C455" s="607" t="s">
        <v>2854</v>
      </c>
      <c r="D455" s="683">
        <v>3892000</v>
      </c>
      <c r="E455" s="684">
        <v>3892099</v>
      </c>
      <c r="F455" s="572">
        <f t="shared" si="10"/>
        <v>100</v>
      </c>
      <c r="G455" s="602" t="s">
        <v>2859</v>
      </c>
      <c r="H455" s="574"/>
      <c r="I455" s="588" t="s">
        <v>1329</v>
      </c>
    </row>
    <row r="456" spans="2:9" s="566" customFormat="1" ht="12.75" customHeight="1" x14ac:dyDescent="0.2">
      <c r="B456" s="570">
        <f t="shared" si="12"/>
        <v>443</v>
      </c>
      <c r="C456" s="734" t="s">
        <v>2855</v>
      </c>
      <c r="D456" s="683">
        <v>3893000</v>
      </c>
      <c r="E456" s="684">
        <v>3893099</v>
      </c>
      <c r="F456" s="572">
        <f t="shared" si="10"/>
        <v>100</v>
      </c>
      <c r="G456" s="602" t="s">
        <v>2859</v>
      </c>
      <c r="H456" s="574"/>
      <c r="I456" s="588" t="s">
        <v>1329</v>
      </c>
    </row>
    <row r="457" spans="2:9" s="566" customFormat="1" ht="12.75" customHeight="1" x14ac:dyDescent="0.2">
      <c r="B457" s="570">
        <f t="shared" si="12"/>
        <v>444</v>
      </c>
      <c r="C457" s="734" t="s">
        <v>2856</v>
      </c>
      <c r="D457" s="683">
        <v>3894000</v>
      </c>
      <c r="E457" s="684">
        <v>3894099</v>
      </c>
      <c r="F457" s="583">
        <f t="shared" si="10"/>
        <v>100</v>
      </c>
      <c r="G457" s="602" t="s">
        <v>2859</v>
      </c>
      <c r="H457" s="574"/>
      <c r="I457" s="588" t="s">
        <v>1329</v>
      </c>
    </row>
    <row r="458" spans="2:9" s="566" customFormat="1" ht="12.75" customHeight="1" x14ac:dyDescent="0.2">
      <c r="B458" s="570">
        <f t="shared" si="12"/>
        <v>445</v>
      </c>
      <c r="C458" s="734" t="s">
        <v>2857</v>
      </c>
      <c r="D458" s="683">
        <v>3895000</v>
      </c>
      <c r="E458" s="684">
        <v>3895099</v>
      </c>
      <c r="F458" s="572">
        <f t="shared" si="10"/>
        <v>100</v>
      </c>
      <c r="G458" s="602" t="s">
        <v>2859</v>
      </c>
      <c r="H458" s="574"/>
      <c r="I458" s="588" t="s">
        <v>1329</v>
      </c>
    </row>
    <row r="459" spans="2:9" s="566" customFormat="1" ht="12.75" customHeight="1" x14ac:dyDescent="0.2">
      <c r="B459" s="570">
        <f t="shared" si="12"/>
        <v>446</v>
      </c>
      <c r="C459" s="734" t="s">
        <v>2858</v>
      </c>
      <c r="D459" s="683">
        <v>3896000</v>
      </c>
      <c r="E459" s="684">
        <v>3896099</v>
      </c>
      <c r="F459" s="572">
        <f t="shared" si="10"/>
        <v>100</v>
      </c>
      <c r="G459" s="602" t="s">
        <v>2859</v>
      </c>
      <c r="H459" s="574"/>
      <c r="I459" s="588" t="s">
        <v>1329</v>
      </c>
    </row>
    <row r="460" spans="2:9" s="566" customFormat="1" x14ac:dyDescent="0.2">
      <c r="B460" s="570">
        <f t="shared" si="12"/>
        <v>447</v>
      </c>
      <c r="C460" s="571" t="s">
        <v>2230</v>
      </c>
      <c r="D460" s="683">
        <v>3899000</v>
      </c>
      <c r="E460" s="684">
        <v>3899199</v>
      </c>
      <c r="F460" s="572">
        <f t="shared" si="10"/>
        <v>200</v>
      </c>
      <c r="G460" s="602" t="s">
        <v>801</v>
      </c>
      <c r="H460" s="574"/>
      <c r="I460" s="588" t="s">
        <v>1329</v>
      </c>
    </row>
    <row r="461" spans="2:9" s="566" customFormat="1" x14ac:dyDescent="0.2">
      <c r="B461" s="570">
        <f t="shared" si="12"/>
        <v>448</v>
      </c>
      <c r="C461" s="571" t="s">
        <v>1050</v>
      </c>
      <c r="D461" s="685">
        <v>3900000</v>
      </c>
      <c r="E461" s="684">
        <v>3903999</v>
      </c>
      <c r="F461" s="572">
        <f>SUM((E461-D461)+1)</f>
        <v>4000</v>
      </c>
      <c r="G461" s="573" t="s">
        <v>801</v>
      </c>
      <c r="H461" s="574"/>
      <c r="I461" s="588" t="s">
        <v>1052</v>
      </c>
    </row>
    <row r="462" spans="2:9" s="566" customFormat="1" ht="12" customHeight="1" x14ac:dyDescent="0.2">
      <c r="B462" s="570">
        <f t="shared" si="12"/>
        <v>449</v>
      </c>
      <c r="C462" s="571" t="s">
        <v>1155</v>
      </c>
      <c r="D462" s="685">
        <v>3904000</v>
      </c>
      <c r="E462" s="684">
        <v>3905499</v>
      </c>
      <c r="F462" s="572">
        <f>SUM((E462-D462)+1)</f>
        <v>1500</v>
      </c>
      <c r="G462" s="573" t="s">
        <v>801</v>
      </c>
      <c r="H462" s="574"/>
      <c r="I462" s="575" t="s">
        <v>1052</v>
      </c>
    </row>
    <row r="463" spans="2:9" s="566" customFormat="1" x14ac:dyDescent="0.2">
      <c r="B463" s="570">
        <f t="shared" si="12"/>
        <v>450</v>
      </c>
      <c r="C463" s="571" t="s">
        <v>1050</v>
      </c>
      <c r="D463" s="683">
        <v>3906000</v>
      </c>
      <c r="E463" s="684">
        <v>3909999</v>
      </c>
      <c r="F463" s="572">
        <f>SUM((E463-D463)+1)</f>
        <v>4000</v>
      </c>
      <c r="G463" s="573" t="s">
        <v>801</v>
      </c>
      <c r="H463" s="698"/>
      <c r="I463" s="687" t="s">
        <v>1052</v>
      </c>
    </row>
    <row r="464" spans="2:9" s="566" customFormat="1" x14ac:dyDescent="0.2">
      <c r="B464" s="570">
        <f t="shared" si="12"/>
        <v>451</v>
      </c>
      <c r="C464" s="573" t="s">
        <v>1168</v>
      </c>
      <c r="D464" s="686">
        <v>3920000</v>
      </c>
      <c r="E464" s="674">
        <v>3921299</v>
      </c>
      <c r="F464" s="583">
        <f t="shared" ref="F464:F522" si="13">SUM(E464-D464)+1</f>
        <v>1300</v>
      </c>
      <c r="G464" s="573" t="s">
        <v>801</v>
      </c>
      <c r="H464" s="574"/>
      <c r="I464" s="575" t="s">
        <v>1052</v>
      </c>
    </row>
    <row r="465" spans="2:9" s="566" customFormat="1" x14ac:dyDescent="0.2">
      <c r="B465" s="570">
        <f t="shared" si="12"/>
        <v>452</v>
      </c>
      <c r="C465" s="573" t="s">
        <v>1168</v>
      </c>
      <c r="D465" s="696">
        <v>3922000</v>
      </c>
      <c r="E465" s="674">
        <v>3922299</v>
      </c>
      <c r="F465" s="583">
        <f t="shared" si="13"/>
        <v>300</v>
      </c>
      <c r="G465" s="573" t="s">
        <v>801</v>
      </c>
      <c r="H465" s="574"/>
      <c r="I465" s="575" t="s">
        <v>1052</v>
      </c>
    </row>
    <row r="466" spans="2:9" s="566" customFormat="1" x14ac:dyDescent="0.2">
      <c r="B466" s="570">
        <f t="shared" si="12"/>
        <v>453</v>
      </c>
      <c r="C466" s="573" t="s">
        <v>1050</v>
      </c>
      <c r="D466" s="673">
        <v>3930000</v>
      </c>
      <c r="E466" s="674">
        <v>3930499</v>
      </c>
      <c r="F466" s="583">
        <f t="shared" si="13"/>
        <v>500</v>
      </c>
      <c r="G466" s="573" t="s">
        <v>801</v>
      </c>
      <c r="H466" s="574"/>
      <c r="I466" s="575" t="s">
        <v>1052</v>
      </c>
    </row>
    <row r="467" spans="2:9" s="566" customFormat="1" x14ac:dyDescent="0.2">
      <c r="B467" s="570">
        <f t="shared" si="12"/>
        <v>454</v>
      </c>
      <c r="C467" s="573" t="s">
        <v>2076</v>
      </c>
      <c r="D467" s="673">
        <v>3931000</v>
      </c>
      <c r="E467" s="674">
        <v>3931799</v>
      </c>
      <c r="F467" s="583">
        <f t="shared" si="13"/>
        <v>800</v>
      </c>
      <c r="G467" s="573" t="s">
        <v>801</v>
      </c>
      <c r="H467" s="574"/>
      <c r="I467" s="575" t="s">
        <v>1052</v>
      </c>
    </row>
    <row r="468" spans="2:9" s="566" customFormat="1" x14ac:dyDescent="0.2">
      <c r="B468" s="570">
        <f t="shared" si="12"/>
        <v>455</v>
      </c>
      <c r="C468" s="573" t="s">
        <v>1148</v>
      </c>
      <c r="D468" s="673">
        <v>3940000</v>
      </c>
      <c r="E468" s="674">
        <v>3940999</v>
      </c>
      <c r="F468" s="583">
        <f t="shared" si="13"/>
        <v>1000</v>
      </c>
      <c r="G468" s="573" t="s">
        <v>801</v>
      </c>
      <c r="H468" s="574"/>
      <c r="I468" s="575" t="s">
        <v>1052</v>
      </c>
    </row>
    <row r="469" spans="2:9" s="566" customFormat="1" x14ac:dyDescent="0.2">
      <c r="B469" s="570">
        <f t="shared" si="12"/>
        <v>456</v>
      </c>
      <c r="C469" s="573" t="s">
        <v>1169</v>
      </c>
      <c r="D469" s="673">
        <v>3945000</v>
      </c>
      <c r="E469" s="674">
        <v>3946999</v>
      </c>
      <c r="F469" s="583">
        <f t="shared" si="13"/>
        <v>2000</v>
      </c>
      <c r="G469" s="573" t="s">
        <v>801</v>
      </c>
      <c r="H469" s="574"/>
      <c r="I469" s="575" t="s">
        <v>1052</v>
      </c>
    </row>
    <row r="470" spans="2:9" s="566" customFormat="1" x14ac:dyDescent="0.2">
      <c r="B470" s="570">
        <f t="shared" si="12"/>
        <v>457</v>
      </c>
      <c r="C470" s="573" t="s">
        <v>1166</v>
      </c>
      <c r="D470" s="673">
        <v>3950000</v>
      </c>
      <c r="E470" s="674">
        <v>3951999</v>
      </c>
      <c r="F470" s="583">
        <f t="shared" si="13"/>
        <v>2000</v>
      </c>
      <c r="G470" s="573" t="s">
        <v>801</v>
      </c>
      <c r="H470" s="574"/>
      <c r="I470" s="575" t="s">
        <v>1052</v>
      </c>
    </row>
    <row r="471" spans="2:9" s="566" customFormat="1" x14ac:dyDescent="0.2">
      <c r="B471" s="570">
        <f t="shared" si="12"/>
        <v>458</v>
      </c>
      <c r="C471" s="571" t="s">
        <v>1051</v>
      </c>
      <c r="D471" s="685">
        <v>3952000</v>
      </c>
      <c r="E471" s="684">
        <v>3952499</v>
      </c>
      <c r="F471" s="583">
        <f>SUM((E471-D471)+1)</f>
        <v>500</v>
      </c>
      <c r="G471" s="573" t="s">
        <v>801</v>
      </c>
      <c r="H471" s="574"/>
      <c r="I471" s="575" t="s">
        <v>1052</v>
      </c>
    </row>
    <row r="472" spans="2:9" s="566" customFormat="1" x14ac:dyDescent="0.2">
      <c r="B472" s="570">
        <f t="shared" si="12"/>
        <v>459</v>
      </c>
      <c r="C472" s="573" t="s">
        <v>1170</v>
      </c>
      <c r="D472" s="673">
        <v>3960000</v>
      </c>
      <c r="E472" s="674">
        <v>3961999</v>
      </c>
      <c r="F472" s="583">
        <f t="shared" si="13"/>
        <v>2000</v>
      </c>
      <c r="G472" s="573" t="s">
        <v>801</v>
      </c>
      <c r="H472" s="574"/>
      <c r="I472" s="575" t="s">
        <v>1052</v>
      </c>
    </row>
    <row r="473" spans="2:9" s="566" customFormat="1" x14ac:dyDescent="0.2">
      <c r="B473" s="570">
        <f t="shared" si="12"/>
        <v>460</v>
      </c>
      <c r="C473" s="573" t="s">
        <v>2280</v>
      </c>
      <c r="D473" s="673">
        <v>4500000</v>
      </c>
      <c r="E473" s="674">
        <v>4504599</v>
      </c>
      <c r="F473" s="583">
        <f t="shared" si="13"/>
        <v>4600</v>
      </c>
      <c r="G473" s="573" t="s">
        <v>801</v>
      </c>
      <c r="H473" s="574"/>
      <c r="I473" s="575" t="s">
        <v>1329</v>
      </c>
    </row>
    <row r="474" spans="2:9" s="566" customFormat="1" x14ac:dyDescent="0.2">
      <c r="B474" s="570">
        <f t="shared" si="12"/>
        <v>461</v>
      </c>
      <c r="C474" s="573" t="s">
        <v>2307</v>
      </c>
      <c r="D474" s="673">
        <v>4505000</v>
      </c>
      <c r="E474" s="674">
        <v>4508599</v>
      </c>
      <c r="F474" s="583">
        <f t="shared" si="13"/>
        <v>3600</v>
      </c>
      <c r="G474" s="573" t="s">
        <v>801</v>
      </c>
      <c r="H474" s="574"/>
      <c r="I474" s="575" t="s">
        <v>1329</v>
      </c>
    </row>
    <row r="475" spans="2:9" s="566" customFormat="1" x14ac:dyDescent="0.2">
      <c r="B475" s="570">
        <f t="shared" si="12"/>
        <v>462</v>
      </c>
      <c r="C475" s="573" t="s">
        <v>2281</v>
      </c>
      <c r="D475" s="673">
        <v>4510000</v>
      </c>
      <c r="E475" s="674">
        <v>4513599</v>
      </c>
      <c r="F475" s="583">
        <f t="shared" si="13"/>
        <v>3600</v>
      </c>
      <c r="G475" s="573" t="s">
        <v>1246</v>
      </c>
      <c r="H475" s="574"/>
      <c r="I475" s="575" t="s">
        <v>1329</v>
      </c>
    </row>
    <row r="476" spans="2:9" s="566" customFormat="1" x14ac:dyDescent="0.2">
      <c r="B476" s="570">
        <f t="shared" si="12"/>
        <v>463</v>
      </c>
      <c r="C476" s="573" t="s">
        <v>2601</v>
      </c>
      <c r="D476" s="673">
        <v>4515000</v>
      </c>
      <c r="E476" s="674">
        <v>4518599</v>
      </c>
      <c r="F476" s="583">
        <f t="shared" si="13"/>
        <v>3600</v>
      </c>
      <c r="G476" s="573" t="s">
        <v>1246</v>
      </c>
      <c r="H476" s="574"/>
      <c r="I476" s="575" t="s">
        <v>1329</v>
      </c>
    </row>
    <row r="477" spans="2:9" s="566" customFormat="1" x14ac:dyDescent="0.2">
      <c r="B477" s="570">
        <f t="shared" ref="B477:B490" si="14">B476+1</f>
        <v>464</v>
      </c>
      <c r="C477" s="573" t="s">
        <v>2281</v>
      </c>
      <c r="D477" s="673">
        <v>4520000</v>
      </c>
      <c r="E477" s="674">
        <v>4525999</v>
      </c>
      <c r="F477" s="583">
        <f t="shared" si="13"/>
        <v>6000</v>
      </c>
      <c r="G477" s="573" t="s">
        <v>1246</v>
      </c>
      <c r="H477" s="574"/>
      <c r="I477" s="575" t="s">
        <v>1329</v>
      </c>
    </row>
    <row r="478" spans="2:9" s="566" customFormat="1" x14ac:dyDescent="0.2">
      <c r="B478" s="570">
        <f t="shared" si="14"/>
        <v>465</v>
      </c>
      <c r="C478" s="573" t="s">
        <v>2555</v>
      </c>
      <c r="D478" s="673">
        <v>4529000</v>
      </c>
      <c r="E478" s="674">
        <v>4529199</v>
      </c>
      <c r="F478" s="583">
        <f t="shared" si="13"/>
        <v>200</v>
      </c>
      <c r="G478" s="573" t="s">
        <v>1246</v>
      </c>
      <c r="H478" s="574"/>
      <c r="I478" s="575" t="s">
        <v>1329</v>
      </c>
    </row>
    <row r="479" spans="2:9" s="566" customFormat="1" x14ac:dyDescent="0.2">
      <c r="B479" s="570">
        <f t="shared" si="14"/>
        <v>466</v>
      </c>
      <c r="C479" s="573" t="s">
        <v>2601</v>
      </c>
      <c r="D479" s="673">
        <v>4530000</v>
      </c>
      <c r="E479" s="674">
        <v>4535999</v>
      </c>
      <c r="F479" s="583">
        <f t="shared" si="13"/>
        <v>6000</v>
      </c>
      <c r="G479" s="573" t="s">
        <v>1246</v>
      </c>
      <c r="H479" s="574"/>
      <c r="I479" s="575" t="s">
        <v>1329</v>
      </c>
    </row>
    <row r="480" spans="2:9" s="566" customFormat="1" x14ac:dyDescent="0.2">
      <c r="B480" s="570">
        <f t="shared" si="14"/>
        <v>467</v>
      </c>
      <c r="C480" s="573" t="s">
        <v>2556</v>
      </c>
      <c r="D480" s="673">
        <v>4539000</v>
      </c>
      <c r="E480" s="674">
        <v>4539299</v>
      </c>
      <c r="F480" s="583">
        <f t="shared" si="13"/>
        <v>300</v>
      </c>
      <c r="G480" s="573" t="s">
        <v>801</v>
      </c>
      <c r="H480" s="574"/>
      <c r="I480" s="575" t="s">
        <v>1329</v>
      </c>
    </row>
    <row r="481" spans="2:9" s="566" customFormat="1" x14ac:dyDescent="0.2">
      <c r="B481" s="570">
        <f t="shared" si="14"/>
        <v>468</v>
      </c>
      <c r="C481" s="573" t="s">
        <v>2607</v>
      </c>
      <c r="D481" s="673">
        <v>4540000</v>
      </c>
      <c r="E481" s="674">
        <v>4549999</v>
      </c>
      <c r="F481" s="583">
        <f t="shared" si="13"/>
        <v>10000</v>
      </c>
      <c r="G481" s="573" t="s">
        <v>801</v>
      </c>
      <c r="H481" s="574"/>
      <c r="I481" s="575" t="s">
        <v>1329</v>
      </c>
    </row>
    <row r="482" spans="2:9" s="566" customFormat="1" x14ac:dyDescent="0.2">
      <c r="B482" s="570">
        <f t="shared" si="14"/>
        <v>469</v>
      </c>
      <c r="C482" s="573" t="s">
        <v>2257</v>
      </c>
      <c r="D482" s="673">
        <v>4550000</v>
      </c>
      <c r="E482" s="674">
        <v>4550399</v>
      </c>
      <c r="F482" s="583">
        <f t="shared" si="13"/>
        <v>400</v>
      </c>
      <c r="G482" s="573" t="s">
        <v>801</v>
      </c>
      <c r="H482" s="574"/>
      <c r="I482" s="575" t="s">
        <v>1329</v>
      </c>
    </row>
    <row r="483" spans="2:9" s="566" customFormat="1" x14ac:dyDescent="0.2">
      <c r="B483" s="570">
        <f t="shared" si="14"/>
        <v>470</v>
      </c>
      <c r="C483" s="573" t="s">
        <v>2302</v>
      </c>
      <c r="D483" s="673">
        <v>4552000</v>
      </c>
      <c r="E483" s="674">
        <v>4553099</v>
      </c>
      <c r="F483" s="583">
        <f t="shared" si="13"/>
        <v>1100</v>
      </c>
      <c r="G483" s="573" t="s">
        <v>801</v>
      </c>
      <c r="H483" s="574"/>
      <c r="I483" s="575" t="s">
        <v>1329</v>
      </c>
    </row>
    <row r="484" spans="2:9" s="566" customFormat="1" x14ac:dyDescent="0.2">
      <c r="B484" s="570">
        <f t="shared" si="14"/>
        <v>471</v>
      </c>
      <c r="C484" s="573" t="s">
        <v>2307</v>
      </c>
      <c r="D484" s="673">
        <v>4560000</v>
      </c>
      <c r="E484" s="674">
        <v>4569999</v>
      </c>
      <c r="F484" s="583">
        <f t="shared" si="13"/>
        <v>10000</v>
      </c>
      <c r="G484" s="573" t="s">
        <v>801</v>
      </c>
      <c r="H484" s="574"/>
      <c r="I484" s="575" t="s">
        <v>1329</v>
      </c>
    </row>
    <row r="485" spans="2:9" s="566" customFormat="1" x14ac:dyDescent="0.2">
      <c r="B485" s="570">
        <f t="shared" si="14"/>
        <v>472</v>
      </c>
      <c r="C485" s="573" t="s">
        <v>2632</v>
      </c>
      <c r="D485" s="673">
        <v>4570000</v>
      </c>
      <c r="E485" s="674">
        <v>4587199</v>
      </c>
      <c r="F485" s="583">
        <f t="shared" si="13"/>
        <v>17200</v>
      </c>
      <c r="G485" s="573" t="s">
        <v>801</v>
      </c>
      <c r="H485" s="574"/>
      <c r="I485" s="575" t="s">
        <v>1329</v>
      </c>
    </row>
    <row r="486" spans="2:9" s="566" customFormat="1" x14ac:dyDescent="0.2">
      <c r="B486" s="570">
        <f t="shared" si="14"/>
        <v>473</v>
      </c>
      <c r="C486" s="573" t="s">
        <v>2694</v>
      </c>
      <c r="D486" s="673">
        <v>4590000</v>
      </c>
      <c r="E486" s="674">
        <v>4590399</v>
      </c>
      <c r="F486" s="583">
        <f t="shared" si="13"/>
        <v>400</v>
      </c>
      <c r="G486" s="573" t="s">
        <v>1246</v>
      </c>
      <c r="H486" s="574"/>
      <c r="I486" s="575" t="s">
        <v>1329</v>
      </c>
    </row>
    <row r="487" spans="2:9" s="566" customFormat="1" x14ac:dyDescent="0.2">
      <c r="B487" s="570">
        <f t="shared" si="14"/>
        <v>474</v>
      </c>
      <c r="C487" s="573" t="s">
        <v>2735</v>
      </c>
      <c r="D487" s="673">
        <v>4591000</v>
      </c>
      <c r="E487" s="674">
        <v>4595099</v>
      </c>
      <c r="F487" s="583">
        <f t="shared" si="13"/>
        <v>4100</v>
      </c>
      <c r="G487" s="573" t="s">
        <v>1246</v>
      </c>
      <c r="H487" s="574"/>
      <c r="I487" s="575" t="s">
        <v>1329</v>
      </c>
    </row>
    <row r="488" spans="2:9" s="566" customFormat="1" x14ac:dyDescent="0.2">
      <c r="B488" s="570">
        <f t="shared" si="14"/>
        <v>475</v>
      </c>
      <c r="C488" s="573" t="s">
        <v>2607</v>
      </c>
      <c r="D488" s="673">
        <v>4600000</v>
      </c>
      <c r="E488" s="674">
        <v>4633399</v>
      </c>
      <c r="F488" s="583">
        <f t="shared" si="13"/>
        <v>33400</v>
      </c>
      <c r="G488" s="573" t="s">
        <v>801</v>
      </c>
      <c r="H488" s="574"/>
      <c r="I488" s="575" t="s">
        <v>1329</v>
      </c>
    </row>
    <row r="489" spans="2:9" s="566" customFormat="1" x14ac:dyDescent="0.2">
      <c r="B489" s="570">
        <f t="shared" si="14"/>
        <v>476</v>
      </c>
      <c r="C489" s="708" t="s">
        <v>2860</v>
      </c>
      <c r="D489" s="673">
        <v>4680000</v>
      </c>
      <c r="E489" s="674">
        <v>4681599</v>
      </c>
      <c r="F489" s="583">
        <f t="shared" si="13"/>
        <v>1600</v>
      </c>
      <c r="G489" s="573" t="s">
        <v>801</v>
      </c>
      <c r="H489" s="574"/>
      <c r="I489" s="575" t="s">
        <v>1329</v>
      </c>
    </row>
    <row r="490" spans="2:9" s="566" customFormat="1" x14ac:dyDescent="0.2">
      <c r="B490" s="570">
        <f t="shared" si="14"/>
        <v>477</v>
      </c>
      <c r="C490" s="732" t="s">
        <v>2836</v>
      </c>
      <c r="D490" s="673">
        <v>4690000</v>
      </c>
      <c r="E490" s="674">
        <v>4691299</v>
      </c>
      <c r="F490" s="583">
        <f t="shared" si="13"/>
        <v>1300</v>
      </c>
      <c r="G490" s="573" t="s">
        <v>801</v>
      </c>
      <c r="H490" s="574"/>
      <c r="I490" s="575" t="s">
        <v>1329</v>
      </c>
    </row>
    <row r="491" spans="2:9" s="566" customFormat="1" x14ac:dyDescent="0.2">
      <c r="B491" s="570">
        <f t="shared" ref="B491:B524" si="15">B490+1</f>
        <v>478</v>
      </c>
      <c r="C491" s="573" t="s">
        <v>2837</v>
      </c>
      <c r="D491" s="673">
        <v>4693000</v>
      </c>
      <c r="E491" s="674">
        <v>4693799</v>
      </c>
      <c r="F491" s="583">
        <f t="shared" si="13"/>
        <v>800</v>
      </c>
      <c r="G491" s="573" t="s">
        <v>801</v>
      </c>
      <c r="H491" s="574"/>
      <c r="I491" s="575" t="s">
        <v>1329</v>
      </c>
    </row>
    <row r="492" spans="2:9" s="566" customFormat="1" x14ac:dyDescent="0.2">
      <c r="B492" s="570">
        <f t="shared" si="15"/>
        <v>479</v>
      </c>
      <c r="C492" s="573" t="s">
        <v>2838</v>
      </c>
      <c r="D492" s="673">
        <v>4695000</v>
      </c>
      <c r="E492" s="674">
        <v>4695599</v>
      </c>
      <c r="F492" s="583">
        <f t="shared" si="13"/>
        <v>600</v>
      </c>
      <c r="G492" s="573" t="s">
        <v>801</v>
      </c>
      <c r="H492" s="574"/>
      <c r="I492" s="575" t="s">
        <v>1329</v>
      </c>
    </row>
    <row r="493" spans="2:9" s="566" customFormat="1" x14ac:dyDescent="0.2">
      <c r="B493" s="570">
        <f t="shared" si="15"/>
        <v>480</v>
      </c>
      <c r="C493" s="573" t="s">
        <v>2839</v>
      </c>
      <c r="D493" s="673">
        <v>4697000</v>
      </c>
      <c r="E493" s="674">
        <v>4699099</v>
      </c>
      <c r="F493" s="583">
        <f t="shared" si="13"/>
        <v>2100</v>
      </c>
      <c r="G493" s="573" t="s">
        <v>801</v>
      </c>
      <c r="H493" s="574"/>
      <c r="I493" s="575" t="s">
        <v>1329</v>
      </c>
    </row>
    <row r="494" spans="2:9" s="566" customFormat="1" x14ac:dyDescent="0.2">
      <c r="B494" s="570">
        <f t="shared" si="15"/>
        <v>481</v>
      </c>
      <c r="C494" s="573" t="s">
        <v>1808</v>
      </c>
      <c r="D494" s="673">
        <v>5000000</v>
      </c>
      <c r="E494" s="674">
        <v>5008999</v>
      </c>
      <c r="F494" s="583">
        <f t="shared" si="13"/>
        <v>9000</v>
      </c>
      <c r="G494" s="573" t="s">
        <v>801</v>
      </c>
      <c r="H494" s="574"/>
      <c r="I494" s="575" t="s">
        <v>1158</v>
      </c>
    </row>
    <row r="495" spans="2:9" s="566" customFormat="1" x14ac:dyDescent="0.2">
      <c r="B495" s="570">
        <f t="shared" si="15"/>
        <v>482</v>
      </c>
      <c r="C495" s="573" t="s">
        <v>1808</v>
      </c>
      <c r="D495" s="673">
        <v>5009000</v>
      </c>
      <c r="E495" s="674">
        <v>5009199</v>
      </c>
      <c r="F495" s="583">
        <f t="shared" si="13"/>
        <v>200</v>
      </c>
      <c r="G495" s="573" t="s">
        <v>801</v>
      </c>
      <c r="H495" s="574"/>
      <c r="I495" s="575" t="s">
        <v>1158</v>
      </c>
    </row>
    <row r="496" spans="2:9" s="566" customFormat="1" x14ac:dyDescent="0.2">
      <c r="B496" s="570">
        <f t="shared" si="15"/>
        <v>483</v>
      </c>
      <c r="C496" s="573" t="s">
        <v>1321</v>
      </c>
      <c r="D496" s="673">
        <v>5009200</v>
      </c>
      <c r="E496" s="674">
        <v>5009799</v>
      </c>
      <c r="F496" s="583">
        <f t="shared" si="13"/>
        <v>600</v>
      </c>
      <c r="G496" s="573" t="s">
        <v>801</v>
      </c>
      <c r="H496" s="574"/>
      <c r="I496" s="575" t="s">
        <v>1158</v>
      </c>
    </row>
    <row r="497" spans="2:9" s="566" customFormat="1" x14ac:dyDescent="0.2">
      <c r="B497" s="570">
        <f t="shared" si="15"/>
        <v>484</v>
      </c>
      <c r="C497" s="573" t="s">
        <v>1808</v>
      </c>
      <c r="D497" s="673">
        <v>5009800</v>
      </c>
      <c r="E497" s="674">
        <v>5009999</v>
      </c>
      <c r="F497" s="583">
        <f t="shared" si="13"/>
        <v>200</v>
      </c>
      <c r="G497" s="573" t="s">
        <v>801</v>
      </c>
      <c r="H497" s="574"/>
      <c r="I497" s="575" t="s">
        <v>1158</v>
      </c>
    </row>
    <row r="498" spans="2:9" s="566" customFormat="1" x14ac:dyDescent="0.2">
      <c r="B498" s="570">
        <f t="shared" si="15"/>
        <v>485</v>
      </c>
      <c r="C498" s="573" t="s">
        <v>1808</v>
      </c>
      <c r="D498" s="673">
        <v>5010000</v>
      </c>
      <c r="E498" s="674">
        <v>5013999</v>
      </c>
      <c r="F498" s="583">
        <f t="shared" si="13"/>
        <v>4000</v>
      </c>
      <c r="G498" s="573" t="s">
        <v>801</v>
      </c>
      <c r="H498" s="574"/>
      <c r="I498" s="575" t="s">
        <v>1158</v>
      </c>
    </row>
    <row r="499" spans="2:9" s="566" customFormat="1" x14ac:dyDescent="0.2">
      <c r="B499" s="570">
        <f t="shared" si="15"/>
        <v>486</v>
      </c>
      <c r="C499" s="573" t="s">
        <v>1808</v>
      </c>
      <c r="D499" s="673">
        <v>5014000</v>
      </c>
      <c r="E499" s="674">
        <v>5014199</v>
      </c>
      <c r="F499" s="583">
        <f t="shared" si="13"/>
        <v>200</v>
      </c>
      <c r="G499" s="573" t="s">
        <v>801</v>
      </c>
      <c r="H499" s="574"/>
      <c r="I499" s="575" t="s">
        <v>1158</v>
      </c>
    </row>
    <row r="500" spans="2:9" s="566" customFormat="1" x14ac:dyDescent="0.2">
      <c r="B500" s="570">
        <f t="shared" si="15"/>
        <v>487</v>
      </c>
      <c r="C500" s="573" t="s">
        <v>1321</v>
      </c>
      <c r="D500" s="673">
        <v>5014200</v>
      </c>
      <c r="E500" s="674">
        <v>5014699</v>
      </c>
      <c r="F500" s="583">
        <f t="shared" si="13"/>
        <v>500</v>
      </c>
      <c r="G500" s="573" t="s">
        <v>801</v>
      </c>
      <c r="H500" s="574"/>
      <c r="I500" s="575" t="s">
        <v>1158</v>
      </c>
    </row>
    <row r="501" spans="2:9" s="566" customFormat="1" x14ac:dyDescent="0.2">
      <c r="B501" s="570">
        <f t="shared" si="15"/>
        <v>488</v>
      </c>
      <c r="C501" s="573" t="s">
        <v>1808</v>
      </c>
      <c r="D501" s="673">
        <v>5014700</v>
      </c>
      <c r="E501" s="674">
        <v>5014999</v>
      </c>
      <c r="F501" s="583">
        <f t="shared" si="13"/>
        <v>300</v>
      </c>
      <c r="G501" s="573" t="s">
        <v>801</v>
      </c>
      <c r="H501" s="574"/>
      <c r="I501" s="575" t="s">
        <v>1158</v>
      </c>
    </row>
    <row r="502" spans="2:9" s="566" customFormat="1" x14ac:dyDescent="0.2">
      <c r="B502" s="570">
        <f t="shared" si="15"/>
        <v>489</v>
      </c>
      <c r="C502" s="573" t="s">
        <v>1808</v>
      </c>
      <c r="D502" s="673">
        <v>5015000</v>
      </c>
      <c r="E502" s="674">
        <v>5015999</v>
      </c>
      <c r="F502" s="583">
        <f t="shared" si="13"/>
        <v>1000</v>
      </c>
      <c r="G502" s="573" t="s">
        <v>801</v>
      </c>
      <c r="H502" s="574"/>
      <c r="I502" s="575" t="s">
        <v>1158</v>
      </c>
    </row>
    <row r="503" spans="2:9" s="566" customFormat="1" x14ac:dyDescent="0.2">
      <c r="B503" s="570">
        <f t="shared" si="15"/>
        <v>490</v>
      </c>
      <c r="C503" s="573" t="s">
        <v>1808</v>
      </c>
      <c r="D503" s="673">
        <v>5016000</v>
      </c>
      <c r="E503" s="674">
        <v>5016199</v>
      </c>
      <c r="F503" s="583">
        <f t="shared" si="13"/>
        <v>200</v>
      </c>
      <c r="G503" s="573" t="s">
        <v>801</v>
      </c>
      <c r="H503" s="574"/>
      <c r="I503" s="575" t="s">
        <v>1158</v>
      </c>
    </row>
    <row r="504" spans="2:9" s="566" customFormat="1" x14ac:dyDescent="0.2">
      <c r="B504" s="570">
        <f t="shared" si="15"/>
        <v>491</v>
      </c>
      <c r="C504" s="573" t="s">
        <v>1321</v>
      </c>
      <c r="D504" s="673">
        <v>5016200</v>
      </c>
      <c r="E504" s="674">
        <v>5016999</v>
      </c>
      <c r="F504" s="583">
        <f t="shared" si="13"/>
        <v>800</v>
      </c>
      <c r="G504" s="573" t="s">
        <v>801</v>
      </c>
      <c r="H504" s="574"/>
      <c r="I504" s="575" t="s">
        <v>1158</v>
      </c>
    </row>
    <row r="505" spans="2:9" s="566" customFormat="1" x14ac:dyDescent="0.2">
      <c r="B505" s="570">
        <f t="shared" si="15"/>
        <v>492</v>
      </c>
      <c r="C505" s="573" t="s">
        <v>1808</v>
      </c>
      <c r="D505" s="673">
        <v>5017000</v>
      </c>
      <c r="E505" s="674">
        <v>5017099</v>
      </c>
      <c r="F505" s="583">
        <f t="shared" si="13"/>
        <v>100</v>
      </c>
      <c r="G505" s="573" t="s">
        <v>801</v>
      </c>
      <c r="H505" s="574"/>
      <c r="I505" s="575" t="s">
        <v>1158</v>
      </c>
    </row>
    <row r="506" spans="2:9" s="566" customFormat="1" x14ac:dyDescent="0.2">
      <c r="B506" s="570">
        <f t="shared" si="15"/>
        <v>493</v>
      </c>
      <c r="C506" s="573" t="s">
        <v>1321</v>
      </c>
      <c r="D506" s="673">
        <v>5017100</v>
      </c>
      <c r="E506" s="674">
        <v>5017599</v>
      </c>
      <c r="F506" s="583">
        <f t="shared" si="13"/>
        <v>500</v>
      </c>
      <c r="G506" s="573" t="s">
        <v>801</v>
      </c>
      <c r="H506" s="574"/>
      <c r="I506" s="575" t="s">
        <v>1158</v>
      </c>
    </row>
    <row r="507" spans="2:9" s="566" customFormat="1" x14ac:dyDescent="0.2">
      <c r="B507" s="570">
        <f t="shared" si="15"/>
        <v>494</v>
      </c>
      <c r="C507" s="573" t="s">
        <v>1808</v>
      </c>
      <c r="D507" s="673">
        <v>5017600</v>
      </c>
      <c r="E507" s="674">
        <v>5017999</v>
      </c>
      <c r="F507" s="583">
        <f t="shared" si="13"/>
        <v>400</v>
      </c>
      <c r="G507" s="573" t="s">
        <v>801</v>
      </c>
      <c r="H507" s="574"/>
      <c r="I507" s="575" t="s">
        <v>1158</v>
      </c>
    </row>
    <row r="508" spans="2:9" s="566" customFormat="1" x14ac:dyDescent="0.2">
      <c r="B508" s="570">
        <f t="shared" si="15"/>
        <v>495</v>
      </c>
      <c r="C508" s="573" t="s">
        <v>1321</v>
      </c>
      <c r="D508" s="673">
        <v>5018000</v>
      </c>
      <c r="E508" s="674">
        <v>5069999</v>
      </c>
      <c r="F508" s="583">
        <f t="shared" si="13"/>
        <v>52000</v>
      </c>
      <c r="G508" s="573" t="s">
        <v>801</v>
      </c>
      <c r="H508" s="574"/>
      <c r="I508" s="575" t="s">
        <v>1158</v>
      </c>
    </row>
    <row r="509" spans="2:9" s="566" customFormat="1" x14ac:dyDescent="0.2">
      <c r="B509" s="570">
        <f t="shared" si="15"/>
        <v>496</v>
      </c>
      <c r="C509" s="573" t="s">
        <v>1321</v>
      </c>
      <c r="D509" s="673">
        <v>5070000</v>
      </c>
      <c r="E509" s="674">
        <v>5089999</v>
      </c>
      <c r="F509" s="583">
        <f t="shared" si="13"/>
        <v>20000</v>
      </c>
      <c r="G509" s="573" t="s">
        <v>801</v>
      </c>
      <c r="H509" s="574"/>
      <c r="I509" s="575" t="s">
        <v>1158</v>
      </c>
    </row>
    <row r="510" spans="2:9" s="565" customFormat="1" x14ac:dyDescent="0.2">
      <c r="B510" s="570">
        <f t="shared" si="15"/>
        <v>497</v>
      </c>
      <c r="C510" s="573" t="s">
        <v>1808</v>
      </c>
      <c r="D510" s="673">
        <v>5090000</v>
      </c>
      <c r="E510" s="674">
        <v>5090099</v>
      </c>
      <c r="F510" s="583">
        <f t="shared" si="13"/>
        <v>100</v>
      </c>
      <c r="G510" s="573" t="s">
        <v>801</v>
      </c>
      <c r="H510" s="574"/>
      <c r="I510" s="575" t="s">
        <v>1158</v>
      </c>
    </row>
    <row r="511" spans="2:9" s="565" customFormat="1" x14ac:dyDescent="0.2">
      <c r="B511" s="570">
        <f t="shared" si="15"/>
        <v>498</v>
      </c>
      <c r="C511" s="573" t="s">
        <v>1808</v>
      </c>
      <c r="D511" s="673">
        <v>5090100</v>
      </c>
      <c r="E511" s="674">
        <v>5090199</v>
      </c>
      <c r="F511" s="583">
        <f t="shared" si="13"/>
        <v>100</v>
      </c>
      <c r="G511" s="573" t="s">
        <v>801</v>
      </c>
      <c r="H511" s="574"/>
      <c r="I511" s="575" t="s">
        <v>1158</v>
      </c>
    </row>
    <row r="512" spans="2:9" s="565" customFormat="1" x14ac:dyDescent="0.2">
      <c r="B512" s="570">
        <f t="shared" si="15"/>
        <v>499</v>
      </c>
      <c r="C512" s="573" t="s">
        <v>1808</v>
      </c>
      <c r="D512" s="673">
        <v>5090200</v>
      </c>
      <c r="E512" s="674">
        <v>5090299</v>
      </c>
      <c r="F512" s="583">
        <f t="shared" si="13"/>
        <v>100</v>
      </c>
      <c r="G512" s="573" t="s">
        <v>801</v>
      </c>
      <c r="H512" s="574"/>
      <c r="I512" s="575" t="s">
        <v>1158</v>
      </c>
    </row>
    <row r="513" spans="2:9" s="565" customFormat="1" x14ac:dyDescent="0.2">
      <c r="B513" s="570">
        <f t="shared" si="15"/>
        <v>500</v>
      </c>
      <c r="C513" s="573" t="s">
        <v>1808</v>
      </c>
      <c r="D513" s="673">
        <v>5090300</v>
      </c>
      <c r="E513" s="674">
        <v>5090399</v>
      </c>
      <c r="F513" s="583">
        <f t="shared" si="13"/>
        <v>100</v>
      </c>
      <c r="G513" s="573" t="s">
        <v>801</v>
      </c>
      <c r="H513" s="574"/>
      <c r="I513" s="575" t="s">
        <v>1158</v>
      </c>
    </row>
    <row r="514" spans="2:9" s="565" customFormat="1" x14ac:dyDescent="0.2">
      <c r="B514" s="570">
        <f t="shared" si="15"/>
        <v>501</v>
      </c>
      <c r="C514" s="573" t="s">
        <v>1808</v>
      </c>
      <c r="D514" s="673">
        <v>5090400</v>
      </c>
      <c r="E514" s="674">
        <v>5090499</v>
      </c>
      <c r="F514" s="583">
        <v>100</v>
      </c>
      <c r="G514" s="573" t="s">
        <v>801</v>
      </c>
      <c r="H514" s="574"/>
      <c r="I514" s="575" t="s">
        <v>1158</v>
      </c>
    </row>
    <row r="515" spans="2:9" s="565" customFormat="1" x14ac:dyDescent="0.2">
      <c r="B515" s="570">
        <f t="shared" si="15"/>
        <v>502</v>
      </c>
      <c r="C515" s="573" t="s">
        <v>1808</v>
      </c>
      <c r="D515" s="673">
        <v>5090500</v>
      </c>
      <c r="E515" s="674">
        <v>5090999</v>
      </c>
      <c r="F515" s="583">
        <f t="shared" si="13"/>
        <v>500</v>
      </c>
      <c r="G515" s="573" t="s">
        <v>801</v>
      </c>
      <c r="H515" s="574"/>
      <c r="I515" s="575" t="s">
        <v>1158</v>
      </c>
    </row>
    <row r="516" spans="2:9" s="565" customFormat="1" x14ac:dyDescent="0.2">
      <c r="B516" s="570">
        <f t="shared" si="15"/>
        <v>503</v>
      </c>
      <c r="C516" s="573" t="s">
        <v>1808</v>
      </c>
      <c r="D516" s="673">
        <v>5091000</v>
      </c>
      <c r="E516" s="674">
        <v>5092999</v>
      </c>
      <c r="F516" s="583">
        <f t="shared" si="13"/>
        <v>2000</v>
      </c>
      <c r="G516" s="573" t="s">
        <v>801</v>
      </c>
      <c r="H516" s="574"/>
      <c r="I516" s="575" t="s">
        <v>1158</v>
      </c>
    </row>
    <row r="517" spans="2:9" s="565" customFormat="1" x14ac:dyDescent="0.2">
      <c r="B517" s="570">
        <f t="shared" si="15"/>
        <v>504</v>
      </c>
      <c r="C517" s="573" t="s">
        <v>1808</v>
      </c>
      <c r="D517" s="673">
        <v>5093000</v>
      </c>
      <c r="E517" s="674">
        <v>5093999</v>
      </c>
      <c r="F517" s="583">
        <f t="shared" si="13"/>
        <v>1000</v>
      </c>
      <c r="G517" s="573" t="s">
        <v>801</v>
      </c>
      <c r="H517" s="574"/>
      <c r="I517" s="575" t="s">
        <v>1158</v>
      </c>
    </row>
    <row r="518" spans="2:9" s="565" customFormat="1" x14ac:dyDescent="0.2">
      <c r="B518" s="570">
        <f t="shared" si="15"/>
        <v>505</v>
      </c>
      <c r="C518" s="573" t="s">
        <v>1808</v>
      </c>
      <c r="D518" s="673">
        <v>5094000</v>
      </c>
      <c r="E518" s="674">
        <v>5094999</v>
      </c>
      <c r="F518" s="583">
        <f t="shared" si="13"/>
        <v>1000</v>
      </c>
      <c r="G518" s="573" t="s">
        <v>1246</v>
      </c>
      <c r="H518" s="574"/>
      <c r="I518" s="575" t="s">
        <v>1158</v>
      </c>
    </row>
    <row r="519" spans="2:9" s="565" customFormat="1" x14ac:dyDescent="0.2">
      <c r="B519" s="570">
        <f t="shared" si="15"/>
        <v>506</v>
      </c>
      <c r="C519" s="573" t="s">
        <v>1808</v>
      </c>
      <c r="D519" s="673">
        <v>5095000</v>
      </c>
      <c r="E519" s="674">
        <v>5095999</v>
      </c>
      <c r="F519" s="583">
        <f t="shared" si="13"/>
        <v>1000</v>
      </c>
      <c r="G519" s="573" t="s">
        <v>1246</v>
      </c>
      <c r="H519" s="574"/>
      <c r="I519" s="575" t="s">
        <v>1158</v>
      </c>
    </row>
    <row r="520" spans="2:9" s="565" customFormat="1" x14ac:dyDescent="0.2">
      <c r="B520" s="570">
        <f t="shared" si="15"/>
        <v>507</v>
      </c>
      <c r="C520" s="573" t="s">
        <v>1808</v>
      </c>
      <c r="D520" s="673">
        <v>5096000</v>
      </c>
      <c r="E520" s="674">
        <v>5096999</v>
      </c>
      <c r="F520" s="583">
        <f t="shared" si="13"/>
        <v>1000</v>
      </c>
      <c r="G520" s="573" t="s">
        <v>1246</v>
      </c>
      <c r="H520" s="574"/>
      <c r="I520" s="575" t="s">
        <v>1158</v>
      </c>
    </row>
    <row r="521" spans="2:9" s="565" customFormat="1" x14ac:dyDescent="0.2">
      <c r="B521" s="570">
        <f t="shared" si="15"/>
        <v>508</v>
      </c>
      <c r="C521" s="573" t="s">
        <v>1808</v>
      </c>
      <c r="D521" s="673">
        <v>5097000</v>
      </c>
      <c r="E521" s="674">
        <v>5099999</v>
      </c>
      <c r="F521" s="583">
        <f t="shared" si="13"/>
        <v>3000</v>
      </c>
      <c r="G521" s="573" t="s">
        <v>801</v>
      </c>
      <c r="H521" s="574"/>
      <c r="I521" s="575" t="s">
        <v>1158</v>
      </c>
    </row>
    <row r="522" spans="2:9" s="566" customFormat="1" x14ac:dyDescent="0.2">
      <c r="B522" s="570">
        <f t="shared" si="15"/>
        <v>509</v>
      </c>
      <c r="C522" s="573" t="s">
        <v>1321</v>
      </c>
      <c r="D522" s="673">
        <v>5100000</v>
      </c>
      <c r="E522" s="674">
        <v>5129999</v>
      </c>
      <c r="F522" s="583">
        <f t="shared" si="13"/>
        <v>30000</v>
      </c>
      <c r="G522" s="573" t="s">
        <v>801</v>
      </c>
      <c r="H522" s="574"/>
      <c r="I522" s="575" t="s">
        <v>1158</v>
      </c>
    </row>
    <row r="523" spans="2:9" s="566" customFormat="1" x14ac:dyDescent="0.2">
      <c r="B523" s="570">
        <f t="shared" si="15"/>
        <v>510</v>
      </c>
      <c r="C523" s="573" t="s">
        <v>1057</v>
      </c>
      <c r="D523" s="673">
        <v>6100000</v>
      </c>
      <c r="E523" s="674">
        <v>6102999</v>
      </c>
      <c r="F523" s="583">
        <v>3000</v>
      </c>
      <c r="G523" s="573" t="s">
        <v>801</v>
      </c>
      <c r="H523" s="574"/>
      <c r="I523" s="575" t="s">
        <v>1056</v>
      </c>
    </row>
    <row r="524" spans="2:9" s="566" customFormat="1" ht="13.5" thickBot="1" x14ac:dyDescent="0.25">
      <c r="B524" s="570">
        <f t="shared" si="15"/>
        <v>511</v>
      </c>
      <c r="C524" s="596" t="s">
        <v>1398</v>
      </c>
      <c r="D524" s="675">
        <v>7040000</v>
      </c>
      <c r="E524" s="676">
        <v>7044199</v>
      </c>
      <c r="F524" s="677">
        <f>SUM(E524-D524)+1</f>
        <v>4200</v>
      </c>
      <c r="G524" s="596" t="s">
        <v>801</v>
      </c>
      <c r="H524" s="678"/>
      <c r="I524" s="682" t="s">
        <v>1915</v>
      </c>
    </row>
    <row r="525" spans="2:9" x14ac:dyDescent="0.2">
      <c r="F525" s="446"/>
    </row>
    <row r="526" spans="2:9" x14ac:dyDescent="0.2">
      <c r="B526" s="478" t="s">
        <v>1065</v>
      </c>
      <c r="C526" s="548"/>
      <c r="D526" s="554"/>
      <c r="E526" s="555"/>
      <c r="F526" s="548"/>
      <c r="G526" s="548"/>
      <c r="H526" s="556"/>
      <c r="I526" s="550"/>
    </row>
    <row r="527" spans="2:9" x14ac:dyDescent="0.2">
      <c r="B527" s="613" t="s">
        <v>2593</v>
      </c>
      <c r="C527" s="548"/>
      <c r="D527" s="554"/>
      <c r="E527" s="555"/>
      <c r="F527" s="548"/>
      <c r="G527" s="548"/>
      <c r="H527" s="556"/>
      <c r="I527" s="550"/>
    </row>
    <row r="528" spans="2:9" x14ac:dyDescent="0.2">
      <c r="B528" s="437"/>
    </row>
    <row r="529" spans="2:9" x14ac:dyDescent="0.2">
      <c r="B529" s="551" t="s">
        <v>1066</v>
      </c>
    </row>
    <row r="530" spans="2:9" x14ac:dyDescent="0.2">
      <c r="B530" s="551" t="s">
        <v>1152</v>
      </c>
    </row>
    <row r="531" spans="2:9" x14ac:dyDescent="0.2">
      <c r="B531" s="768" t="s">
        <v>1341</v>
      </c>
      <c r="C531" s="768"/>
      <c r="D531" s="768"/>
      <c r="E531" s="768"/>
      <c r="F531" s="768"/>
      <c r="G531" s="768"/>
      <c r="H531" s="768"/>
      <c r="I531" s="768"/>
    </row>
    <row r="533" spans="2:9" x14ac:dyDescent="0.2">
      <c r="B533" s="468" t="s">
        <v>785</v>
      </c>
      <c r="C533" s="469"/>
    </row>
    <row r="534" spans="2:9" x14ac:dyDescent="0.2">
      <c r="B534" s="468"/>
      <c r="C534" s="469"/>
    </row>
    <row r="535" spans="2:9" x14ac:dyDescent="0.2">
      <c r="B535" s="434"/>
      <c r="C535" s="568" t="s">
        <v>1910</v>
      </c>
    </row>
    <row r="536" spans="2:9" x14ac:dyDescent="0.2">
      <c r="B536" s="434"/>
      <c r="C536" s="568" t="s">
        <v>1911</v>
      </c>
    </row>
    <row r="537" spans="2:9" x14ac:dyDescent="0.2">
      <c r="B537" s="434"/>
      <c r="C537" s="568" t="s">
        <v>1912</v>
      </c>
    </row>
    <row r="538" spans="2:9" x14ac:dyDescent="0.2">
      <c r="B538" s="434"/>
      <c r="C538" s="568" t="s">
        <v>2833</v>
      </c>
    </row>
    <row r="539" spans="2:9" x14ac:dyDescent="0.2">
      <c r="B539" s="434"/>
      <c r="C539" s="568" t="s">
        <v>1913</v>
      </c>
    </row>
    <row r="540" spans="2:9" x14ac:dyDescent="0.2">
      <c r="B540" s="465"/>
      <c r="C540" s="568" t="s">
        <v>1914</v>
      </c>
    </row>
    <row r="541" spans="2:9" x14ac:dyDescent="0.2">
      <c r="B541" s="465"/>
      <c r="C541" s="642" t="s">
        <v>2834</v>
      </c>
    </row>
    <row r="542" spans="2:9" x14ac:dyDescent="0.2">
      <c r="B542" s="465"/>
      <c r="C542" s="472"/>
    </row>
  </sheetData>
  <mergeCells count="6">
    <mergeCell ref="B531:I531"/>
    <mergeCell ref="I12:I13"/>
    <mergeCell ref="B12:B13"/>
    <mergeCell ref="C12:F12"/>
    <mergeCell ref="D13:E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19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7"/>
  <dimension ref="A1:J254"/>
  <sheetViews>
    <sheetView zoomScaleNormal="100" workbookViewId="0">
      <selection activeCell="B14" sqref="B14:I236"/>
    </sheetView>
  </sheetViews>
  <sheetFormatPr baseColWidth="10" defaultRowHeight="12.75" x14ac:dyDescent="0.2"/>
  <cols>
    <col min="1" max="1" width="11.42578125" style="566"/>
    <col min="2" max="2" width="5.5703125" style="566" customWidth="1"/>
    <col min="3" max="3" width="39.5703125" style="566" customWidth="1"/>
    <col min="4" max="5" width="13.7109375" style="635" customWidth="1"/>
    <col min="6" max="6" width="13.7109375" style="566" customWidth="1"/>
    <col min="7" max="7" width="13.7109375" style="566" bestFit="1" customWidth="1"/>
    <col min="8" max="8" width="10.7109375" style="636" customWidth="1"/>
    <col min="9" max="9" width="7.5703125" style="637" customWidth="1"/>
    <col min="10" max="16384" width="11.42578125" style="566"/>
  </cols>
  <sheetData>
    <row r="1" spans="2:9" x14ac:dyDescent="0.2">
      <c r="B1" s="619"/>
      <c r="C1" s="619"/>
      <c r="D1" s="620"/>
      <c r="E1" s="620"/>
      <c r="F1" s="619"/>
      <c r="G1" s="621"/>
      <c r="H1" s="621"/>
      <c r="I1" s="622"/>
    </row>
    <row r="2" spans="2:9" ht="18" x14ac:dyDescent="0.25">
      <c r="B2" s="506" t="s">
        <v>2144</v>
      </c>
      <c r="C2" s="658"/>
      <c r="D2" s="659"/>
      <c r="E2" s="659"/>
      <c r="F2" s="658"/>
      <c r="G2" s="660"/>
      <c r="H2" s="660"/>
      <c r="I2" s="660"/>
    </row>
    <row r="3" spans="2:9" ht="14.25" x14ac:dyDescent="0.2">
      <c r="B3" s="507" t="s">
        <v>2148</v>
      </c>
      <c r="C3" s="658"/>
      <c r="D3" s="659"/>
      <c r="E3" s="659"/>
      <c r="F3" s="658"/>
      <c r="G3" s="660"/>
      <c r="H3" s="660"/>
      <c r="I3" s="660"/>
    </row>
    <row r="4" spans="2:9" x14ac:dyDescent="0.2">
      <c r="B4" s="623"/>
      <c r="C4" s="658"/>
      <c r="D4" s="659"/>
      <c r="E4" s="659"/>
      <c r="F4" s="658"/>
      <c r="G4" s="660"/>
      <c r="H4" s="660"/>
      <c r="I4" s="660"/>
    </row>
    <row r="5" spans="2:9" x14ac:dyDescent="0.2">
      <c r="B5" s="624"/>
      <c r="C5" s="658"/>
      <c r="D5" s="659"/>
      <c r="E5" s="659"/>
      <c r="F5" s="658"/>
      <c r="G5" s="660"/>
      <c r="H5" s="660"/>
      <c r="I5" s="660"/>
    </row>
    <row r="6" spans="2:9" x14ac:dyDescent="0.2">
      <c r="B6" s="623"/>
      <c r="C6" s="658"/>
      <c r="D6" s="659"/>
      <c r="E6" s="659"/>
      <c r="F6" s="658"/>
      <c r="G6" s="660"/>
      <c r="H6" s="660"/>
      <c r="I6" s="660"/>
    </row>
    <row r="7" spans="2:9" x14ac:dyDescent="0.2">
      <c r="B7" s="643" t="str">
        <f>RESUMEN!B8</f>
        <v xml:space="preserve">     Fecha de publicación:  Abril 2017</v>
      </c>
      <c r="C7" s="619"/>
      <c r="D7" s="620"/>
      <c r="E7" s="620"/>
      <c r="F7" s="619"/>
      <c r="G7" s="621"/>
      <c r="H7" s="621"/>
      <c r="I7" s="621"/>
    </row>
    <row r="8" spans="2:9" x14ac:dyDescent="0.2">
      <c r="B8" s="619"/>
      <c r="C8" s="619"/>
      <c r="D8" s="620"/>
      <c r="E8" s="620"/>
      <c r="F8" s="619"/>
      <c r="G8" s="621"/>
      <c r="H8" s="621"/>
      <c r="I8" s="621"/>
    </row>
    <row r="9" spans="2:9" x14ac:dyDescent="0.2">
      <c r="B9" s="619"/>
      <c r="C9" s="619"/>
      <c r="D9" s="620"/>
      <c r="E9" s="620"/>
      <c r="F9" s="619"/>
      <c r="G9" s="621"/>
      <c r="H9" s="621"/>
      <c r="I9" s="621"/>
    </row>
    <row r="10" spans="2:9" x14ac:dyDescent="0.2">
      <c r="B10" s="619"/>
      <c r="C10" s="619"/>
      <c r="D10" s="620"/>
      <c r="E10" s="620"/>
      <c r="F10" s="619"/>
      <c r="G10" s="621"/>
      <c r="H10" s="621"/>
      <c r="I10" s="621"/>
    </row>
    <row r="11" spans="2:9" ht="13.5" thickBot="1" x14ac:dyDescent="0.25">
      <c r="B11" s="625"/>
      <c r="C11" s="625"/>
      <c r="D11" s="626"/>
      <c r="E11" s="626"/>
      <c r="F11" s="625"/>
      <c r="G11" s="627"/>
      <c r="H11" s="627"/>
      <c r="I11" s="627"/>
    </row>
    <row r="12" spans="2:9" ht="13.5" customHeight="1" thickBot="1" x14ac:dyDescent="0.25">
      <c r="B12" s="762" t="s">
        <v>1020</v>
      </c>
      <c r="C12" s="747" t="s">
        <v>1028</v>
      </c>
      <c r="D12" s="760"/>
      <c r="E12" s="760"/>
      <c r="F12" s="761"/>
      <c r="G12" s="533" t="s">
        <v>339</v>
      </c>
      <c r="H12" s="772" t="s">
        <v>1064</v>
      </c>
      <c r="I12" s="762" t="s">
        <v>1022</v>
      </c>
    </row>
    <row r="13" spans="2:9" ht="13.5" thickBot="1" x14ac:dyDescent="0.25">
      <c r="B13" s="763"/>
      <c r="C13" s="528" t="s">
        <v>781</v>
      </c>
      <c r="D13" s="766" t="s">
        <v>780</v>
      </c>
      <c r="E13" s="771"/>
      <c r="F13" s="530" t="s">
        <v>779</v>
      </c>
      <c r="G13" s="534" t="s">
        <v>782</v>
      </c>
      <c r="H13" s="773"/>
      <c r="I13" s="763"/>
    </row>
    <row r="14" spans="2:9" x14ac:dyDescent="0.2">
      <c r="B14" s="679">
        <f t="shared" ref="B14:B82" si="0">+B13+1</f>
        <v>1</v>
      </c>
      <c r="C14" s="664" t="s">
        <v>2282</v>
      </c>
      <c r="D14" s="601">
        <v>2000000</v>
      </c>
      <c r="E14" s="582">
        <v>2003599</v>
      </c>
      <c r="F14" s="572">
        <f t="shared" ref="F14:F138" si="1">SUM(E14-D14)+1</f>
        <v>3600</v>
      </c>
      <c r="G14" s="665" t="s">
        <v>1503</v>
      </c>
      <c r="H14" s="574"/>
      <c r="I14" s="666" t="s">
        <v>1329</v>
      </c>
    </row>
    <row r="15" spans="2:9" x14ac:dyDescent="0.2">
      <c r="B15" s="679">
        <f t="shared" si="0"/>
        <v>2</v>
      </c>
      <c r="C15" s="571" t="s">
        <v>2255</v>
      </c>
      <c r="D15" s="601">
        <v>2004000</v>
      </c>
      <c r="E15" s="582">
        <v>2007599</v>
      </c>
      <c r="F15" s="572">
        <f t="shared" ref="F15:F23" si="2">SUM(E15-D15)+1</f>
        <v>3600</v>
      </c>
      <c r="G15" s="665" t="s">
        <v>817</v>
      </c>
      <c r="H15" s="574"/>
      <c r="I15" s="666" t="s">
        <v>1329</v>
      </c>
    </row>
    <row r="16" spans="2:9" x14ac:dyDescent="0.2">
      <c r="B16" s="679">
        <f t="shared" si="0"/>
        <v>3</v>
      </c>
      <c r="C16" s="571" t="s">
        <v>2300</v>
      </c>
      <c r="D16" s="601">
        <v>2010000</v>
      </c>
      <c r="E16" s="582">
        <v>2013599</v>
      </c>
      <c r="F16" s="572">
        <f t="shared" si="2"/>
        <v>3600</v>
      </c>
      <c r="G16" s="665" t="s">
        <v>817</v>
      </c>
      <c r="H16" s="574"/>
      <c r="I16" s="666" t="s">
        <v>1329</v>
      </c>
    </row>
    <row r="17" spans="2:9" x14ac:dyDescent="0.2">
      <c r="B17" s="679">
        <f t="shared" si="0"/>
        <v>4</v>
      </c>
      <c r="C17" s="571" t="s">
        <v>2598</v>
      </c>
      <c r="D17" s="601">
        <v>2014000</v>
      </c>
      <c r="E17" s="582">
        <v>2017599</v>
      </c>
      <c r="F17" s="572">
        <f t="shared" si="2"/>
        <v>3600</v>
      </c>
      <c r="G17" s="665" t="s">
        <v>824</v>
      </c>
      <c r="H17" s="574"/>
      <c r="I17" s="666" t="s">
        <v>1329</v>
      </c>
    </row>
    <row r="18" spans="2:9" x14ac:dyDescent="0.2">
      <c r="B18" s="679">
        <f t="shared" si="0"/>
        <v>5</v>
      </c>
      <c r="C18" s="571" t="s">
        <v>2301</v>
      </c>
      <c r="D18" s="601">
        <v>2020000</v>
      </c>
      <c r="E18" s="582">
        <v>2029599</v>
      </c>
      <c r="F18" s="572">
        <f t="shared" si="2"/>
        <v>9600</v>
      </c>
      <c r="G18" s="665" t="s">
        <v>817</v>
      </c>
      <c r="H18" s="574"/>
      <c r="I18" s="666" t="s">
        <v>1329</v>
      </c>
    </row>
    <row r="19" spans="2:9" x14ac:dyDescent="0.2">
      <c r="B19" s="679">
        <f t="shared" si="0"/>
        <v>6</v>
      </c>
      <c r="C19" s="571" t="s">
        <v>2282</v>
      </c>
      <c r="D19" s="601">
        <v>2040000</v>
      </c>
      <c r="E19" s="582">
        <v>2045999</v>
      </c>
      <c r="F19" s="572">
        <f t="shared" si="2"/>
        <v>6000</v>
      </c>
      <c r="G19" s="665" t="s">
        <v>824</v>
      </c>
      <c r="H19" s="574"/>
      <c r="I19" s="666" t="s">
        <v>1329</v>
      </c>
    </row>
    <row r="20" spans="2:9" x14ac:dyDescent="0.2">
      <c r="B20" s="679">
        <f t="shared" si="0"/>
        <v>7</v>
      </c>
      <c r="C20" s="571" t="s">
        <v>2300</v>
      </c>
      <c r="D20" s="601">
        <v>2050000</v>
      </c>
      <c r="E20" s="582">
        <v>2055999</v>
      </c>
      <c r="F20" s="572">
        <f t="shared" si="2"/>
        <v>6000</v>
      </c>
      <c r="G20" s="665" t="s">
        <v>817</v>
      </c>
      <c r="H20" s="574"/>
      <c r="I20" s="666" t="s">
        <v>1329</v>
      </c>
    </row>
    <row r="21" spans="2:9" x14ac:dyDescent="0.2">
      <c r="B21" s="679">
        <f t="shared" si="0"/>
        <v>8</v>
      </c>
      <c r="C21" s="571" t="s">
        <v>2598</v>
      </c>
      <c r="D21" s="601">
        <v>2060000</v>
      </c>
      <c r="E21" s="582">
        <v>2065999</v>
      </c>
      <c r="F21" s="572">
        <f t="shared" si="2"/>
        <v>6000</v>
      </c>
      <c r="G21" s="665" t="s">
        <v>824</v>
      </c>
      <c r="H21" s="574"/>
      <c r="I21" s="666" t="s">
        <v>1329</v>
      </c>
    </row>
    <row r="22" spans="2:9" x14ac:dyDescent="0.2">
      <c r="B22" s="679">
        <f t="shared" si="0"/>
        <v>9</v>
      </c>
      <c r="C22" s="571" t="s">
        <v>2255</v>
      </c>
      <c r="D22" s="601">
        <v>2070000</v>
      </c>
      <c r="E22" s="582">
        <v>2075999</v>
      </c>
      <c r="F22" s="572">
        <f t="shared" si="2"/>
        <v>6000</v>
      </c>
      <c r="G22" s="665" t="s">
        <v>817</v>
      </c>
      <c r="H22" s="574"/>
      <c r="I22" s="666" t="s">
        <v>1329</v>
      </c>
    </row>
    <row r="23" spans="2:9" x14ac:dyDescent="0.2">
      <c r="B23" s="679">
        <f t="shared" si="0"/>
        <v>10</v>
      </c>
      <c r="C23" s="571" t="s">
        <v>2668</v>
      </c>
      <c r="D23" s="601">
        <v>2090000</v>
      </c>
      <c r="E23" s="582">
        <v>2094099</v>
      </c>
      <c r="F23" s="572">
        <f t="shared" si="2"/>
        <v>4100</v>
      </c>
      <c r="G23" s="665" t="s">
        <v>817</v>
      </c>
      <c r="H23" s="574"/>
      <c r="I23" s="666" t="s">
        <v>1329</v>
      </c>
    </row>
    <row r="24" spans="2:9" x14ac:dyDescent="0.2">
      <c r="B24" s="679">
        <f t="shared" si="0"/>
        <v>11</v>
      </c>
      <c r="C24" s="571" t="s">
        <v>1578</v>
      </c>
      <c r="D24" s="601">
        <v>2300000</v>
      </c>
      <c r="E24" s="582">
        <v>2300399</v>
      </c>
      <c r="F24" s="572">
        <f>SUM(E24-D24)+1</f>
        <v>400</v>
      </c>
      <c r="G24" s="665" t="s">
        <v>824</v>
      </c>
      <c r="H24" s="574"/>
      <c r="I24" s="666" t="s">
        <v>1329</v>
      </c>
    </row>
    <row r="25" spans="2:9" x14ac:dyDescent="0.2">
      <c r="B25" s="679">
        <f t="shared" si="0"/>
        <v>12</v>
      </c>
      <c r="C25" s="571" t="s">
        <v>2381</v>
      </c>
      <c r="D25" s="601">
        <v>2302000</v>
      </c>
      <c r="E25" s="582">
        <v>2302399</v>
      </c>
      <c r="F25" s="572">
        <f>SUM(E25-D25)+1</f>
        <v>400</v>
      </c>
      <c r="G25" s="665" t="s">
        <v>824</v>
      </c>
      <c r="H25" s="574"/>
      <c r="I25" s="666" t="s">
        <v>1329</v>
      </c>
    </row>
    <row r="26" spans="2:9" x14ac:dyDescent="0.2">
      <c r="B26" s="679">
        <f t="shared" si="0"/>
        <v>13</v>
      </c>
      <c r="C26" s="571" t="s">
        <v>2382</v>
      </c>
      <c r="D26" s="601">
        <v>2303000</v>
      </c>
      <c r="E26" s="582">
        <v>2303299</v>
      </c>
      <c r="F26" s="572">
        <f>SUM(E26-D26)+1</f>
        <v>300</v>
      </c>
      <c r="G26" s="665" t="s">
        <v>824</v>
      </c>
      <c r="H26" s="574"/>
      <c r="I26" s="666" t="s">
        <v>1329</v>
      </c>
    </row>
    <row r="27" spans="2:9" x14ac:dyDescent="0.2">
      <c r="B27" s="679">
        <f t="shared" si="0"/>
        <v>14</v>
      </c>
      <c r="C27" s="571" t="s">
        <v>2383</v>
      </c>
      <c r="D27" s="601">
        <v>2305000</v>
      </c>
      <c r="E27" s="582">
        <v>2305899</v>
      </c>
      <c r="F27" s="572">
        <f>SUM(E27-D27)+1</f>
        <v>900</v>
      </c>
      <c r="G27" s="665" t="s">
        <v>824</v>
      </c>
      <c r="H27" s="574"/>
      <c r="I27" s="666" t="s">
        <v>1329</v>
      </c>
    </row>
    <row r="28" spans="2:9" x14ac:dyDescent="0.2">
      <c r="B28" s="679">
        <f t="shared" si="0"/>
        <v>15</v>
      </c>
      <c r="C28" s="571" t="s">
        <v>1946</v>
      </c>
      <c r="D28" s="601">
        <v>2308000</v>
      </c>
      <c r="E28" s="582">
        <v>2308599</v>
      </c>
      <c r="F28" s="572">
        <f t="shared" si="1"/>
        <v>600</v>
      </c>
      <c r="G28" s="665" t="s">
        <v>824</v>
      </c>
      <c r="H28" s="574"/>
      <c r="I28" s="666" t="s">
        <v>1329</v>
      </c>
    </row>
    <row r="29" spans="2:9" x14ac:dyDescent="0.2">
      <c r="B29" s="679">
        <f t="shared" si="0"/>
        <v>16</v>
      </c>
      <c r="C29" s="571" t="s">
        <v>1947</v>
      </c>
      <c r="D29" s="601">
        <v>2309000</v>
      </c>
      <c r="E29" s="582">
        <v>2309599</v>
      </c>
      <c r="F29" s="572">
        <f t="shared" si="1"/>
        <v>600</v>
      </c>
      <c r="G29" s="665" t="s">
        <v>824</v>
      </c>
      <c r="H29" s="574"/>
      <c r="I29" s="666" t="s">
        <v>1329</v>
      </c>
    </row>
    <row r="30" spans="2:9" x14ac:dyDescent="0.2">
      <c r="B30" s="679">
        <f t="shared" si="0"/>
        <v>17</v>
      </c>
      <c r="C30" s="573" t="s">
        <v>825</v>
      </c>
      <c r="D30" s="601">
        <v>2310000</v>
      </c>
      <c r="E30" s="582">
        <v>2312059</v>
      </c>
      <c r="F30" s="572">
        <f t="shared" si="1"/>
        <v>2060</v>
      </c>
      <c r="G30" s="665" t="s">
        <v>824</v>
      </c>
      <c r="H30" s="574"/>
      <c r="I30" s="666" t="s">
        <v>1329</v>
      </c>
    </row>
    <row r="31" spans="2:9" x14ac:dyDescent="0.2">
      <c r="B31" s="679">
        <f t="shared" si="0"/>
        <v>18</v>
      </c>
      <c r="C31" s="571" t="s">
        <v>2379</v>
      </c>
      <c r="D31" s="601">
        <v>2314000</v>
      </c>
      <c r="E31" s="582">
        <v>2314399</v>
      </c>
      <c r="F31" s="572">
        <f t="shared" si="1"/>
        <v>400</v>
      </c>
      <c r="G31" s="667" t="s">
        <v>824</v>
      </c>
      <c r="H31" s="577"/>
      <c r="I31" s="668" t="s">
        <v>1329</v>
      </c>
    </row>
    <row r="32" spans="2:9" x14ac:dyDescent="0.2">
      <c r="B32" s="679">
        <f t="shared" si="0"/>
        <v>19</v>
      </c>
      <c r="C32" s="571" t="s">
        <v>2380</v>
      </c>
      <c r="D32" s="601">
        <v>2315000</v>
      </c>
      <c r="E32" s="582">
        <v>2315599</v>
      </c>
      <c r="F32" s="572">
        <f t="shared" si="1"/>
        <v>600</v>
      </c>
      <c r="G32" s="667" t="s">
        <v>824</v>
      </c>
      <c r="H32" s="577"/>
      <c r="I32" s="668" t="s">
        <v>1329</v>
      </c>
    </row>
    <row r="33" spans="2:9" x14ac:dyDescent="0.2">
      <c r="B33" s="679">
        <f t="shared" si="0"/>
        <v>20</v>
      </c>
      <c r="C33" s="571" t="s">
        <v>1839</v>
      </c>
      <c r="D33" s="601">
        <v>2317000</v>
      </c>
      <c r="E33" s="582">
        <v>2317399</v>
      </c>
      <c r="F33" s="572">
        <f t="shared" si="1"/>
        <v>400</v>
      </c>
      <c r="G33" s="667" t="s">
        <v>1503</v>
      </c>
      <c r="H33" s="577"/>
      <c r="I33" s="668" t="s">
        <v>1329</v>
      </c>
    </row>
    <row r="34" spans="2:9" x14ac:dyDescent="0.2">
      <c r="B34" s="679">
        <f t="shared" si="0"/>
        <v>21</v>
      </c>
      <c r="C34" s="571" t="s">
        <v>1502</v>
      </c>
      <c r="D34" s="601">
        <v>2318000</v>
      </c>
      <c r="E34" s="582">
        <v>2319299</v>
      </c>
      <c r="F34" s="572">
        <f t="shared" si="1"/>
        <v>1300</v>
      </c>
      <c r="G34" s="667" t="s">
        <v>1503</v>
      </c>
      <c r="H34" s="577"/>
      <c r="I34" s="668" t="s">
        <v>1329</v>
      </c>
    </row>
    <row r="35" spans="2:9" x14ac:dyDescent="0.2">
      <c r="B35" s="679">
        <f t="shared" si="0"/>
        <v>22</v>
      </c>
      <c r="C35" s="571" t="s">
        <v>829</v>
      </c>
      <c r="D35" s="601">
        <v>2323000</v>
      </c>
      <c r="E35" s="582">
        <v>2323599</v>
      </c>
      <c r="F35" s="572">
        <f t="shared" si="1"/>
        <v>600</v>
      </c>
      <c r="G35" s="667" t="s">
        <v>824</v>
      </c>
      <c r="H35" s="577"/>
      <c r="I35" s="668" t="s">
        <v>1329</v>
      </c>
    </row>
    <row r="36" spans="2:9" x14ac:dyDescent="0.2">
      <c r="B36" s="679">
        <f t="shared" si="0"/>
        <v>23</v>
      </c>
      <c r="C36" s="571" t="s">
        <v>2233</v>
      </c>
      <c r="D36" s="601">
        <v>2329000</v>
      </c>
      <c r="E36" s="582">
        <v>2329199</v>
      </c>
      <c r="F36" s="572">
        <f t="shared" si="1"/>
        <v>200</v>
      </c>
      <c r="G36" s="667" t="s">
        <v>824</v>
      </c>
      <c r="H36" s="577"/>
      <c r="I36" s="668" t="s">
        <v>1329</v>
      </c>
    </row>
    <row r="37" spans="2:9" x14ac:dyDescent="0.2">
      <c r="B37" s="679">
        <f t="shared" si="0"/>
        <v>24</v>
      </c>
      <c r="C37" s="571" t="s">
        <v>2627</v>
      </c>
      <c r="D37" s="601">
        <v>2330000</v>
      </c>
      <c r="E37" s="582">
        <v>2331199</v>
      </c>
      <c r="F37" s="572">
        <f t="shared" si="1"/>
        <v>1200</v>
      </c>
      <c r="G37" s="667" t="s">
        <v>824</v>
      </c>
      <c r="H37" s="577"/>
      <c r="I37" s="668" t="s">
        <v>1329</v>
      </c>
    </row>
    <row r="38" spans="2:9" x14ac:dyDescent="0.2">
      <c r="B38" s="679">
        <f t="shared" si="0"/>
        <v>25</v>
      </c>
      <c r="C38" s="571" t="s">
        <v>975</v>
      </c>
      <c r="D38" s="601">
        <v>2334000</v>
      </c>
      <c r="E38" s="582">
        <v>2334399</v>
      </c>
      <c r="F38" s="572">
        <f t="shared" si="1"/>
        <v>400</v>
      </c>
      <c r="G38" s="667" t="s">
        <v>824</v>
      </c>
      <c r="H38" s="577"/>
      <c r="I38" s="668" t="s">
        <v>1329</v>
      </c>
    </row>
    <row r="39" spans="2:9" x14ac:dyDescent="0.2">
      <c r="B39" s="679">
        <f t="shared" si="0"/>
        <v>26</v>
      </c>
      <c r="C39" s="571" t="s">
        <v>1758</v>
      </c>
      <c r="D39" s="601">
        <v>2336000</v>
      </c>
      <c r="E39" s="582">
        <v>2336199</v>
      </c>
      <c r="F39" s="572">
        <f t="shared" si="1"/>
        <v>200</v>
      </c>
      <c r="G39" s="667" t="s">
        <v>1503</v>
      </c>
      <c r="H39" s="577"/>
      <c r="I39" s="668" t="s">
        <v>1329</v>
      </c>
    </row>
    <row r="40" spans="2:9" x14ac:dyDescent="0.2">
      <c r="B40" s="679">
        <f t="shared" si="0"/>
        <v>27</v>
      </c>
      <c r="C40" s="571" t="s">
        <v>1504</v>
      </c>
      <c r="D40" s="601">
        <v>2337000</v>
      </c>
      <c r="E40" s="582">
        <v>2339599</v>
      </c>
      <c r="F40" s="572">
        <f t="shared" si="1"/>
        <v>2600</v>
      </c>
      <c r="G40" s="667" t="s">
        <v>1503</v>
      </c>
      <c r="H40" s="577"/>
      <c r="I40" s="668" t="s">
        <v>1329</v>
      </c>
    </row>
    <row r="41" spans="2:9" x14ac:dyDescent="0.2">
      <c r="B41" s="679">
        <f t="shared" si="0"/>
        <v>28</v>
      </c>
      <c r="C41" s="573" t="s">
        <v>832</v>
      </c>
      <c r="D41" s="601">
        <v>2340000</v>
      </c>
      <c r="E41" s="582">
        <v>2340799</v>
      </c>
      <c r="F41" s="572">
        <f t="shared" si="1"/>
        <v>800</v>
      </c>
      <c r="G41" s="665" t="s">
        <v>824</v>
      </c>
      <c r="H41" s="574"/>
      <c r="I41" s="666" t="s">
        <v>1329</v>
      </c>
    </row>
    <row r="42" spans="2:9" x14ac:dyDescent="0.2">
      <c r="B42" s="679">
        <f t="shared" si="0"/>
        <v>29</v>
      </c>
      <c r="C42" s="573" t="s">
        <v>974</v>
      </c>
      <c r="D42" s="601">
        <v>2344000</v>
      </c>
      <c r="E42" s="582">
        <v>2344799</v>
      </c>
      <c r="F42" s="572">
        <f t="shared" si="1"/>
        <v>800</v>
      </c>
      <c r="G42" s="665" t="s">
        <v>824</v>
      </c>
      <c r="H42" s="574"/>
      <c r="I42" s="666" t="s">
        <v>1329</v>
      </c>
    </row>
    <row r="43" spans="2:9" x14ac:dyDescent="0.2">
      <c r="B43" s="679">
        <f t="shared" si="0"/>
        <v>30</v>
      </c>
      <c r="C43" s="573" t="s">
        <v>1579</v>
      </c>
      <c r="D43" s="601">
        <v>2347000</v>
      </c>
      <c r="E43" s="582">
        <v>2347199</v>
      </c>
      <c r="F43" s="572">
        <f t="shared" si="1"/>
        <v>200</v>
      </c>
      <c r="G43" s="665" t="s">
        <v>1503</v>
      </c>
      <c r="H43" s="574"/>
      <c r="I43" s="666" t="s">
        <v>1329</v>
      </c>
    </row>
    <row r="44" spans="2:9" x14ac:dyDescent="0.2">
      <c r="B44" s="679">
        <f t="shared" si="0"/>
        <v>31</v>
      </c>
      <c r="C44" s="573" t="s">
        <v>2861</v>
      </c>
      <c r="D44" s="601">
        <v>2348000</v>
      </c>
      <c r="E44" s="582">
        <v>2348199</v>
      </c>
      <c r="F44" s="572">
        <f t="shared" si="1"/>
        <v>200</v>
      </c>
      <c r="G44" s="665" t="s">
        <v>824</v>
      </c>
      <c r="H44" s="574"/>
      <c r="I44" s="666" t="s">
        <v>1329</v>
      </c>
    </row>
    <row r="45" spans="2:9" x14ac:dyDescent="0.2">
      <c r="B45" s="679">
        <f t="shared" si="0"/>
        <v>32</v>
      </c>
      <c r="C45" s="573" t="s">
        <v>2840</v>
      </c>
      <c r="D45" s="601">
        <v>2349000</v>
      </c>
      <c r="E45" s="582">
        <v>2349399</v>
      </c>
      <c r="F45" s="572">
        <f t="shared" si="1"/>
        <v>400</v>
      </c>
      <c r="G45" s="665" t="s">
        <v>1503</v>
      </c>
      <c r="H45" s="574"/>
      <c r="I45" s="666" t="s">
        <v>1329</v>
      </c>
    </row>
    <row r="46" spans="2:9" x14ac:dyDescent="0.2">
      <c r="B46" s="679">
        <f t="shared" si="0"/>
        <v>33</v>
      </c>
      <c r="C46" s="573" t="s">
        <v>2459</v>
      </c>
      <c r="D46" s="601">
        <v>2350000</v>
      </c>
      <c r="E46" s="582">
        <v>2351599</v>
      </c>
      <c r="F46" s="572">
        <f t="shared" si="1"/>
        <v>1600</v>
      </c>
      <c r="G46" s="665" t="s">
        <v>824</v>
      </c>
      <c r="H46" s="574"/>
      <c r="I46" s="666" t="s">
        <v>1329</v>
      </c>
    </row>
    <row r="47" spans="2:9" x14ac:dyDescent="0.2">
      <c r="B47" s="679">
        <f t="shared" si="0"/>
        <v>34</v>
      </c>
      <c r="C47" s="573" t="s">
        <v>1021</v>
      </c>
      <c r="D47" s="601">
        <v>2353000</v>
      </c>
      <c r="E47" s="582">
        <v>2353799</v>
      </c>
      <c r="F47" s="572">
        <f t="shared" si="1"/>
        <v>800</v>
      </c>
      <c r="G47" s="573" t="s">
        <v>824</v>
      </c>
      <c r="H47" s="574"/>
      <c r="I47" s="575" t="s">
        <v>1329</v>
      </c>
    </row>
    <row r="48" spans="2:9" x14ac:dyDescent="0.2">
      <c r="B48" s="679">
        <f t="shared" si="0"/>
        <v>35</v>
      </c>
      <c r="C48" s="573" t="s">
        <v>1722</v>
      </c>
      <c r="D48" s="601">
        <v>2356000</v>
      </c>
      <c r="E48" s="582">
        <v>2359999</v>
      </c>
      <c r="F48" s="572">
        <f t="shared" si="1"/>
        <v>4000</v>
      </c>
      <c r="G48" s="573" t="s">
        <v>824</v>
      </c>
      <c r="H48" s="574"/>
      <c r="I48" s="575" t="s">
        <v>1329</v>
      </c>
    </row>
    <row r="49" spans="2:9" x14ac:dyDescent="0.2">
      <c r="B49" s="679">
        <f t="shared" si="0"/>
        <v>36</v>
      </c>
      <c r="C49" s="573" t="s">
        <v>833</v>
      </c>
      <c r="D49" s="601">
        <v>2360000</v>
      </c>
      <c r="E49" s="582">
        <v>2361999</v>
      </c>
      <c r="F49" s="572">
        <f t="shared" si="1"/>
        <v>2000</v>
      </c>
      <c r="G49" s="573" t="s">
        <v>824</v>
      </c>
      <c r="H49" s="574"/>
      <c r="I49" s="575" t="s">
        <v>1329</v>
      </c>
    </row>
    <row r="50" spans="2:9" x14ac:dyDescent="0.2">
      <c r="B50" s="679">
        <f t="shared" si="0"/>
        <v>37</v>
      </c>
      <c r="C50" s="573" t="s">
        <v>2762</v>
      </c>
      <c r="D50" s="601">
        <v>2370000</v>
      </c>
      <c r="E50" s="582">
        <v>2370399</v>
      </c>
      <c r="F50" s="572">
        <v>400</v>
      </c>
      <c r="G50" s="573" t="s">
        <v>824</v>
      </c>
      <c r="H50" s="574"/>
      <c r="I50" s="575" t="s">
        <v>1329</v>
      </c>
    </row>
    <row r="51" spans="2:9" x14ac:dyDescent="0.2">
      <c r="B51" s="679">
        <f t="shared" si="0"/>
        <v>38</v>
      </c>
      <c r="C51" s="573" t="s">
        <v>2737</v>
      </c>
      <c r="D51" s="601">
        <v>2371000</v>
      </c>
      <c r="E51" s="582">
        <v>2371399</v>
      </c>
      <c r="F51" s="572">
        <f t="shared" si="1"/>
        <v>400</v>
      </c>
      <c r="G51" s="573" t="s">
        <v>824</v>
      </c>
      <c r="H51" s="574"/>
      <c r="I51" s="575" t="s">
        <v>1329</v>
      </c>
    </row>
    <row r="52" spans="2:9" x14ac:dyDescent="0.2">
      <c r="B52" s="679">
        <f t="shared" si="0"/>
        <v>39</v>
      </c>
      <c r="C52" s="573" t="s">
        <v>2736</v>
      </c>
      <c r="D52" s="601">
        <v>2372000</v>
      </c>
      <c r="E52" s="582">
        <v>2372699</v>
      </c>
      <c r="F52" s="572">
        <f t="shared" si="1"/>
        <v>700</v>
      </c>
      <c r="G52" s="573" t="s">
        <v>824</v>
      </c>
      <c r="H52" s="574"/>
      <c r="I52" s="575" t="s">
        <v>1329</v>
      </c>
    </row>
    <row r="53" spans="2:9" x14ac:dyDescent="0.2">
      <c r="B53" s="679">
        <f t="shared" si="0"/>
        <v>40</v>
      </c>
      <c r="C53" s="573" t="s">
        <v>2738</v>
      </c>
      <c r="D53" s="601">
        <v>2373000</v>
      </c>
      <c r="E53" s="582">
        <v>2374099</v>
      </c>
      <c r="F53" s="572">
        <f t="shared" si="1"/>
        <v>1100</v>
      </c>
      <c r="G53" s="573" t="s">
        <v>824</v>
      </c>
      <c r="H53" s="574"/>
      <c r="I53" s="575" t="s">
        <v>1329</v>
      </c>
    </row>
    <row r="54" spans="2:9" x14ac:dyDescent="0.2">
      <c r="B54" s="679">
        <f t="shared" si="0"/>
        <v>41</v>
      </c>
      <c r="C54" s="573" t="s">
        <v>2784</v>
      </c>
      <c r="D54" s="601">
        <v>2377000</v>
      </c>
      <c r="E54" s="582">
        <v>2377399</v>
      </c>
      <c r="F54" s="572">
        <f t="shared" si="1"/>
        <v>400</v>
      </c>
      <c r="G54" s="573" t="s">
        <v>824</v>
      </c>
      <c r="H54" s="574"/>
      <c r="I54" s="575" t="s">
        <v>1329</v>
      </c>
    </row>
    <row r="55" spans="2:9" x14ac:dyDescent="0.2">
      <c r="B55" s="679">
        <f t="shared" si="0"/>
        <v>42</v>
      </c>
      <c r="C55" s="573" t="s">
        <v>2785</v>
      </c>
      <c r="D55" s="601">
        <v>2378000</v>
      </c>
      <c r="E55" s="582">
        <v>2378399</v>
      </c>
      <c r="F55" s="572">
        <f t="shared" si="1"/>
        <v>400</v>
      </c>
      <c r="G55" s="573" t="s">
        <v>824</v>
      </c>
      <c r="H55" s="574"/>
      <c r="I55" s="575" t="s">
        <v>1329</v>
      </c>
    </row>
    <row r="56" spans="2:9" x14ac:dyDescent="0.2">
      <c r="B56" s="679">
        <f t="shared" si="0"/>
        <v>43</v>
      </c>
      <c r="C56" s="573" t="s">
        <v>2786</v>
      </c>
      <c r="D56" s="601">
        <v>2379000</v>
      </c>
      <c r="E56" s="582">
        <v>2379399</v>
      </c>
      <c r="F56" s="572">
        <f t="shared" si="1"/>
        <v>400</v>
      </c>
      <c r="G56" s="573" t="s">
        <v>824</v>
      </c>
      <c r="H56" s="574"/>
      <c r="I56" s="575" t="s">
        <v>1329</v>
      </c>
    </row>
    <row r="57" spans="2:9" x14ac:dyDescent="0.2">
      <c r="B57" s="679">
        <f t="shared" si="0"/>
        <v>44</v>
      </c>
      <c r="C57" s="573" t="s">
        <v>2077</v>
      </c>
      <c r="D57" s="601">
        <v>2380000</v>
      </c>
      <c r="E57" s="582">
        <v>2385799</v>
      </c>
      <c r="F57" s="572">
        <f t="shared" si="1"/>
        <v>5800</v>
      </c>
      <c r="G57" s="573" t="s">
        <v>824</v>
      </c>
      <c r="H57" s="574"/>
      <c r="I57" s="575" t="s">
        <v>1329</v>
      </c>
    </row>
    <row r="58" spans="2:9" x14ac:dyDescent="0.2">
      <c r="B58" s="679">
        <f t="shared" si="0"/>
        <v>45</v>
      </c>
      <c r="C58" s="573" t="s">
        <v>2164</v>
      </c>
      <c r="D58" s="601">
        <v>2387000</v>
      </c>
      <c r="E58" s="582">
        <v>2387499</v>
      </c>
      <c r="F58" s="572">
        <f t="shared" si="1"/>
        <v>500</v>
      </c>
      <c r="G58" s="573" t="s">
        <v>824</v>
      </c>
      <c r="H58" s="574"/>
      <c r="I58" s="575" t="s">
        <v>1329</v>
      </c>
    </row>
    <row r="59" spans="2:9" x14ac:dyDescent="0.2">
      <c r="B59" s="679">
        <f t="shared" si="0"/>
        <v>46</v>
      </c>
      <c r="C59" s="573" t="s">
        <v>1881</v>
      </c>
      <c r="D59" s="601">
        <v>2388000</v>
      </c>
      <c r="E59" s="582">
        <v>2388699</v>
      </c>
      <c r="F59" s="572">
        <f t="shared" si="1"/>
        <v>700</v>
      </c>
      <c r="G59" s="573" t="s">
        <v>824</v>
      </c>
      <c r="H59" s="574"/>
      <c r="I59" s="575" t="s">
        <v>1329</v>
      </c>
    </row>
    <row r="60" spans="2:9" x14ac:dyDescent="0.2">
      <c r="B60" s="679">
        <f t="shared" si="0"/>
        <v>47</v>
      </c>
      <c r="C60" s="573" t="s">
        <v>2165</v>
      </c>
      <c r="D60" s="601">
        <v>2389000</v>
      </c>
      <c r="E60" s="582">
        <v>2389399</v>
      </c>
      <c r="F60" s="572">
        <f t="shared" si="1"/>
        <v>400</v>
      </c>
      <c r="G60" s="573" t="s">
        <v>824</v>
      </c>
      <c r="H60" s="574"/>
      <c r="I60" s="575" t="s">
        <v>1329</v>
      </c>
    </row>
    <row r="61" spans="2:9" x14ac:dyDescent="0.2">
      <c r="B61" s="679">
        <f t="shared" si="0"/>
        <v>48</v>
      </c>
      <c r="C61" s="573" t="s">
        <v>2506</v>
      </c>
      <c r="D61" s="601">
        <v>2391000</v>
      </c>
      <c r="E61" s="582">
        <v>2391299</v>
      </c>
      <c r="F61" s="572">
        <f t="shared" si="1"/>
        <v>300</v>
      </c>
      <c r="G61" s="573" t="s">
        <v>824</v>
      </c>
      <c r="H61" s="574"/>
      <c r="I61" s="575" t="s">
        <v>1329</v>
      </c>
    </row>
    <row r="62" spans="2:9" x14ac:dyDescent="0.2">
      <c r="B62" s="679">
        <f t="shared" si="0"/>
        <v>49</v>
      </c>
      <c r="C62" s="573" t="s">
        <v>2330</v>
      </c>
      <c r="D62" s="601">
        <v>2392000</v>
      </c>
      <c r="E62" s="582">
        <v>2392199</v>
      </c>
      <c r="F62" s="572">
        <f t="shared" si="1"/>
        <v>200</v>
      </c>
      <c r="G62" s="573" t="s">
        <v>824</v>
      </c>
      <c r="H62" s="574"/>
      <c r="I62" s="575" t="s">
        <v>1329</v>
      </c>
    </row>
    <row r="63" spans="2:9" x14ac:dyDescent="0.2">
      <c r="B63" s="679">
        <f t="shared" si="0"/>
        <v>50</v>
      </c>
      <c r="C63" s="573" t="s">
        <v>2415</v>
      </c>
      <c r="D63" s="601">
        <v>2393000</v>
      </c>
      <c r="E63" s="582">
        <v>2393199</v>
      </c>
      <c r="F63" s="572">
        <f t="shared" si="1"/>
        <v>200</v>
      </c>
      <c r="G63" s="573" t="s">
        <v>824</v>
      </c>
      <c r="H63" s="574"/>
      <c r="I63" s="575" t="s">
        <v>1329</v>
      </c>
    </row>
    <row r="64" spans="2:9" x14ac:dyDescent="0.2">
      <c r="B64" s="679">
        <f t="shared" si="0"/>
        <v>51</v>
      </c>
      <c r="C64" s="573" t="s">
        <v>2414</v>
      </c>
      <c r="D64" s="601">
        <v>2394000</v>
      </c>
      <c r="E64" s="582">
        <v>2394999</v>
      </c>
      <c r="F64" s="572">
        <f t="shared" si="1"/>
        <v>1000</v>
      </c>
      <c r="G64" s="573" t="s">
        <v>824</v>
      </c>
      <c r="H64" s="574"/>
      <c r="I64" s="575" t="s">
        <v>1329</v>
      </c>
    </row>
    <row r="65" spans="2:9" x14ac:dyDescent="0.2">
      <c r="B65" s="679">
        <f t="shared" si="0"/>
        <v>52</v>
      </c>
      <c r="C65" s="573" t="s">
        <v>2818</v>
      </c>
      <c r="D65" s="601">
        <v>2396000</v>
      </c>
      <c r="E65" s="582">
        <v>2396399</v>
      </c>
      <c r="F65" s="572">
        <f t="shared" si="1"/>
        <v>400</v>
      </c>
      <c r="G65" s="669" t="s">
        <v>824</v>
      </c>
      <c r="H65" s="574"/>
      <c r="I65" s="575" t="s">
        <v>1329</v>
      </c>
    </row>
    <row r="66" spans="2:9" x14ac:dyDescent="0.2">
      <c r="B66" s="679">
        <f t="shared" si="0"/>
        <v>53</v>
      </c>
      <c r="C66" s="573" t="s">
        <v>2344</v>
      </c>
      <c r="D66" s="601">
        <v>2397000</v>
      </c>
      <c r="E66" s="582">
        <v>2397099</v>
      </c>
      <c r="F66" s="572">
        <f t="shared" si="1"/>
        <v>100</v>
      </c>
      <c r="G66" s="573" t="s">
        <v>824</v>
      </c>
      <c r="H66" s="574"/>
      <c r="I66" s="575" t="s">
        <v>1329</v>
      </c>
    </row>
    <row r="67" spans="2:9" x14ac:dyDescent="0.2">
      <c r="B67" s="679">
        <f t="shared" si="0"/>
        <v>54</v>
      </c>
      <c r="C67" s="573" t="s">
        <v>823</v>
      </c>
      <c r="D67" s="601">
        <v>2398000</v>
      </c>
      <c r="E67" s="582">
        <v>2399999</v>
      </c>
      <c r="F67" s="572">
        <f t="shared" si="1"/>
        <v>2000</v>
      </c>
      <c r="G67" s="573" t="s">
        <v>824</v>
      </c>
      <c r="H67" s="574"/>
      <c r="I67" s="575" t="s">
        <v>1329</v>
      </c>
    </row>
    <row r="68" spans="2:9" x14ac:dyDescent="0.2">
      <c r="B68" s="679">
        <f t="shared" si="0"/>
        <v>55</v>
      </c>
      <c r="C68" s="573" t="s">
        <v>196</v>
      </c>
      <c r="D68" s="601">
        <v>2400000</v>
      </c>
      <c r="E68" s="582">
        <v>2400599</v>
      </c>
      <c r="F68" s="572">
        <f t="shared" si="1"/>
        <v>600</v>
      </c>
      <c r="G68" s="573" t="s">
        <v>824</v>
      </c>
      <c r="H68" s="574"/>
      <c r="I68" s="575" t="s">
        <v>1329</v>
      </c>
    </row>
    <row r="69" spans="2:9" x14ac:dyDescent="0.2">
      <c r="B69" s="679">
        <f t="shared" si="0"/>
        <v>56</v>
      </c>
      <c r="C69" s="573" t="s">
        <v>2378</v>
      </c>
      <c r="D69" s="601">
        <v>2402000</v>
      </c>
      <c r="E69" s="582">
        <v>2402399</v>
      </c>
      <c r="F69" s="572">
        <f t="shared" si="1"/>
        <v>400</v>
      </c>
      <c r="G69" s="573" t="s">
        <v>824</v>
      </c>
      <c r="H69" s="574"/>
      <c r="I69" s="575" t="s">
        <v>1329</v>
      </c>
    </row>
    <row r="70" spans="2:9" x14ac:dyDescent="0.2">
      <c r="B70" s="679">
        <f t="shared" si="0"/>
        <v>57</v>
      </c>
      <c r="C70" s="573" t="s">
        <v>830</v>
      </c>
      <c r="D70" s="601">
        <v>2410000</v>
      </c>
      <c r="E70" s="582">
        <v>2410599</v>
      </c>
      <c r="F70" s="583">
        <f t="shared" si="1"/>
        <v>600</v>
      </c>
      <c r="G70" s="573" t="s">
        <v>824</v>
      </c>
      <c r="H70" s="574"/>
      <c r="I70" s="575" t="s">
        <v>1329</v>
      </c>
    </row>
    <row r="71" spans="2:9" x14ac:dyDescent="0.2">
      <c r="B71" s="679">
        <f t="shared" si="0"/>
        <v>58</v>
      </c>
      <c r="C71" s="573" t="s">
        <v>2617</v>
      </c>
      <c r="D71" s="601">
        <v>2410600</v>
      </c>
      <c r="E71" s="582">
        <v>2410799</v>
      </c>
      <c r="F71" s="583">
        <f t="shared" si="1"/>
        <v>200</v>
      </c>
      <c r="G71" s="573" t="s">
        <v>824</v>
      </c>
      <c r="H71" s="574"/>
      <c r="I71" s="575" t="s">
        <v>1329</v>
      </c>
    </row>
    <row r="72" spans="2:9" x14ac:dyDescent="0.2">
      <c r="B72" s="679">
        <f t="shared" si="0"/>
        <v>59</v>
      </c>
      <c r="C72" s="573" t="s">
        <v>2078</v>
      </c>
      <c r="D72" s="601">
        <v>2417000</v>
      </c>
      <c r="E72" s="582">
        <v>2418899</v>
      </c>
      <c r="F72" s="583">
        <f t="shared" si="1"/>
        <v>1900</v>
      </c>
      <c r="G72" s="573" t="s">
        <v>824</v>
      </c>
      <c r="H72" s="574"/>
      <c r="I72" s="575" t="s">
        <v>1329</v>
      </c>
    </row>
    <row r="73" spans="2:9" x14ac:dyDescent="0.2">
      <c r="B73" s="679">
        <f t="shared" si="0"/>
        <v>60</v>
      </c>
      <c r="C73" s="573" t="s">
        <v>1062</v>
      </c>
      <c r="D73" s="601">
        <v>2420000</v>
      </c>
      <c r="E73" s="582">
        <v>2421499</v>
      </c>
      <c r="F73" s="583">
        <f t="shared" si="1"/>
        <v>1500</v>
      </c>
      <c r="G73" s="573" t="s">
        <v>824</v>
      </c>
      <c r="H73" s="574"/>
      <c r="I73" s="575" t="s">
        <v>1329</v>
      </c>
    </row>
    <row r="74" spans="2:9" x14ac:dyDescent="0.2">
      <c r="B74" s="679">
        <f t="shared" si="0"/>
        <v>61</v>
      </c>
      <c r="C74" s="573" t="s">
        <v>2412</v>
      </c>
      <c r="D74" s="601">
        <v>2424000</v>
      </c>
      <c r="E74" s="582">
        <v>2424199</v>
      </c>
      <c r="F74" s="583">
        <f t="shared" si="1"/>
        <v>200</v>
      </c>
      <c r="G74" s="573" t="s">
        <v>824</v>
      </c>
      <c r="H74" s="574"/>
      <c r="I74" s="575" t="s">
        <v>1329</v>
      </c>
    </row>
    <row r="75" spans="2:9" x14ac:dyDescent="0.2">
      <c r="B75" s="679">
        <f t="shared" si="0"/>
        <v>62</v>
      </c>
      <c r="C75" s="573" t="s">
        <v>1212</v>
      </c>
      <c r="D75" s="601">
        <v>2430000</v>
      </c>
      <c r="E75" s="582">
        <v>2433099</v>
      </c>
      <c r="F75" s="583">
        <f t="shared" si="1"/>
        <v>3100</v>
      </c>
      <c r="G75" s="573" t="s">
        <v>824</v>
      </c>
      <c r="H75" s="574"/>
      <c r="I75" s="575" t="s">
        <v>1329</v>
      </c>
    </row>
    <row r="76" spans="2:9" x14ac:dyDescent="0.2">
      <c r="B76" s="679">
        <f t="shared" si="0"/>
        <v>63</v>
      </c>
      <c r="C76" s="573" t="s">
        <v>2411</v>
      </c>
      <c r="D76" s="601">
        <v>2440000</v>
      </c>
      <c r="E76" s="582">
        <v>2443399</v>
      </c>
      <c r="F76" s="583">
        <f t="shared" si="1"/>
        <v>3400</v>
      </c>
      <c r="G76" s="573" t="s">
        <v>824</v>
      </c>
      <c r="H76" s="574"/>
      <c r="I76" s="575" t="s">
        <v>1329</v>
      </c>
    </row>
    <row r="77" spans="2:9" x14ac:dyDescent="0.2">
      <c r="B77" s="679">
        <f t="shared" si="0"/>
        <v>64</v>
      </c>
      <c r="C77" s="573" t="s">
        <v>2590</v>
      </c>
      <c r="D77" s="601">
        <v>2443400</v>
      </c>
      <c r="E77" s="582">
        <v>2443699</v>
      </c>
      <c r="F77" s="583">
        <f t="shared" si="1"/>
        <v>300</v>
      </c>
      <c r="G77" s="573" t="s">
        <v>824</v>
      </c>
      <c r="H77" s="574"/>
      <c r="I77" s="575" t="s">
        <v>1329</v>
      </c>
    </row>
    <row r="78" spans="2:9" x14ac:dyDescent="0.2">
      <c r="B78" s="679">
        <f t="shared" si="0"/>
        <v>65</v>
      </c>
      <c r="C78" s="573" t="s">
        <v>2190</v>
      </c>
      <c r="D78" s="601">
        <v>2450000</v>
      </c>
      <c r="E78" s="582">
        <v>2459599</v>
      </c>
      <c r="F78" s="583">
        <f t="shared" si="1"/>
        <v>9600</v>
      </c>
      <c r="G78" s="573" t="s">
        <v>824</v>
      </c>
      <c r="H78" s="574"/>
      <c r="I78" s="575" t="s">
        <v>1329</v>
      </c>
    </row>
    <row r="79" spans="2:9" x14ac:dyDescent="0.2">
      <c r="B79" s="679">
        <f t="shared" si="0"/>
        <v>66</v>
      </c>
      <c r="C79" s="573" t="s">
        <v>2779</v>
      </c>
      <c r="D79" s="601">
        <v>2470000</v>
      </c>
      <c r="E79" s="582">
        <v>2471599</v>
      </c>
      <c r="F79" s="583">
        <f t="shared" si="1"/>
        <v>1600</v>
      </c>
      <c r="G79" s="573" t="s">
        <v>824</v>
      </c>
      <c r="H79" s="574"/>
      <c r="I79" s="575" t="s">
        <v>1329</v>
      </c>
    </row>
    <row r="80" spans="2:9" x14ac:dyDescent="0.2">
      <c r="B80" s="679">
        <f t="shared" si="0"/>
        <v>67</v>
      </c>
      <c r="C80" s="573" t="s">
        <v>2831</v>
      </c>
      <c r="D80" s="601">
        <v>2475000</v>
      </c>
      <c r="E80" s="582">
        <v>2475299</v>
      </c>
      <c r="F80" s="583">
        <f t="shared" si="1"/>
        <v>300</v>
      </c>
      <c r="G80" s="573" t="s">
        <v>824</v>
      </c>
      <c r="H80" s="574"/>
      <c r="I80" s="575" t="s">
        <v>1329</v>
      </c>
    </row>
    <row r="81" spans="2:9" x14ac:dyDescent="0.2">
      <c r="B81" s="679">
        <f t="shared" si="0"/>
        <v>68</v>
      </c>
      <c r="C81" s="573" t="s">
        <v>2862</v>
      </c>
      <c r="D81" s="601">
        <v>2478000</v>
      </c>
      <c r="E81" s="582">
        <v>2478599</v>
      </c>
      <c r="F81" s="583">
        <f t="shared" si="1"/>
        <v>600</v>
      </c>
      <c r="G81" s="573" t="s">
        <v>824</v>
      </c>
      <c r="H81" s="574"/>
      <c r="I81" s="575" t="s">
        <v>1329</v>
      </c>
    </row>
    <row r="82" spans="2:9" x14ac:dyDescent="0.2">
      <c r="B82" s="679">
        <f t="shared" si="0"/>
        <v>69</v>
      </c>
      <c r="C82" s="573" t="s">
        <v>2863</v>
      </c>
      <c r="D82" s="601">
        <v>2480000</v>
      </c>
      <c r="E82" s="582">
        <v>2481599</v>
      </c>
      <c r="F82" s="583">
        <f t="shared" si="1"/>
        <v>1600</v>
      </c>
      <c r="G82" s="573" t="s">
        <v>824</v>
      </c>
      <c r="H82" s="574"/>
      <c r="I82" s="575" t="s">
        <v>1329</v>
      </c>
    </row>
    <row r="83" spans="2:9" x14ac:dyDescent="0.2">
      <c r="B83" s="679">
        <f>+B82+1</f>
        <v>70</v>
      </c>
      <c r="C83" s="584" t="s">
        <v>969</v>
      </c>
      <c r="D83" s="601"/>
      <c r="E83" s="582"/>
      <c r="F83" s="583"/>
      <c r="G83" s="573"/>
      <c r="H83" s="574"/>
      <c r="I83" s="575" t="s">
        <v>1329</v>
      </c>
    </row>
    <row r="84" spans="2:9" x14ac:dyDescent="0.2">
      <c r="B84" s="679">
        <f t="shared" ref="B84:B146" si="3">+B83+1</f>
        <v>71</v>
      </c>
      <c r="C84" s="573" t="s">
        <v>841</v>
      </c>
      <c r="D84" s="601">
        <v>2520000</v>
      </c>
      <c r="E84" s="582">
        <v>2521999</v>
      </c>
      <c r="F84" s="583">
        <f t="shared" si="1"/>
        <v>2000</v>
      </c>
      <c r="G84" s="573" t="s">
        <v>843</v>
      </c>
      <c r="H84" s="574"/>
      <c r="I84" s="575" t="s">
        <v>1329</v>
      </c>
    </row>
    <row r="85" spans="2:9" x14ac:dyDescent="0.2">
      <c r="B85" s="679">
        <f t="shared" si="3"/>
        <v>72</v>
      </c>
      <c r="C85" s="573" t="s">
        <v>1812</v>
      </c>
      <c r="D85" s="601">
        <v>2523000</v>
      </c>
      <c r="E85" s="582">
        <v>2523499</v>
      </c>
      <c r="F85" s="583">
        <f t="shared" si="1"/>
        <v>500</v>
      </c>
      <c r="G85" s="573" t="s">
        <v>843</v>
      </c>
      <c r="H85" s="574"/>
      <c r="I85" s="575" t="s">
        <v>1329</v>
      </c>
    </row>
    <row r="86" spans="2:9" x14ac:dyDescent="0.2">
      <c r="B86" s="679">
        <f t="shared" si="3"/>
        <v>73</v>
      </c>
      <c r="C86" s="573" t="s">
        <v>842</v>
      </c>
      <c r="D86" s="601">
        <v>2524000</v>
      </c>
      <c r="E86" s="582">
        <v>2527899</v>
      </c>
      <c r="F86" s="583">
        <f t="shared" si="1"/>
        <v>3900</v>
      </c>
      <c r="G86" s="573" t="s">
        <v>843</v>
      </c>
      <c r="H86" s="574"/>
      <c r="I86" s="575" t="s">
        <v>1329</v>
      </c>
    </row>
    <row r="87" spans="2:9" x14ac:dyDescent="0.2">
      <c r="B87" s="679">
        <f t="shared" si="3"/>
        <v>74</v>
      </c>
      <c r="C87" s="573" t="s">
        <v>2508</v>
      </c>
      <c r="D87" s="601">
        <v>2529000</v>
      </c>
      <c r="E87" s="582">
        <v>2529599</v>
      </c>
      <c r="F87" s="583">
        <f t="shared" si="1"/>
        <v>600</v>
      </c>
      <c r="G87" s="573" t="s">
        <v>843</v>
      </c>
      <c r="H87" s="574"/>
      <c r="I87" s="575" t="s">
        <v>1329</v>
      </c>
    </row>
    <row r="88" spans="2:9" x14ac:dyDescent="0.2">
      <c r="B88" s="679">
        <f t="shared" si="3"/>
        <v>75</v>
      </c>
      <c r="C88" s="573" t="s">
        <v>1826</v>
      </c>
      <c r="D88" s="601">
        <v>2530000</v>
      </c>
      <c r="E88" s="582">
        <v>2530499</v>
      </c>
      <c r="F88" s="583">
        <f t="shared" si="1"/>
        <v>500</v>
      </c>
      <c r="G88" s="573" t="s">
        <v>843</v>
      </c>
      <c r="H88" s="574"/>
      <c r="I88" s="575" t="s">
        <v>1329</v>
      </c>
    </row>
    <row r="89" spans="2:9" x14ac:dyDescent="0.2">
      <c r="B89" s="679">
        <f t="shared" si="3"/>
        <v>76</v>
      </c>
      <c r="C89" s="573" t="s">
        <v>1551</v>
      </c>
      <c r="D89" s="601">
        <v>2531000</v>
      </c>
      <c r="E89" s="582">
        <v>2531499</v>
      </c>
      <c r="F89" s="583">
        <f t="shared" si="1"/>
        <v>500</v>
      </c>
      <c r="G89" s="573" t="s">
        <v>843</v>
      </c>
      <c r="H89" s="574"/>
      <c r="I89" s="575" t="s">
        <v>1329</v>
      </c>
    </row>
    <row r="90" spans="2:9" x14ac:dyDescent="0.2">
      <c r="B90" s="679">
        <f t="shared" si="3"/>
        <v>77</v>
      </c>
      <c r="C90" s="573" t="s">
        <v>1812</v>
      </c>
      <c r="D90" s="601">
        <v>2532000</v>
      </c>
      <c r="E90" s="582">
        <v>2532299</v>
      </c>
      <c r="F90" s="583">
        <f t="shared" si="1"/>
        <v>300</v>
      </c>
      <c r="G90" s="573" t="s">
        <v>843</v>
      </c>
      <c r="H90" s="574"/>
      <c r="I90" s="575" t="s">
        <v>1329</v>
      </c>
    </row>
    <row r="91" spans="2:9" x14ac:dyDescent="0.2">
      <c r="B91" s="679">
        <f t="shared" si="3"/>
        <v>78</v>
      </c>
      <c r="C91" s="573" t="s">
        <v>2177</v>
      </c>
      <c r="D91" s="601">
        <v>2533000</v>
      </c>
      <c r="E91" s="582">
        <v>2533099</v>
      </c>
      <c r="F91" s="583">
        <f t="shared" si="1"/>
        <v>100</v>
      </c>
      <c r="G91" s="573" t="s">
        <v>843</v>
      </c>
      <c r="H91" s="574"/>
      <c r="I91" s="575" t="s">
        <v>1329</v>
      </c>
    </row>
    <row r="92" spans="2:9" x14ac:dyDescent="0.2">
      <c r="B92" s="679">
        <f t="shared" si="3"/>
        <v>79</v>
      </c>
      <c r="C92" s="573" t="s">
        <v>2178</v>
      </c>
      <c r="D92" s="601">
        <v>2534000</v>
      </c>
      <c r="E92" s="582">
        <v>2534099</v>
      </c>
      <c r="F92" s="583">
        <f t="shared" si="1"/>
        <v>100</v>
      </c>
      <c r="G92" s="573" t="s">
        <v>843</v>
      </c>
      <c r="H92" s="574"/>
      <c r="I92" s="575" t="s">
        <v>1329</v>
      </c>
    </row>
    <row r="93" spans="2:9" x14ac:dyDescent="0.2">
      <c r="B93" s="679">
        <f t="shared" si="3"/>
        <v>80</v>
      </c>
      <c r="C93" s="573" t="s">
        <v>2196</v>
      </c>
      <c r="D93" s="601">
        <v>2535000</v>
      </c>
      <c r="E93" s="582">
        <v>2535099</v>
      </c>
      <c r="F93" s="583">
        <f t="shared" si="1"/>
        <v>100</v>
      </c>
      <c r="G93" s="573" t="s">
        <v>843</v>
      </c>
      <c r="H93" s="574"/>
      <c r="I93" s="575" t="s">
        <v>1329</v>
      </c>
    </row>
    <row r="94" spans="2:9" x14ac:dyDescent="0.2">
      <c r="B94" s="679">
        <f t="shared" si="3"/>
        <v>81</v>
      </c>
      <c r="C94" s="573" t="s">
        <v>2079</v>
      </c>
      <c r="D94" s="601">
        <v>2539000</v>
      </c>
      <c r="E94" s="582">
        <v>2539199</v>
      </c>
      <c r="F94" s="583">
        <f t="shared" si="1"/>
        <v>200</v>
      </c>
      <c r="G94" s="573" t="s">
        <v>1503</v>
      </c>
      <c r="H94" s="574"/>
      <c r="I94" s="575" t="s">
        <v>1329</v>
      </c>
    </row>
    <row r="95" spans="2:9" x14ac:dyDescent="0.2">
      <c r="B95" s="679">
        <f t="shared" si="3"/>
        <v>82</v>
      </c>
      <c r="C95" s="573" t="s">
        <v>2566</v>
      </c>
      <c r="D95" s="601">
        <v>2540000</v>
      </c>
      <c r="E95" s="582">
        <v>2540399</v>
      </c>
      <c r="F95" s="583">
        <f t="shared" si="1"/>
        <v>400</v>
      </c>
      <c r="G95" s="573" t="s">
        <v>824</v>
      </c>
      <c r="H95" s="574"/>
      <c r="I95" s="575" t="s">
        <v>1329</v>
      </c>
    </row>
    <row r="96" spans="2:9" x14ac:dyDescent="0.2">
      <c r="B96" s="679">
        <f t="shared" si="3"/>
        <v>83</v>
      </c>
      <c r="C96" s="573" t="s">
        <v>2565</v>
      </c>
      <c r="D96" s="601">
        <v>2541000</v>
      </c>
      <c r="E96" s="582">
        <v>2541399</v>
      </c>
      <c r="F96" s="583">
        <f t="shared" si="1"/>
        <v>400</v>
      </c>
      <c r="G96" s="573" t="s">
        <v>824</v>
      </c>
      <c r="H96" s="574"/>
      <c r="I96" s="575" t="s">
        <v>1329</v>
      </c>
    </row>
    <row r="97" spans="2:9" x14ac:dyDescent="0.2">
      <c r="B97" s="679">
        <f t="shared" si="3"/>
        <v>84</v>
      </c>
      <c r="C97" s="573" t="s">
        <v>2567</v>
      </c>
      <c r="D97" s="601">
        <v>2542000</v>
      </c>
      <c r="E97" s="582">
        <v>2542399</v>
      </c>
      <c r="F97" s="583">
        <f t="shared" si="1"/>
        <v>400</v>
      </c>
      <c r="G97" s="573" t="s">
        <v>824</v>
      </c>
      <c r="H97" s="574"/>
      <c r="I97" s="575" t="s">
        <v>1329</v>
      </c>
    </row>
    <row r="98" spans="2:9" x14ac:dyDescent="0.2">
      <c r="B98" s="679">
        <f t="shared" si="3"/>
        <v>85</v>
      </c>
      <c r="C98" s="573" t="s">
        <v>2580</v>
      </c>
      <c r="D98" s="601">
        <v>2543000</v>
      </c>
      <c r="E98" s="582">
        <v>2543399</v>
      </c>
      <c r="F98" s="583">
        <f t="shared" si="1"/>
        <v>400</v>
      </c>
      <c r="G98" s="573" t="s">
        <v>824</v>
      </c>
      <c r="H98" s="574"/>
      <c r="I98" s="575" t="s">
        <v>1329</v>
      </c>
    </row>
    <row r="99" spans="2:9" x14ac:dyDescent="0.2">
      <c r="B99" s="679">
        <f t="shared" si="3"/>
        <v>86</v>
      </c>
      <c r="C99" s="573" t="s">
        <v>2579</v>
      </c>
      <c r="D99" s="601">
        <v>2544000</v>
      </c>
      <c r="E99" s="582">
        <v>2544399</v>
      </c>
      <c r="F99" s="583">
        <f t="shared" si="1"/>
        <v>400</v>
      </c>
      <c r="G99" s="573" t="s">
        <v>824</v>
      </c>
      <c r="H99" s="574"/>
      <c r="I99" s="575" t="s">
        <v>1329</v>
      </c>
    </row>
    <row r="100" spans="2:9" x14ac:dyDescent="0.2">
      <c r="B100" s="679">
        <f t="shared" si="3"/>
        <v>87</v>
      </c>
      <c r="C100" s="573" t="s">
        <v>2578</v>
      </c>
      <c r="D100" s="601">
        <v>2545000</v>
      </c>
      <c r="E100" s="582">
        <v>2545399</v>
      </c>
      <c r="F100" s="583">
        <f t="shared" si="1"/>
        <v>400</v>
      </c>
      <c r="G100" s="573" t="s">
        <v>824</v>
      </c>
      <c r="H100" s="574"/>
      <c r="I100" s="575" t="s">
        <v>1329</v>
      </c>
    </row>
    <row r="101" spans="2:9" x14ac:dyDescent="0.2">
      <c r="B101" s="679">
        <f t="shared" si="3"/>
        <v>88</v>
      </c>
      <c r="C101" s="573" t="s">
        <v>2582</v>
      </c>
      <c r="D101" s="601">
        <v>2546000</v>
      </c>
      <c r="E101" s="582">
        <v>2546399</v>
      </c>
      <c r="F101" s="583">
        <f t="shared" si="1"/>
        <v>400</v>
      </c>
      <c r="G101" s="573" t="s">
        <v>824</v>
      </c>
      <c r="H101" s="574"/>
      <c r="I101" s="575" t="s">
        <v>1329</v>
      </c>
    </row>
    <row r="102" spans="2:9" x14ac:dyDescent="0.2">
      <c r="B102" s="679">
        <f t="shared" si="3"/>
        <v>89</v>
      </c>
      <c r="C102" s="573" t="s">
        <v>2577</v>
      </c>
      <c r="D102" s="601">
        <v>2547000</v>
      </c>
      <c r="E102" s="582">
        <v>2547399</v>
      </c>
      <c r="F102" s="583">
        <f t="shared" si="1"/>
        <v>400</v>
      </c>
      <c r="G102" s="573" t="s">
        <v>824</v>
      </c>
      <c r="H102" s="574"/>
      <c r="I102" s="575" t="s">
        <v>1329</v>
      </c>
    </row>
    <row r="103" spans="2:9" x14ac:dyDescent="0.2">
      <c r="B103" s="679">
        <f t="shared" si="3"/>
        <v>90</v>
      </c>
      <c r="C103" s="573" t="s">
        <v>2576</v>
      </c>
      <c r="D103" s="601">
        <v>2548000</v>
      </c>
      <c r="E103" s="582">
        <v>2548399</v>
      </c>
      <c r="F103" s="583">
        <f t="shared" si="1"/>
        <v>400</v>
      </c>
      <c r="G103" s="573" t="s">
        <v>824</v>
      </c>
      <c r="H103" s="574"/>
      <c r="I103" s="575" t="s">
        <v>1329</v>
      </c>
    </row>
    <row r="104" spans="2:9" x14ac:dyDescent="0.2">
      <c r="B104" s="679">
        <f t="shared" si="3"/>
        <v>91</v>
      </c>
      <c r="C104" s="573" t="s">
        <v>2080</v>
      </c>
      <c r="D104" s="601">
        <v>2550000</v>
      </c>
      <c r="E104" s="582">
        <v>2550899</v>
      </c>
      <c r="F104" s="583">
        <f t="shared" si="1"/>
        <v>900</v>
      </c>
      <c r="G104" s="573" t="s">
        <v>1503</v>
      </c>
      <c r="H104" s="574"/>
      <c r="I104" s="575" t="s">
        <v>1329</v>
      </c>
    </row>
    <row r="105" spans="2:9" x14ac:dyDescent="0.2">
      <c r="B105" s="679">
        <f t="shared" si="3"/>
        <v>92</v>
      </c>
      <c r="C105" s="573" t="s">
        <v>2081</v>
      </c>
      <c r="D105" s="601">
        <v>2552000</v>
      </c>
      <c r="E105" s="582">
        <v>2552499</v>
      </c>
      <c r="F105" s="583">
        <f t="shared" si="1"/>
        <v>500</v>
      </c>
      <c r="G105" s="573" t="s">
        <v>1503</v>
      </c>
      <c r="H105" s="574"/>
      <c r="I105" s="575" t="s">
        <v>1329</v>
      </c>
    </row>
    <row r="106" spans="2:9" x14ac:dyDescent="0.2">
      <c r="B106" s="679">
        <f t="shared" si="3"/>
        <v>93</v>
      </c>
      <c r="C106" s="573" t="s">
        <v>2166</v>
      </c>
      <c r="D106" s="601">
        <v>2554000</v>
      </c>
      <c r="E106" s="582">
        <v>2554199</v>
      </c>
      <c r="F106" s="583">
        <f t="shared" si="1"/>
        <v>200</v>
      </c>
      <c r="G106" s="573" t="s">
        <v>824</v>
      </c>
      <c r="H106" s="574"/>
      <c r="I106" s="575" t="s">
        <v>1329</v>
      </c>
    </row>
    <row r="107" spans="2:9" x14ac:dyDescent="0.2">
      <c r="B107" s="679">
        <f t="shared" si="3"/>
        <v>94</v>
      </c>
      <c r="C107" s="573" t="s">
        <v>2413</v>
      </c>
      <c r="D107" s="601">
        <v>2555000</v>
      </c>
      <c r="E107" s="582">
        <v>2555199</v>
      </c>
      <c r="F107" s="583">
        <f t="shared" si="1"/>
        <v>200</v>
      </c>
      <c r="G107" s="573" t="s">
        <v>824</v>
      </c>
      <c r="H107" s="574"/>
      <c r="I107" s="575" t="s">
        <v>1329</v>
      </c>
    </row>
    <row r="108" spans="2:9" x14ac:dyDescent="0.2">
      <c r="B108" s="679">
        <f t="shared" si="3"/>
        <v>95</v>
      </c>
      <c r="C108" s="573" t="s">
        <v>2199</v>
      </c>
      <c r="D108" s="601">
        <v>2556000</v>
      </c>
      <c r="E108" s="582">
        <v>2556199</v>
      </c>
      <c r="F108" s="583">
        <f t="shared" si="1"/>
        <v>200</v>
      </c>
      <c r="G108" s="573" t="s">
        <v>817</v>
      </c>
      <c r="H108" s="574"/>
      <c r="I108" s="575" t="s">
        <v>1329</v>
      </c>
    </row>
    <row r="109" spans="2:9" x14ac:dyDescent="0.2">
      <c r="B109" s="679">
        <f t="shared" si="3"/>
        <v>96</v>
      </c>
      <c r="C109" s="573" t="s">
        <v>2358</v>
      </c>
      <c r="D109" s="601">
        <v>2557000</v>
      </c>
      <c r="E109" s="582">
        <v>2557099</v>
      </c>
      <c r="F109" s="583">
        <f t="shared" si="1"/>
        <v>100</v>
      </c>
      <c r="G109" s="573" t="s">
        <v>824</v>
      </c>
      <c r="H109" s="574"/>
      <c r="I109" s="575" t="s">
        <v>1329</v>
      </c>
    </row>
    <row r="110" spans="2:9" x14ac:dyDescent="0.2">
      <c r="B110" s="679">
        <f t="shared" si="3"/>
        <v>97</v>
      </c>
      <c r="C110" s="573" t="s">
        <v>2523</v>
      </c>
      <c r="D110" s="601">
        <v>2558000</v>
      </c>
      <c r="E110" s="582">
        <v>2558399</v>
      </c>
      <c r="F110" s="583">
        <f t="shared" si="1"/>
        <v>400</v>
      </c>
      <c r="G110" s="573" t="s">
        <v>1503</v>
      </c>
      <c r="H110" s="574"/>
      <c r="I110" s="575" t="s">
        <v>1329</v>
      </c>
    </row>
    <row r="111" spans="2:9" x14ac:dyDescent="0.2">
      <c r="B111" s="679">
        <f t="shared" si="3"/>
        <v>98</v>
      </c>
      <c r="C111" s="573" t="s">
        <v>2321</v>
      </c>
      <c r="D111" s="601">
        <v>2559000</v>
      </c>
      <c r="E111" s="582">
        <v>2559099</v>
      </c>
      <c r="F111" s="583">
        <f t="shared" si="1"/>
        <v>100</v>
      </c>
      <c r="G111" s="573" t="s">
        <v>1503</v>
      </c>
      <c r="H111" s="574"/>
      <c r="I111" s="575" t="s">
        <v>1329</v>
      </c>
    </row>
    <row r="112" spans="2:9" x14ac:dyDescent="0.2">
      <c r="B112" s="679">
        <f t="shared" si="3"/>
        <v>99</v>
      </c>
      <c r="C112" s="573" t="s">
        <v>2167</v>
      </c>
      <c r="D112" s="601">
        <v>2563000</v>
      </c>
      <c r="E112" s="582">
        <v>2565599</v>
      </c>
      <c r="F112" s="583">
        <f t="shared" si="1"/>
        <v>2600</v>
      </c>
      <c r="G112" s="573" t="s">
        <v>824</v>
      </c>
      <c r="H112" s="574"/>
      <c r="I112" s="575" t="s">
        <v>1329</v>
      </c>
    </row>
    <row r="113" spans="2:10" x14ac:dyDescent="0.2">
      <c r="B113" s="679">
        <f t="shared" si="3"/>
        <v>100</v>
      </c>
      <c r="C113" s="573" t="s">
        <v>2082</v>
      </c>
      <c r="D113" s="601">
        <v>2566000</v>
      </c>
      <c r="E113" s="582">
        <v>2566699</v>
      </c>
      <c r="F113" s="583">
        <f t="shared" si="1"/>
        <v>700</v>
      </c>
      <c r="G113" s="573" t="s">
        <v>1503</v>
      </c>
      <c r="H113" s="574"/>
      <c r="I113" s="575" t="s">
        <v>1329</v>
      </c>
    </row>
    <row r="114" spans="2:10" x14ac:dyDescent="0.2">
      <c r="B114" s="679">
        <f t="shared" si="3"/>
        <v>101</v>
      </c>
      <c r="C114" s="573" t="s">
        <v>2083</v>
      </c>
      <c r="D114" s="601">
        <v>2567000</v>
      </c>
      <c r="E114" s="582">
        <v>2567699</v>
      </c>
      <c r="F114" s="583">
        <f t="shared" si="1"/>
        <v>700</v>
      </c>
      <c r="G114" s="573" t="s">
        <v>1503</v>
      </c>
      <c r="H114" s="574"/>
      <c r="I114" s="575" t="s">
        <v>1329</v>
      </c>
    </row>
    <row r="115" spans="2:10" x14ac:dyDescent="0.2">
      <c r="B115" s="679">
        <f t="shared" si="3"/>
        <v>102</v>
      </c>
      <c r="C115" s="573" t="s">
        <v>2084</v>
      </c>
      <c r="D115" s="601">
        <v>2568000</v>
      </c>
      <c r="E115" s="582">
        <v>2569099</v>
      </c>
      <c r="F115" s="583">
        <f t="shared" si="1"/>
        <v>1100</v>
      </c>
      <c r="G115" s="573" t="s">
        <v>1503</v>
      </c>
      <c r="H115" s="574"/>
      <c r="I115" s="575" t="s">
        <v>1329</v>
      </c>
    </row>
    <row r="116" spans="2:10" x14ac:dyDescent="0.2">
      <c r="B116" s="679">
        <f t="shared" si="3"/>
        <v>103</v>
      </c>
      <c r="C116" s="573" t="s">
        <v>2278</v>
      </c>
      <c r="D116" s="601">
        <v>2570000</v>
      </c>
      <c r="E116" s="582">
        <v>2572999</v>
      </c>
      <c r="F116" s="583">
        <f t="shared" si="1"/>
        <v>3000</v>
      </c>
      <c r="G116" s="573" t="s">
        <v>1503</v>
      </c>
      <c r="H116" s="574"/>
      <c r="I116" s="575" t="s">
        <v>1329</v>
      </c>
    </row>
    <row r="117" spans="2:10" s="567" customFormat="1" x14ac:dyDescent="0.2">
      <c r="B117" s="679">
        <f t="shared" si="3"/>
        <v>104</v>
      </c>
      <c r="C117" s="573" t="s">
        <v>2085</v>
      </c>
      <c r="D117" s="601">
        <v>2573000</v>
      </c>
      <c r="E117" s="582">
        <v>2573499</v>
      </c>
      <c r="F117" s="583">
        <f t="shared" si="1"/>
        <v>500</v>
      </c>
      <c r="G117" s="573" t="s">
        <v>1503</v>
      </c>
      <c r="H117" s="574"/>
      <c r="I117" s="575" t="s">
        <v>1329</v>
      </c>
      <c r="J117" s="566"/>
    </row>
    <row r="118" spans="2:10" x14ac:dyDescent="0.2">
      <c r="B118" s="679">
        <f t="shared" si="3"/>
        <v>105</v>
      </c>
      <c r="C118" s="573" t="s">
        <v>2086</v>
      </c>
      <c r="D118" s="601">
        <v>2574000</v>
      </c>
      <c r="E118" s="582">
        <v>2574399</v>
      </c>
      <c r="F118" s="583">
        <f t="shared" si="1"/>
        <v>400</v>
      </c>
      <c r="G118" s="573" t="s">
        <v>1503</v>
      </c>
      <c r="H118" s="574"/>
      <c r="I118" s="575" t="s">
        <v>1329</v>
      </c>
    </row>
    <row r="119" spans="2:10" x14ac:dyDescent="0.2">
      <c r="B119" s="679">
        <f t="shared" si="3"/>
        <v>106</v>
      </c>
      <c r="C119" s="573" t="s">
        <v>2087</v>
      </c>
      <c r="D119" s="601">
        <v>2575000</v>
      </c>
      <c r="E119" s="582">
        <v>2575299</v>
      </c>
      <c r="F119" s="583">
        <f t="shared" si="1"/>
        <v>300</v>
      </c>
      <c r="G119" s="573" t="s">
        <v>1503</v>
      </c>
      <c r="H119" s="574"/>
      <c r="I119" s="575" t="s">
        <v>1329</v>
      </c>
    </row>
    <row r="120" spans="2:10" x14ac:dyDescent="0.2">
      <c r="B120" s="679">
        <f t="shared" si="3"/>
        <v>107</v>
      </c>
      <c r="C120" s="573" t="s">
        <v>2088</v>
      </c>
      <c r="D120" s="601">
        <v>2576000</v>
      </c>
      <c r="E120" s="582">
        <v>2576299</v>
      </c>
      <c r="F120" s="583">
        <f t="shared" si="1"/>
        <v>300</v>
      </c>
      <c r="G120" s="573" t="s">
        <v>1503</v>
      </c>
      <c r="H120" s="574"/>
      <c r="I120" s="575" t="s">
        <v>1329</v>
      </c>
    </row>
    <row r="121" spans="2:10" x14ac:dyDescent="0.2">
      <c r="B121" s="679">
        <f t="shared" si="3"/>
        <v>108</v>
      </c>
      <c r="C121" s="573" t="s">
        <v>2088</v>
      </c>
      <c r="D121" s="601">
        <v>2577000</v>
      </c>
      <c r="E121" s="582">
        <v>2577999</v>
      </c>
      <c r="F121" s="583">
        <f t="shared" si="1"/>
        <v>1000</v>
      </c>
      <c r="G121" s="573" t="s">
        <v>1503</v>
      </c>
      <c r="H121" s="574"/>
      <c r="I121" s="575" t="s">
        <v>1329</v>
      </c>
    </row>
    <row r="122" spans="2:10" x14ac:dyDescent="0.2">
      <c r="B122" s="679">
        <f t="shared" si="3"/>
        <v>109</v>
      </c>
      <c r="C122" s="573" t="s">
        <v>1580</v>
      </c>
      <c r="D122" s="601">
        <v>2578000</v>
      </c>
      <c r="E122" s="582">
        <v>2579499</v>
      </c>
      <c r="F122" s="583">
        <f t="shared" si="1"/>
        <v>1500</v>
      </c>
      <c r="G122" s="573" t="s">
        <v>1503</v>
      </c>
      <c r="H122" s="574"/>
      <c r="I122" s="575" t="s">
        <v>1329</v>
      </c>
    </row>
    <row r="123" spans="2:10" x14ac:dyDescent="0.2">
      <c r="B123" s="679">
        <f t="shared" si="3"/>
        <v>110</v>
      </c>
      <c r="C123" s="573" t="s">
        <v>1581</v>
      </c>
      <c r="D123" s="601">
        <v>2580000</v>
      </c>
      <c r="E123" s="582">
        <v>2581399</v>
      </c>
      <c r="F123" s="583">
        <f t="shared" si="1"/>
        <v>1400</v>
      </c>
      <c r="G123" s="573" t="s">
        <v>1503</v>
      </c>
      <c r="H123" s="574"/>
      <c r="I123" s="575" t="s">
        <v>1329</v>
      </c>
    </row>
    <row r="124" spans="2:10" x14ac:dyDescent="0.2">
      <c r="B124" s="679">
        <f t="shared" si="3"/>
        <v>111</v>
      </c>
      <c r="C124" s="573" t="s">
        <v>1582</v>
      </c>
      <c r="D124" s="601">
        <v>2582000</v>
      </c>
      <c r="E124" s="582">
        <v>2583499</v>
      </c>
      <c r="F124" s="583">
        <f t="shared" si="1"/>
        <v>1500</v>
      </c>
      <c r="G124" s="573" t="s">
        <v>1503</v>
      </c>
      <c r="H124" s="574"/>
      <c r="I124" s="575" t="s">
        <v>1329</v>
      </c>
    </row>
    <row r="125" spans="2:10" x14ac:dyDescent="0.2">
      <c r="B125" s="679">
        <f t="shared" si="3"/>
        <v>112</v>
      </c>
      <c r="C125" s="573" t="s">
        <v>1583</v>
      </c>
      <c r="D125" s="601">
        <v>2585000</v>
      </c>
      <c r="E125" s="582">
        <v>2586499</v>
      </c>
      <c r="F125" s="583">
        <f t="shared" si="1"/>
        <v>1500</v>
      </c>
      <c r="G125" s="573" t="s">
        <v>1503</v>
      </c>
      <c r="H125" s="574"/>
      <c r="I125" s="575" t="s">
        <v>1329</v>
      </c>
    </row>
    <row r="126" spans="2:10" x14ac:dyDescent="0.2">
      <c r="B126" s="679">
        <f t="shared" si="3"/>
        <v>113</v>
      </c>
      <c r="C126" s="573" t="s">
        <v>2828</v>
      </c>
      <c r="D126" s="601">
        <v>2588000</v>
      </c>
      <c r="E126" s="582">
        <v>2588299</v>
      </c>
      <c r="F126" s="583">
        <f t="shared" si="1"/>
        <v>300</v>
      </c>
      <c r="G126" s="573" t="s">
        <v>1507</v>
      </c>
      <c r="H126" s="574">
        <v>42583</v>
      </c>
      <c r="I126" s="575" t="s">
        <v>1329</v>
      </c>
    </row>
    <row r="127" spans="2:10" x14ac:dyDescent="0.2">
      <c r="B127" s="679">
        <f t="shared" si="3"/>
        <v>114</v>
      </c>
      <c r="C127" s="573" t="s">
        <v>1373</v>
      </c>
      <c r="D127" s="599">
        <v>2589000</v>
      </c>
      <c r="E127" s="580">
        <v>2589499</v>
      </c>
      <c r="F127" s="583">
        <f t="shared" si="1"/>
        <v>500</v>
      </c>
      <c r="G127" s="573" t="s">
        <v>824</v>
      </c>
      <c r="H127" s="574"/>
      <c r="I127" s="575" t="s">
        <v>1329</v>
      </c>
    </row>
    <row r="128" spans="2:10" x14ac:dyDescent="0.2">
      <c r="B128" s="679">
        <f t="shared" si="3"/>
        <v>115</v>
      </c>
      <c r="C128" s="573" t="s">
        <v>1063</v>
      </c>
      <c r="D128" s="599">
        <v>2590000</v>
      </c>
      <c r="E128" s="580">
        <v>2590999</v>
      </c>
      <c r="F128" s="583">
        <f t="shared" si="1"/>
        <v>1000</v>
      </c>
      <c r="G128" s="602" t="s">
        <v>699</v>
      </c>
      <c r="H128" s="574"/>
      <c r="I128" s="575" t="s">
        <v>1329</v>
      </c>
    </row>
    <row r="129" spans="2:9" x14ac:dyDescent="0.2">
      <c r="B129" s="679">
        <f t="shared" si="3"/>
        <v>116</v>
      </c>
      <c r="C129" s="573" t="s">
        <v>1063</v>
      </c>
      <c r="D129" s="599">
        <v>2593000</v>
      </c>
      <c r="E129" s="580">
        <v>2593999</v>
      </c>
      <c r="F129" s="583">
        <f t="shared" si="1"/>
        <v>1000</v>
      </c>
      <c r="G129" s="573" t="s">
        <v>699</v>
      </c>
      <c r="H129" s="574"/>
      <c r="I129" s="575" t="s">
        <v>1329</v>
      </c>
    </row>
    <row r="130" spans="2:9" x14ac:dyDescent="0.2">
      <c r="B130" s="679">
        <f t="shared" si="3"/>
        <v>117</v>
      </c>
      <c r="C130" s="573" t="s">
        <v>1063</v>
      </c>
      <c r="D130" s="599">
        <v>2599000</v>
      </c>
      <c r="E130" s="580">
        <v>2599999</v>
      </c>
      <c r="F130" s="583">
        <f t="shared" si="1"/>
        <v>1000</v>
      </c>
      <c r="G130" s="602" t="s">
        <v>699</v>
      </c>
      <c r="H130" s="574"/>
      <c r="I130" s="575" t="s">
        <v>1329</v>
      </c>
    </row>
    <row r="131" spans="2:9" x14ac:dyDescent="0.2">
      <c r="B131" s="679">
        <f t="shared" si="3"/>
        <v>118</v>
      </c>
      <c r="C131" s="573" t="s">
        <v>1786</v>
      </c>
      <c r="D131" s="599">
        <v>2600000</v>
      </c>
      <c r="E131" s="580">
        <v>2603999</v>
      </c>
      <c r="F131" s="583">
        <f t="shared" si="1"/>
        <v>4000</v>
      </c>
      <c r="G131" s="573" t="s">
        <v>824</v>
      </c>
      <c r="H131" s="574"/>
      <c r="I131" s="575" t="s">
        <v>1329</v>
      </c>
    </row>
    <row r="132" spans="2:9" x14ac:dyDescent="0.2">
      <c r="B132" s="679">
        <f t="shared" si="3"/>
        <v>119</v>
      </c>
      <c r="C132" s="573" t="s">
        <v>1092</v>
      </c>
      <c r="D132" s="599">
        <v>2608000</v>
      </c>
      <c r="E132" s="580">
        <v>2608999</v>
      </c>
      <c r="F132" s="583">
        <f t="shared" si="1"/>
        <v>1000</v>
      </c>
      <c r="G132" s="573" t="s">
        <v>824</v>
      </c>
      <c r="H132" s="574"/>
      <c r="I132" s="575" t="s">
        <v>1329</v>
      </c>
    </row>
    <row r="133" spans="2:9" x14ac:dyDescent="0.2">
      <c r="B133" s="679">
        <f t="shared" si="3"/>
        <v>120</v>
      </c>
      <c r="C133" s="573" t="s">
        <v>826</v>
      </c>
      <c r="D133" s="599">
        <v>2610000</v>
      </c>
      <c r="E133" s="580">
        <v>2613999</v>
      </c>
      <c r="F133" s="583">
        <f t="shared" si="1"/>
        <v>4000</v>
      </c>
      <c r="G133" s="573" t="s">
        <v>824</v>
      </c>
      <c r="H133" s="574"/>
      <c r="I133" s="575" t="s">
        <v>1329</v>
      </c>
    </row>
    <row r="134" spans="2:9" x14ac:dyDescent="0.2">
      <c r="B134" s="679">
        <f t="shared" si="3"/>
        <v>121</v>
      </c>
      <c r="C134" s="573" t="s">
        <v>826</v>
      </c>
      <c r="D134" s="599">
        <v>2615000</v>
      </c>
      <c r="E134" s="580">
        <v>2617899</v>
      </c>
      <c r="F134" s="583">
        <f t="shared" si="1"/>
        <v>2900</v>
      </c>
      <c r="G134" s="573" t="s">
        <v>824</v>
      </c>
      <c r="H134" s="574"/>
      <c r="I134" s="575" t="s">
        <v>1329</v>
      </c>
    </row>
    <row r="135" spans="2:9" x14ac:dyDescent="0.2">
      <c r="B135" s="679">
        <f t="shared" si="3"/>
        <v>122</v>
      </c>
      <c r="C135" s="573" t="s">
        <v>826</v>
      </c>
      <c r="D135" s="599">
        <v>2620000</v>
      </c>
      <c r="E135" s="580">
        <v>2629999</v>
      </c>
      <c r="F135" s="583">
        <f t="shared" si="1"/>
        <v>10000</v>
      </c>
      <c r="G135" s="573" t="s">
        <v>824</v>
      </c>
      <c r="H135" s="574"/>
      <c r="I135" s="575" t="s">
        <v>1329</v>
      </c>
    </row>
    <row r="136" spans="2:9" x14ac:dyDescent="0.2">
      <c r="B136" s="679">
        <f t="shared" si="3"/>
        <v>123</v>
      </c>
      <c r="C136" s="573" t="s">
        <v>1167</v>
      </c>
      <c r="D136" s="599">
        <v>2630000</v>
      </c>
      <c r="E136" s="580">
        <v>2639999</v>
      </c>
      <c r="F136" s="583">
        <f t="shared" si="1"/>
        <v>10000</v>
      </c>
      <c r="G136" s="573" t="s">
        <v>824</v>
      </c>
      <c r="H136" s="574"/>
      <c r="I136" s="575" t="s">
        <v>1329</v>
      </c>
    </row>
    <row r="137" spans="2:9" x14ac:dyDescent="0.2">
      <c r="B137" s="679">
        <f t="shared" si="3"/>
        <v>124</v>
      </c>
      <c r="C137" s="573" t="s">
        <v>827</v>
      </c>
      <c r="D137" s="599">
        <v>2640000</v>
      </c>
      <c r="E137" s="580">
        <v>2641299</v>
      </c>
      <c r="F137" s="583">
        <f t="shared" si="1"/>
        <v>1300</v>
      </c>
      <c r="G137" s="573" t="s">
        <v>824</v>
      </c>
      <c r="H137" s="574"/>
      <c r="I137" s="575" t="s">
        <v>1329</v>
      </c>
    </row>
    <row r="138" spans="2:9" x14ac:dyDescent="0.2">
      <c r="B138" s="679">
        <f t="shared" si="3"/>
        <v>125</v>
      </c>
      <c r="C138" s="573" t="s">
        <v>2089</v>
      </c>
      <c r="D138" s="599">
        <v>2643000</v>
      </c>
      <c r="E138" s="580">
        <v>2643599</v>
      </c>
      <c r="F138" s="583">
        <f t="shared" si="1"/>
        <v>600</v>
      </c>
      <c r="G138" s="573" t="s">
        <v>824</v>
      </c>
      <c r="H138" s="574"/>
      <c r="I138" s="575" t="s">
        <v>1329</v>
      </c>
    </row>
    <row r="139" spans="2:9" x14ac:dyDescent="0.2">
      <c r="B139" s="679">
        <f t="shared" si="3"/>
        <v>126</v>
      </c>
      <c r="C139" s="573" t="s">
        <v>1584</v>
      </c>
      <c r="D139" s="599">
        <v>2644000</v>
      </c>
      <c r="E139" s="580">
        <v>2645799</v>
      </c>
      <c r="F139" s="583">
        <f t="shared" ref="F139:F162" si="4">SUM(E139-D139)+1</f>
        <v>1800</v>
      </c>
      <c r="G139" s="573" t="s">
        <v>824</v>
      </c>
      <c r="H139" s="574"/>
      <c r="I139" s="575" t="s">
        <v>1329</v>
      </c>
    </row>
    <row r="140" spans="2:9" x14ac:dyDescent="0.2">
      <c r="B140" s="679">
        <f t="shared" si="3"/>
        <v>127</v>
      </c>
      <c r="C140" s="573" t="s">
        <v>1538</v>
      </c>
      <c r="D140" s="599">
        <v>2647000</v>
      </c>
      <c r="E140" s="580">
        <v>2647799</v>
      </c>
      <c r="F140" s="583">
        <f t="shared" si="4"/>
        <v>800</v>
      </c>
      <c r="G140" s="573" t="s">
        <v>824</v>
      </c>
      <c r="H140" s="574"/>
      <c r="I140" s="575" t="s">
        <v>1329</v>
      </c>
    </row>
    <row r="141" spans="2:9" x14ac:dyDescent="0.2">
      <c r="B141" s="679">
        <f t="shared" si="3"/>
        <v>128</v>
      </c>
      <c r="C141" s="573" t="s">
        <v>1128</v>
      </c>
      <c r="D141" s="599">
        <v>2649000</v>
      </c>
      <c r="E141" s="580">
        <v>2649799</v>
      </c>
      <c r="F141" s="583">
        <f t="shared" si="4"/>
        <v>800</v>
      </c>
      <c r="G141" s="573" t="s">
        <v>824</v>
      </c>
      <c r="H141" s="574"/>
      <c r="I141" s="575" t="s">
        <v>1329</v>
      </c>
    </row>
    <row r="142" spans="2:9" x14ac:dyDescent="0.2">
      <c r="B142" s="679">
        <f t="shared" si="3"/>
        <v>129</v>
      </c>
      <c r="C142" s="573" t="s">
        <v>1167</v>
      </c>
      <c r="D142" s="599">
        <v>2650000</v>
      </c>
      <c r="E142" s="580">
        <v>2657199</v>
      </c>
      <c r="F142" s="583">
        <f t="shared" si="4"/>
        <v>7200</v>
      </c>
      <c r="G142" s="573" t="s">
        <v>824</v>
      </c>
      <c r="H142" s="574"/>
      <c r="I142" s="575" t="s">
        <v>1329</v>
      </c>
    </row>
    <row r="143" spans="2:9" x14ac:dyDescent="0.2">
      <c r="B143" s="679">
        <f t="shared" si="3"/>
        <v>130</v>
      </c>
      <c r="C143" s="573" t="s">
        <v>1703</v>
      </c>
      <c r="D143" s="599">
        <v>2658000</v>
      </c>
      <c r="E143" s="580">
        <v>2658499</v>
      </c>
      <c r="F143" s="583">
        <f t="shared" si="4"/>
        <v>500</v>
      </c>
      <c r="G143" s="573" t="s">
        <v>824</v>
      </c>
      <c r="H143" s="574"/>
      <c r="I143" s="575" t="s">
        <v>1329</v>
      </c>
    </row>
    <row r="144" spans="2:9" x14ac:dyDescent="0.2">
      <c r="B144" s="679">
        <f t="shared" si="3"/>
        <v>131</v>
      </c>
      <c r="C144" s="573" t="s">
        <v>2090</v>
      </c>
      <c r="D144" s="599">
        <v>2659000</v>
      </c>
      <c r="E144" s="580">
        <v>2659499</v>
      </c>
      <c r="F144" s="583">
        <f t="shared" si="4"/>
        <v>500</v>
      </c>
      <c r="G144" s="573" t="s">
        <v>824</v>
      </c>
      <c r="H144" s="574"/>
      <c r="I144" s="575" t="s">
        <v>1329</v>
      </c>
    </row>
    <row r="145" spans="2:9" x14ac:dyDescent="0.2">
      <c r="B145" s="679">
        <f t="shared" si="3"/>
        <v>132</v>
      </c>
      <c r="C145" s="573" t="s">
        <v>2444</v>
      </c>
      <c r="D145" s="599">
        <v>2660000</v>
      </c>
      <c r="E145" s="580">
        <v>2663059</v>
      </c>
      <c r="F145" s="583">
        <f t="shared" si="4"/>
        <v>3060</v>
      </c>
      <c r="G145" s="573" t="s">
        <v>824</v>
      </c>
      <c r="H145" s="574"/>
      <c r="I145" s="575" t="s">
        <v>1329</v>
      </c>
    </row>
    <row r="146" spans="2:9" x14ac:dyDescent="0.2">
      <c r="B146" s="679">
        <f t="shared" si="3"/>
        <v>133</v>
      </c>
      <c r="C146" s="573" t="s">
        <v>2393</v>
      </c>
      <c r="D146" s="599">
        <v>2665000</v>
      </c>
      <c r="E146" s="580">
        <v>2665399</v>
      </c>
      <c r="F146" s="583">
        <f t="shared" si="4"/>
        <v>400</v>
      </c>
      <c r="G146" s="573" t="s">
        <v>824</v>
      </c>
      <c r="H146" s="574"/>
      <c r="I146" s="575" t="s">
        <v>1329</v>
      </c>
    </row>
    <row r="147" spans="2:9" x14ac:dyDescent="0.2">
      <c r="B147" s="679">
        <f t="shared" ref="B147:B211" si="5">+B146+1</f>
        <v>134</v>
      </c>
      <c r="C147" s="573" t="s">
        <v>2356</v>
      </c>
      <c r="D147" s="599">
        <v>2666000</v>
      </c>
      <c r="E147" s="580">
        <v>2666499</v>
      </c>
      <c r="F147" s="583">
        <f t="shared" si="4"/>
        <v>500</v>
      </c>
      <c r="G147" s="573" t="s">
        <v>824</v>
      </c>
      <c r="H147" s="574"/>
      <c r="I147" s="575" t="s">
        <v>1329</v>
      </c>
    </row>
    <row r="148" spans="2:9" x14ac:dyDescent="0.2">
      <c r="B148" s="679">
        <f t="shared" si="5"/>
        <v>135</v>
      </c>
      <c r="C148" s="573" t="s">
        <v>1347</v>
      </c>
      <c r="D148" s="599">
        <v>2667000</v>
      </c>
      <c r="E148" s="580">
        <v>2668099</v>
      </c>
      <c r="F148" s="583">
        <f t="shared" si="4"/>
        <v>1100</v>
      </c>
      <c r="G148" s="573" t="s">
        <v>824</v>
      </c>
      <c r="H148" s="574"/>
      <c r="I148" s="575" t="s">
        <v>1329</v>
      </c>
    </row>
    <row r="149" spans="2:9" x14ac:dyDescent="0.2">
      <c r="B149" s="679">
        <f t="shared" si="5"/>
        <v>136</v>
      </c>
      <c r="C149" s="573" t="s">
        <v>1506</v>
      </c>
      <c r="D149" s="599">
        <v>2669000</v>
      </c>
      <c r="E149" s="580">
        <v>2669599</v>
      </c>
      <c r="F149" s="583">
        <f t="shared" si="4"/>
        <v>600</v>
      </c>
      <c r="G149" s="573" t="s">
        <v>824</v>
      </c>
      <c r="H149" s="574"/>
      <c r="I149" s="575" t="s">
        <v>1329</v>
      </c>
    </row>
    <row r="150" spans="2:9" x14ac:dyDescent="0.2">
      <c r="B150" s="679">
        <f t="shared" si="5"/>
        <v>137</v>
      </c>
      <c r="C150" s="573" t="s">
        <v>1129</v>
      </c>
      <c r="D150" s="599">
        <v>2670000</v>
      </c>
      <c r="E150" s="580">
        <v>2670799</v>
      </c>
      <c r="F150" s="583">
        <f t="shared" si="4"/>
        <v>800</v>
      </c>
      <c r="G150" s="573" t="s">
        <v>824</v>
      </c>
      <c r="H150" s="574"/>
      <c r="I150" s="575" t="s">
        <v>1329</v>
      </c>
    </row>
    <row r="151" spans="2:9" x14ac:dyDescent="0.2">
      <c r="B151" s="679">
        <f t="shared" si="5"/>
        <v>138</v>
      </c>
      <c r="C151" s="573" t="s">
        <v>1948</v>
      </c>
      <c r="D151" s="599">
        <v>2672000</v>
      </c>
      <c r="E151" s="580">
        <v>2672699</v>
      </c>
      <c r="F151" s="583">
        <f t="shared" si="4"/>
        <v>700</v>
      </c>
      <c r="G151" s="573" t="s">
        <v>824</v>
      </c>
      <c r="H151" s="574"/>
      <c r="I151" s="575" t="s">
        <v>1329</v>
      </c>
    </row>
    <row r="152" spans="2:9" x14ac:dyDescent="0.2">
      <c r="B152" s="679">
        <f t="shared" si="5"/>
        <v>139</v>
      </c>
      <c r="C152" s="573" t="s">
        <v>1949</v>
      </c>
      <c r="D152" s="599">
        <v>2673000</v>
      </c>
      <c r="E152" s="580">
        <v>2673599</v>
      </c>
      <c r="F152" s="583">
        <f t="shared" si="4"/>
        <v>600</v>
      </c>
      <c r="G152" s="573" t="s">
        <v>824</v>
      </c>
      <c r="H152" s="574"/>
      <c r="I152" s="575" t="s">
        <v>1329</v>
      </c>
    </row>
    <row r="153" spans="2:9" x14ac:dyDescent="0.2">
      <c r="B153" s="679">
        <f t="shared" si="5"/>
        <v>140</v>
      </c>
      <c r="C153" s="573" t="s">
        <v>831</v>
      </c>
      <c r="D153" s="599">
        <v>2674000</v>
      </c>
      <c r="E153" s="580">
        <v>2675499</v>
      </c>
      <c r="F153" s="583">
        <f t="shared" si="4"/>
        <v>1500</v>
      </c>
      <c r="G153" s="573" t="s">
        <v>824</v>
      </c>
      <c r="H153" s="574"/>
      <c r="I153" s="575" t="s">
        <v>1329</v>
      </c>
    </row>
    <row r="154" spans="2:9" x14ac:dyDescent="0.2">
      <c r="B154" s="679">
        <f t="shared" si="5"/>
        <v>141</v>
      </c>
      <c r="C154" s="573" t="s">
        <v>1505</v>
      </c>
      <c r="D154" s="599">
        <v>2676000</v>
      </c>
      <c r="E154" s="580">
        <v>2676499</v>
      </c>
      <c r="F154" s="583">
        <f t="shared" si="4"/>
        <v>500</v>
      </c>
      <c r="G154" s="573" t="s">
        <v>1503</v>
      </c>
      <c r="H154" s="574"/>
      <c r="I154" s="575" t="s">
        <v>1329</v>
      </c>
    </row>
    <row r="155" spans="2:9" x14ac:dyDescent="0.2">
      <c r="B155" s="679">
        <f t="shared" si="5"/>
        <v>142</v>
      </c>
      <c r="C155" s="573" t="s">
        <v>1506</v>
      </c>
      <c r="D155" s="599">
        <v>2677000</v>
      </c>
      <c r="E155" s="580">
        <v>2679999</v>
      </c>
      <c r="F155" s="583">
        <f t="shared" si="4"/>
        <v>3000</v>
      </c>
      <c r="G155" s="573" t="s">
        <v>1507</v>
      </c>
      <c r="H155" s="574"/>
      <c r="I155" s="575" t="s">
        <v>1329</v>
      </c>
    </row>
    <row r="156" spans="2:9" x14ac:dyDescent="0.2">
      <c r="B156" s="679">
        <f t="shared" si="5"/>
        <v>143</v>
      </c>
      <c r="C156" s="573" t="s">
        <v>2445</v>
      </c>
      <c r="D156" s="599">
        <v>2680000</v>
      </c>
      <c r="E156" s="580">
        <v>2681559</v>
      </c>
      <c r="F156" s="583">
        <f t="shared" si="4"/>
        <v>1560</v>
      </c>
      <c r="G156" s="573" t="s">
        <v>824</v>
      </c>
      <c r="H156" s="574"/>
      <c r="I156" s="575" t="s">
        <v>1329</v>
      </c>
    </row>
    <row r="157" spans="2:9" x14ac:dyDescent="0.2">
      <c r="B157" s="679">
        <f t="shared" si="5"/>
        <v>144</v>
      </c>
      <c r="C157" s="573" t="s">
        <v>2445</v>
      </c>
      <c r="D157" s="599">
        <v>2683000</v>
      </c>
      <c r="E157" s="580">
        <v>2683199</v>
      </c>
      <c r="F157" s="583">
        <f t="shared" si="4"/>
        <v>200</v>
      </c>
      <c r="G157" s="573" t="s">
        <v>824</v>
      </c>
      <c r="H157" s="574"/>
      <c r="I157" s="575" t="s">
        <v>1329</v>
      </c>
    </row>
    <row r="158" spans="2:9" x14ac:dyDescent="0.2">
      <c r="B158" s="679">
        <f t="shared" si="5"/>
        <v>145</v>
      </c>
      <c r="C158" s="573" t="s">
        <v>2829</v>
      </c>
      <c r="D158" s="599">
        <v>2685000</v>
      </c>
      <c r="E158" s="580">
        <v>2686799</v>
      </c>
      <c r="F158" s="583">
        <f t="shared" si="4"/>
        <v>1800</v>
      </c>
      <c r="G158" s="573" t="s">
        <v>824</v>
      </c>
      <c r="H158" s="574">
        <v>42583</v>
      </c>
      <c r="I158" s="575" t="s">
        <v>1329</v>
      </c>
    </row>
    <row r="159" spans="2:9" x14ac:dyDescent="0.2">
      <c r="B159" s="679">
        <f t="shared" si="5"/>
        <v>146</v>
      </c>
      <c r="C159" s="573" t="s">
        <v>2250</v>
      </c>
      <c r="D159" s="599">
        <v>2688000</v>
      </c>
      <c r="E159" s="580">
        <v>2688099</v>
      </c>
      <c r="F159" s="583">
        <f t="shared" si="4"/>
        <v>100</v>
      </c>
      <c r="G159" s="573" t="s">
        <v>824</v>
      </c>
      <c r="H159" s="574"/>
      <c r="I159" s="575" t="s">
        <v>1329</v>
      </c>
    </row>
    <row r="160" spans="2:9" x14ac:dyDescent="0.2">
      <c r="B160" s="679">
        <f t="shared" si="5"/>
        <v>147</v>
      </c>
      <c r="C160" s="573" t="s">
        <v>1130</v>
      </c>
      <c r="D160" s="599">
        <v>2689000</v>
      </c>
      <c r="E160" s="580">
        <v>2689999</v>
      </c>
      <c r="F160" s="583">
        <f t="shared" si="4"/>
        <v>1000</v>
      </c>
      <c r="G160" s="573" t="s">
        <v>824</v>
      </c>
      <c r="H160" s="574"/>
      <c r="I160" s="575" t="s">
        <v>1329</v>
      </c>
    </row>
    <row r="161" spans="2:10" x14ac:dyDescent="0.2">
      <c r="B161" s="679">
        <f t="shared" si="5"/>
        <v>148</v>
      </c>
      <c r="C161" s="573" t="s">
        <v>1131</v>
      </c>
      <c r="D161" s="599">
        <v>2690000</v>
      </c>
      <c r="E161" s="580">
        <v>2693583</v>
      </c>
      <c r="F161" s="583">
        <f t="shared" si="4"/>
        <v>3584</v>
      </c>
      <c r="G161" s="573" t="s">
        <v>824</v>
      </c>
      <c r="H161" s="574"/>
      <c r="I161" s="575" t="s">
        <v>1329</v>
      </c>
    </row>
    <row r="162" spans="2:10" x14ac:dyDescent="0.2">
      <c r="B162" s="679">
        <f t="shared" si="5"/>
        <v>149</v>
      </c>
      <c r="C162" s="573" t="s">
        <v>833</v>
      </c>
      <c r="D162" s="599">
        <v>2695000</v>
      </c>
      <c r="E162" s="580">
        <v>2699999</v>
      </c>
      <c r="F162" s="583">
        <f t="shared" si="4"/>
        <v>5000</v>
      </c>
      <c r="G162" s="573" t="s">
        <v>824</v>
      </c>
      <c r="H162" s="574"/>
      <c r="I162" s="575" t="s">
        <v>1329</v>
      </c>
    </row>
    <row r="163" spans="2:10" x14ac:dyDescent="0.2">
      <c r="B163" s="679">
        <f t="shared" si="5"/>
        <v>150</v>
      </c>
      <c r="C163" s="573" t="s">
        <v>2505</v>
      </c>
      <c r="D163" s="599">
        <v>2700000</v>
      </c>
      <c r="E163" s="580">
        <v>2700499</v>
      </c>
      <c r="F163" s="583">
        <f t="shared" ref="F163:F173" si="6">SUM((E163-D163)+1)</f>
        <v>500</v>
      </c>
      <c r="G163" s="573" t="s">
        <v>817</v>
      </c>
      <c r="H163" s="574"/>
      <c r="I163" s="575" t="s">
        <v>1329</v>
      </c>
    </row>
    <row r="164" spans="2:10" x14ac:dyDescent="0.2">
      <c r="B164" s="679">
        <f t="shared" si="5"/>
        <v>151</v>
      </c>
      <c r="C164" s="573" t="s">
        <v>1511</v>
      </c>
      <c r="D164" s="599">
        <v>2707000</v>
      </c>
      <c r="E164" s="580">
        <v>2707999</v>
      </c>
      <c r="F164" s="583">
        <f t="shared" si="6"/>
        <v>1000</v>
      </c>
      <c r="G164" s="573" t="s">
        <v>817</v>
      </c>
      <c r="H164" s="574"/>
      <c r="I164" s="575" t="s">
        <v>1329</v>
      </c>
    </row>
    <row r="165" spans="2:10" x14ac:dyDescent="0.2">
      <c r="B165" s="679">
        <f t="shared" si="5"/>
        <v>152</v>
      </c>
      <c r="C165" s="573" t="s">
        <v>821</v>
      </c>
      <c r="D165" s="599">
        <v>2710000</v>
      </c>
      <c r="E165" s="580">
        <v>2710799</v>
      </c>
      <c r="F165" s="583">
        <f t="shared" si="6"/>
        <v>800</v>
      </c>
      <c r="G165" s="573" t="s">
        <v>817</v>
      </c>
      <c r="H165" s="574"/>
      <c r="I165" s="575" t="s">
        <v>1329</v>
      </c>
    </row>
    <row r="166" spans="2:10" x14ac:dyDescent="0.2">
      <c r="B166" s="679">
        <f t="shared" si="5"/>
        <v>153</v>
      </c>
      <c r="C166" s="573" t="s">
        <v>2864</v>
      </c>
      <c r="D166" s="599">
        <v>2711000</v>
      </c>
      <c r="E166" s="580">
        <v>2711099</v>
      </c>
      <c r="F166" s="583">
        <f t="shared" si="6"/>
        <v>100</v>
      </c>
      <c r="G166" s="573" t="s">
        <v>817</v>
      </c>
      <c r="H166" s="574"/>
      <c r="I166" s="575" t="s">
        <v>1329</v>
      </c>
    </row>
    <row r="167" spans="2:10" x14ac:dyDescent="0.2">
      <c r="B167" s="679">
        <f>+B166+1</f>
        <v>154</v>
      </c>
      <c r="C167" s="573" t="s">
        <v>2306</v>
      </c>
      <c r="D167" s="599">
        <v>2712000</v>
      </c>
      <c r="E167" s="580">
        <v>2712099</v>
      </c>
      <c r="F167" s="583">
        <f t="shared" si="6"/>
        <v>100</v>
      </c>
      <c r="G167" s="573" t="s">
        <v>817</v>
      </c>
      <c r="H167" s="574"/>
      <c r="I167" s="575" t="s">
        <v>1329</v>
      </c>
    </row>
    <row r="168" spans="2:10" x14ac:dyDescent="0.2">
      <c r="B168" s="679">
        <f t="shared" si="5"/>
        <v>155</v>
      </c>
      <c r="C168" s="573" t="s">
        <v>1891</v>
      </c>
      <c r="D168" s="599">
        <v>2713000</v>
      </c>
      <c r="E168" s="580">
        <v>2713399</v>
      </c>
      <c r="F168" s="583">
        <f t="shared" si="6"/>
        <v>400</v>
      </c>
      <c r="G168" s="573" t="s">
        <v>817</v>
      </c>
      <c r="H168" s="574"/>
      <c r="I168" s="575" t="s">
        <v>1329</v>
      </c>
    </row>
    <row r="169" spans="2:10" x14ac:dyDescent="0.2">
      <c r="B169" s="679">
        <f t="shared" si="5"/>
        <v>156</v>
      </c>
      <c r="C169" s="573" t="s">
        <v>1892</v>
      </c>
      <c r="D169" s="599">
        <v>2714000</v>
      </c>
      <c r="E169" s="580">
        <v>2714399</v>
      </c>
      <c r="F169" s="583">
        <f t="shared" si="6"/>
        <v>400</v>
      </c>
      <c r="G169" s="573" t="s">
        <v>817</v>
      </c>
      <c r="H169" s="574"/>
      <c r="I169" s="575" t="s">
        <v>1329</v>
      </c>
    </row>
    <row r="170" spans="2:10" x14ac:dyDescent="0.2">
      <c r="B170" s="679">
        <f t="shared" si="5"/>
        <v>157</v>
      </c>
      <c r="C170" s="573" t="s">
        <v>1893</v>
      </c>
      <c r="D170" s="599">
        <v>2715000</v>
      </c>
      <c r="E170" s="580">
        <v>2715399</v>
      </c>
      <c r="F170" s="583">
        <f t="shared" si="6"/>
        <v>400</v>
      </c>
      <c r="G170" s="573" t="s">
        <v>817</v>
      </c>
      <c r="H170" s="574"/>
      <c r="I170" s="575" t="s">
        <v>1329</v>
      </c>
    </row>
    <row r="171" spans="2:10" x14ac:dyDescent="0.2">
      <c r="B171" s="679">
        <f t="shared" si="5"/>
        <v>158</v>
      </c>
      <c r="C171" s="573" t="s">
        <v>1894</v>
      </c>
      <c r="D171" s="599">
        <v>2716000</v>
      </c>
      <c r="E171" s="580">
        <v>2716399</v>
      </c>
      <c r="F171" s="583">
        <f t="shared" si="6"/>
        <v>400</v>
      </c>
      <c r="G171" s="573" t="s">
        <v>817</v>
      </c>
      <c r="H171" s="574"/>
      <c r="I171" s="575" t="s">
        <v>1329</v>
      </c>
    </row>
    <row r="172" spans="2:10" x14ac:dyDescent="0.2">
      <c r="B172" s="679">
        <f t="shared" si="5"/>
        <v>159</v>
      </c>
      <c r="C172" s="573" t="s">
        <v>1895</v>
      </c>
      <c r="D172" s="599">
        <v>2717000</v>
      </c>
      <c r="E172" s="580">
        <v>2717399</v>
      </c>
      <c r="F172" s="583">
        <f t="shared" si="6"/>
        <v>400</v>
      </c>
      <c r="G172" s="573" t="s">
        <v>817</v>
      </c>
      <c r="H172" s="574"/>
      <c r="I172" s="575" t="s">
        <v>1329</v>
      </c>
    </row>
    <row r="173" spans="2:10" x14ac:dyDescent="0.2">
      <c r="B173" s="679">
        <f t="shared" si="5"/>
        <v>160</v>
      </c>
      <c r="C173" s="573" t="s">
        <v>1723</v>
      </c>
      <c r="D173" s="599">
        <v>2718000</v>
      </c>
      <c r="E173" s="580">
        <v>2718899</v>
      </c>
      <c r="F173" s="583">
        <f t="shared" si="6"/>
        <v>900</v>
      </c>
      <c r="G173" s="573" t="s">
        <v>817</v>
      </c>
      <c r="H173" s="574"/>
      <c r="I173" s="575" t="s">
        <v>1329</v>
      </c>
    </row>
    <row r="174" spans="2:10" x14ac:dyDescent="0.2">
      <c r="B174" s="679">
        <f t="shared" si="5"/>
        <v>161</v>
      </c>
      <c r="C174" s="573" t="s">
        <v>1508</v>
      </c>
      <c r="D174" s="599">
        <v>2730000</v>
      </c>
      <c r="E174" s="580">
        <v>2739799</v>
      </c>
      <c r="F174" s="583">
        <f t="shared" ref="F174:F197" si="7">SUM((E174-D174)+1)</f>
        <v>9800</v>
      </c>
      <c r="G174" s="573" t="s">
        <v>817</v>
      </c>
      <c r="H174" s="574"/>
      <c r="I174" s="575" t="s">
        <v>1329</v>
      </c>
    </row>
    <row r="175" spans="2:10" x14ac:dyDescent="0.2">
      <c r="B175" s="679">
        <f t="shared" si="5"/>
        <v>162</v>
      </c>
      <c r="C175" s="573" t="s">
        <v>1509</v>
      </c>
      <c r="D175" s="599">
        <v>2745000</v>
      </c>
      <c r="E175" s="580">
        <v>2745899</v>
      </c>
      <c r="F175" s="583">
        <f t="shared" si="7"/>
        <v>900</v>
      </c>
      <c r="G175" s="573" t="s">
        <v>817</v>
      </c>
      <c r="H175" s="574"/>
      <c r="I175" s="575" t="s">
        <v>1329</v>
      </c>
    </row>
    <row r="176" spans="2:10" s="567" customFormat="1" x14ac:dyDescent="0.2">
      <c r="B176" s="679">
        <f t="shared" si="5"/>
        <v>163</v>
      </c>
      <c r="C176" s="573" t="s">
        <v>1654</v>
      </c>
      <c r="D176" s="599">
        <v>2746000</v>
      </c>
      <c r="E176" s="580">
        <v>2746199</v>
      </c>
      <c r="F176" s="583">
        <f t="shared" si="7"/>
        <v>200</v>
      </c>
      <c r="G176" s="573" t="s">
        <v>817</v>
      </c>
      <c r="H176" s="574"/>
      <c r="I176" s="575" t="s">
        <v>1329</v>
      </c>
      <c r="J176" s="566"/>
    </row>
    <row r="177" spans="1:10" x14ac:dyDescent="0.2">
      <c r="B177" s="679">
        <f t="shared" si="5"/>
        <v>164</v>
      </c>
      <c r="C177" s="573" t="s">
        <v>1655</v>
      </c>
      <c r="D177" s="599">
        <v>2747000</v>
      </c>
      <c r="E177" s="580">
        <v>2747899</v>
      </c>
      <c r="F177" s="583">
        <f t="shared" si="7"/>
        <v>900</v>
      </c>
      <c r="G177" s="573" t="s">
        <v>817</v>
      </c>
      <c r="H177" s="574"/>
      <c r="I177" s="575" t="s">
        <v>1329</v>
      </c>
    </row>
    <row r="178" spans="1:10" x14ac:dyDescent="0.2">
      <c r="B178" s="679">
        <f t="shared" si="5"/>
        <v>165</v>
      </c>
      <c r="C178" s="573" t="s">
        <v>1510</v>
      </c>
      <c r="D178" s="599">
        <v>2748000</v>
      </c>
      <c r="E178" s="580">
        <v>2748199</v>
      </c>
      <c r="F178" s="583">
        <f t="shared" si="7"/>
        <v>200</v>
      </c>
      <c r="G178" s="573" t="s">
        <v>817</v>
      </c>
      <c r="H178" s="574"/>
      <c r="I178" s="575" t="s">
        <v>1329</v>
      </c>
    </row>
    <row r="179" spans="1:10" s="567" customFormat="1" x14ac:dyDescent="0.2">
      <c r="B179" s="679">
        <f t="shared" si="5"/>
        <v>166</v>
      </c>
      <c r="C179" s="573" t="s">
        <v>1902</v>
      </c>
      <c r="D179" s="599">
        <v>2749000</v>
      </c>
      <c r="E179" s="580">
        <v>2749199</v>
      </c>
      <c r="F179" s="583">
        <f t="shared" si="7"/>
        <v>200</v>
      </c>
      <c r="G179" s="573" t="s">
        <v>817</v>
      </c>
      <c r="H179" s="574"/>
      <c r="I179" s="575" t="s">
        <v>1329</v>
      </c>
      <c r="J179" s="566"/>
    </row>
    <row r="180" spans="1:10" x14ac:dyDescent="0.2">
      <c r="B180" s="679">
        <f t="shared" si="5"/>
        <v>167</v>
      </c>
      <c r="C180" s="670" t="s">
        <v>818</v>
      </c>
      <c r="D180" s="599">
        <v>2750000</v>
      </c>
      <c r="E180" s="580">
        <v>2764999</v>
      </c>
      <c r="F180" s="583">
        <f t="shared" si="7"/>
        <v>15000</v>
      </c>
      <c r="G180" s="573" t="s">
        <v>817</v>
      </c>
      <c r="H180" s="574"/>
      <c r="I180" s="575" t="s">
        <v>1329</v>
      </c>
    </row>
    <row r="181" spans="1:10" x14ac:dyDescent="0.2">
      <c r="B181" s="679">
        <f t="shared" si="5"/>
        <v>168</v>
      </c>
      <c r="C181" s="670" t="s">
        <v>953</v>
      </c>
      <c r="D181" s="599">
        <v>2770000</v>
      </c>
      <c r="E181" s="580">
        <v>2772099</v>
      </c>
      <c r="F181" s="583">
        <f t="shared" si="7"/>
        <v>2100</v>
      </c>
      <c r="G181" s="573" t="s">
        <v>817</v>
      </c>
      <c r="H181" s="574"/>
      <c r="I181" s="575" t="s">
        <v>1329</v>
      </c>
    </row>
    <row r="182" spans="1:10" x14ac:dyDescent="0.2">
      <c r="A182" s="566" t="s">
        <v>16</v>
      </c>
      <c r="B182" s="679">
        <f t="shared" si="5"/>
        <v>169</v>
      </c>
      <c r="C182" s="670" t="s">
        <v>1959</v>
      </c>
      <c r="D182" s="599">
        <v>2773000</v>
      </c>
      <c r="E182" s="580">
        <v>2774899</v>
      </c>
      <c r="F182" s="583">
        <f t="shared" si="7"/>
        <v>1900</v>
      </c>
      <c r="G182" s="573" t="s">
        <v>817</v>
      </c>
      <c r="H182" s="574"/>
      <c r="I182" s="575" t="s">
        <v>1329</v>
      </c>
    </row>
    <row r="183" spans="1:10" x14ac:dyDescent="0.2">
      <c r="B183" s="679">
        <f t="shared" si="5"/>
        <v>170</v>
      </c>
      <c r="C183" s="670" t="s">
        <v>2365</v>
      </c>
      <c r="D183" s="599">
        <v>2775000</v>
      </c>
      <c r="E183" s="580">
        <v>2775699</v>
      </c>
      <c r="F183" s="583">
        <f t="shared" si="7"/>
        <v>700</v>
      </c>
      <c r="G183" s="573" t="s">
        <v>817</v>
      </c>
      <c r="H183" s="574"/>
      <c r="I183" s="575" t="s">
        <v>1329</v>
      </c>
    </row>
    <row r="184" spans="1:10" s="567" customFormat="1" x14ac:dyDescent="0.2">
      <c r="B184" s="679">
        <f t="shared" si="5"/>
        <v>171</v>
      </c>
      <c r="C184" s="670" t="s">
        <v>1756</v>
      </c>
      <c r="D184" s="599">
        <v>2780000</v>
      </c>
      <c r="E184" s="580">
        <v>2782299</v>
      </c>
      <c r="F184" s="583">
        <f t="shared" si="7"/>
        <v>2300</v>
      </c>
      <c r="G184" s="573" t="s">
        <v>817</v>
      </c>
      <c r="H184" s="574"/>
      <c r="I184" s="575" t="s">
        <v>1329</v>
      </c>
      <c r="J184" s="566"/>
    </row>
    <row r="185" spans="1:10" s="567" customFormat="1" x14ac:dyDescent="0.2">
      <c r="B185" s="679">
        <f t="shared" si="5"/>
        <v>172</v>
      </c>
      <c r="C185" s="670" t="s">
        <v>1656</v>
      </c>
      <c r="D185" s="599">
        <v>2783000</v>
      </c>
      <c r="E185" s="580">
        <v>2786999</v>
      </c>
      <c r="F185" s="583">
        <f t="shared" si="7"/>
        <v>4000</v>
      </c>
      <c r="G185" s="573" t="s">
        <v>817</v>
      </c>
      <c r="H185" s="574"/>
      <c r="I185" s="575" t="s">
        <v>1329</v>
      </c>
      <c r="J185" s="566"/>
    </row>
    <row r="186" spans="1:10" x14ac:dyDescent="0.2">
      <c r="B186" s="679">
        <f t="shared" si="5"/>
        <v>173</v>
      </c>
      <c r="C186" s="670" t="s">
        <v>1724</v>
      </c>
      <c r="D186" s="599">
        <v>2788000</v>
      </c>
      <c r="E186" s="580">
        <v>2788199</v>
      </c>
      <c r="F186" s="583">
        <f t="shared" si="7"/>
        <v>200</v>
      </c>
      <c r="G186" s="573" t="s">
        <v>817</v>
      </c>
      <c r="H186" s="574"/>
      <c r="I186" s="575" t="s">
        <v>1329</v>
      </c>
    </row>
    <row r="187" spans="1:10" x14ac:dyDescent="0.2">
      <c r="B187" s="679">
        <f t="shared" si="5"/>
        <v>174</v>
      </c>
      <c r="C187" s="670" t="s">
        <v>1871</v>
      </c>
      <c r="D187" s="599">
        <v>2789000</v>
      </c>
      <c r="E187" s="580">
        <v>2789199</v>
      </c>
      <c r="F187" s="583">
        <f t="shared" si="7"/>
        <v>200</v>
      </c>
      <c r="G187" s="573" t="s">
        <v>817</v>
      </c>
      <c r="H187" s="574"/>
      <c r="I187" s="575" t="s">
        <v>1329</v>
      </c>
    </row>
    <row r="188" spans="1:10" s="567" customFormat="1" x14ac:dyDescent="0.2">
      <c r="B188" s="679">
        <f t="shared" si="5"/>
        <v>175</v>
      </c>
      <c r="C188" s="670" t="s">
        <v>2443</v>
      </c>
      <c r="D188" s="599">
        <v>2790000</v>
      </c>
      <c r="E188" s="580">
        <v>2792599</v>
      </c>
      <c r="F188" s="583">
        <f t="shared" si="7"/>
        <v>2600</v>
      </c>
      <c r="G188" s="573" t="s">
        <v>817</v>
      </c>
      <c r="H188" s="574"/>
      <c r="I188" s="575" t="s">
        <v>1329</v>
      </c>
      <c r="J188" s="566"/>
    </row>
    <row r="189" spans="1:10" s="567" customFormat="1" x14ac:dyDescent="0.2">
      <c r="B189" s="679">
        <f t="shared" si="5"/>
        <v>176</v>
      </c>
      <c r="C189" s="670" t="s">
        <v>1725</v>
      </c>
      <c r="D189" s="599">
        <v>2796000</v>
      </c>
      <c r="E189" s="580">
        <v>2799199</v>
      </c>
      <c r="F189" s="583">
        <f t="shared" si="7"/>
        <v>3200</v>
      </c>
      <c r="G189" s="573" t="s">
        <v>817</v>
      </c>
      <c r="H189" s="574"/>
      <c r="I189" s="575" t="s">
        <v>1329</v>
      </c>
      <c r="J189" s="566"/>
    </row>
    <row r="190" spans="1:10" s="567" customFormat="1" x14ac:dyDescent="0.2">
      <c r="B190" s="679">
        <f t="shared" si="5"/>
        <v>177</v>
      </c>
      <c r="C190" s="670" t="s">
        <v>2232</v>
      </c>
      <c r="D190" s="599">
        <v>2900000</v>
      </c>
      <c r="E190" s="580">
        <v>2900199</v>
      </c>
      <c r="F190" s="583">
        <f t="shared" si="7"/>
        <v>200</v>
      </c>
      <c r="G190" s="573" t="s">
        <v>817</v>
      </c>
      <c r="H190" s="574"/>
      <c r="I190" s="575" t="s">
        <v>1329</v>
      </c>
      <c r="J190" s="566"/>
    </row>
    <row r="191" spans="1:10" s="567" customFormat="1" x14ac:dyDescent="0.2">
      <c r="B191" s="679">
        <f t="shared" si="5"/>
        <v>178</v>
      </c>
      <c r="C191" s="670" t="s">
        <v>950</v>
      </c>
      <c r="D191" s="599">
        <v>2903000</v>
      </c>
      <c r="E191" s="580">
        <v>2903599</v>
      </c>
      <c r="F191" s="583">
        <f t="shared" si="7"/>
        <v>600</v>
      </c>
      <c r="G191" s="573" t="s">
        <v>817</v>
      </c>
      <c r="H191" s="574"/>
      <c r="I191" s="575" t="s">
        <v>1329</v>
      </c>
      <c r="J191" s="566"/>
    </row>
    <row r="192" spans="1:10" s="567" customFormat="1" x14ac:dyDescent="0.2">
      <c r="B192" s="679">
        <f t="shared" si="5"/>
        <v>179</v>
      </c>
      <c r="C192" s="670" t="s">
        <v>1374</v>
      </c>
      <c r="D192" s="599">
        <v>2905000</v>
      </c>
      <c r="E192" s="580">
        <v>2905699</v>
      </c>
      <c r="F192" s="583">
        <f t="shared" si="7"/>
        <v>700</v>
      </c>
      <c r="G192" s="573" t="s">
        <v>817</v>
      </c>
      <c r="H192" s="574"/>
      <c r="I192" s="575" t="s">
        <v>1329</v>
      </c>
      <c r="J192" s="566"/>
    </row>
    <row r="193" spans="2:10" x14ac:dyDescent="0.2">
      <c r="B193" s="679">
        <f t="shared" si="5"/>
        <v>180</v>
      </c>
      <c r="C193" s="573" t="s">
        <v>819</v>
      </c>
      <c r="D193" s="599">
        <v>2907000</v>
      </c>
      <c r="E193" s="580">
        <v>2907899</v>
      </c>
      <c r="F193" s="583">
        <f t="shared" si="7"/>
        <v>900</v>
      </c>
      <c r="G193" s="573" t="s">
        <v>817</v>
      </c>
      <c r="H193" s="574"/>
      <c r="I193" s="575" t="s">
        <v>1329</v>
      </c>
    </row>
    <row r="194" spans="2:10" x14ac:dyDescent="0.2">
      <c r="B194" s="679">
        <f t="shared" si="5"/>
        <v>181</v>
      </c>
      <c r="C194" s="573" t="s">
        <v>2404</v>
      </c>
      <c r="D194" s="599">
        <v>2916000</v>
      </c>
      <c r="E194" s="580">
        <v>2916399</v>
      </c>
      <c r="F194" s="583">
        <f t="shared" si="7"/>
        <v>400</v>
      </c>
      <c r="G194" s="573" t="s">
        <v>817</v>
      </c>
      <c r="H194" s="574"/>
      <c r="I194" s="575" t="s">
        <v>1329</v>
      </c>
    </row>
    <row r="195" spans="2:10" x14ac:dyDescent="0.2">
      <c r="B195" s="679">
        <f t="shared" si="5"/>
        <v>182</v>
      </c>
      <c r="C195" s="573" t="s">
        <v>820</v>
      </c>
      <c r="D195" s="599">
        <v>2917000</v>
      </c>
      <c r="E195" s="580">
        <v>2917899</v>
      </c>
      <c r="F195" s="583">
        <f t="shared" si="7"/>
        <v>900</v>
      </c>
      <c r="G195" s="573" t="s">
        <v>817</v>
      </c>
      <c r="H195" s="574"/>
      <c r="I195" s="575" t="s">
        <v>1329</v>
      </c>
    </row>
    <row r="196" spans="2:10" x14ac:dyDescent="0.2">
      <c r="B196" s="679">
        <f t="shared" si="5"/>
        <v>183</v>
      </c>
      <c r="C196" s="573" t="s">
        <v>2671</v>
      </c>
      <c r="D196" s="599">
        <v>2918000</v>
      </c>
      <c r="E196" s="580">
        <v>2918399</v>
      </c>
      <c r="F196" s="583">
        <f t="shared" si="7"/>
        <v>400</v>
      </c>
      <c r="G196" s="573" t="s">
        <v>817</v>
      </c>
      <c r="H196" s="574"/>
      <c r="I196" s="575" t="s">
        <v>1329</v>
      </c>
    </row>
    <row r="197" spans="2:10" x14ac:dyDescent="0.2">
      <c r="B197" s="679">
        <f t="shared" si="5"/>
        <v>184</v>
      </c>
      <c r="C197" s="573" t="s">
        <v>1355</v>
      </c>
      <c r="D197" s="599">
        <v>2919000</v>
      </c>
      <c r="E197" s="580">
        <v>2919599</v>
      </c>
      <c r="F197" s="583">
        <f t="shared" si="7"/>
        <v>600</v>
      </c>
      <c r="G197" s="573" t="s">
        <v>817</v>
      </c>
      <c r="H197" s="574"/>
      <c r="I197" s="575" t="s">
        <v>1329</v>
      </c>
    </row>
    <row r="198" spans="2:10" x14ac:dyDescent="0.2">
      <c r="B198" s="679">
        <f t="shared" si="5"/>
        <v>185</v>
      </c>
      <c r="C198" s="573" t="s">
        <v>834</v>
      </c>
      <c r="D198" s="599">
        <v>2920000</v>
      </c>
      <c r="E198" s="580">
        <v>2929099</v>
      </c>
      <c r="F198" s="583">
        <f t="shared" ref="F198:F207" si="8">SUM(E198-D198)+1</f>
        <v>9100</v>
      </c>
      <c r="G198" s="573" t="s">
        <v>824</v>
      </c>
      <c r="H198" s="574"/>
      <c r="I198" s="575" t="s">
        <v>1329</v>
      </c>
    </row>
    <row r="199" spans="2:10" s="567" customFormat="1" x14ac:dyDescent="0.2">
      <c r="B199" s="679">
        <f t="shared" si="5"/>
        <v>186</v>
      </c>
      <c r="C199" s="573" t="s">
        <v>2659</v>
      </c>
      <c r="D199" s="599">
        <v>2930000</v>
      </c>
      <c r="E199" s="580">
        <v>2935699</v>
      </c>
      <c r="F199" s="583">
        <f t="shared" si="8"/>
        <v>5700</v>
      </c>
      <c r="G199" s="573" t="s">
        <v>824</v>
      </c>
      <c r="H199" s="574"/>
      <c r="I199" s="575" t="s">
        <v>1329</v>
      </c>
      <c r="J199" s="566"/>
    </row>
    <row r="200" spans="2:10" s="567" customFormat="1" x14ac:dyDescent="0.2">
      <c r="B200" s="679">
        <f t="shared" si="5"/>
        <v>187</v>
      </c>
      <c r="C200" s="573" t="s">
        <v>1857</v>
      </c>
      <c r="D200" s="599">
        <v>2938000</v>
      </c>
      <c r="E200" s="580">
        <v>2938499</v>
      </c>
      <c r="F200" s="583">
        <f t="shared" si="8"/>
        <v>500</v>
      </c>
      <c r="G200" s="573" t="s">
        <v>1503</v>
      </c>
      <c r="H200" s="574"/>
      <c r="I200" s="575" t="s">
        <v>1329</v>
      </c>
      <c r="J200" s="566"/>
    </row>
    <row r="201" spans="2:10" s="567" customFormat="1" x14ac:dyDescent="0.2">
      <c r="B201" s="679">
        <f t="shared" si="5"/>
        <v>188</v>
      </c>
      <c r="C201" s="573" t="s">
        <v>1393</v>
      </c>
      <c r="D201" s="599">
        <v>2942000</v>
      </c>
      <c r="E201" s="580">
        <v>2943399</v>
      </c>
      <c r="F201" s="583">
        <f t="shared" si="8"/>
        <v>1400</v>
      </c>
      <c r="G201" s="573" t="s">
        <v>817</v>
      </c>
      <c r="H201" s="574"/>
      <c r="I201" s="575" t="s">
        <v>1329</v>
      </c>
      <c r="J201" s="566"/>
    </row>
    <row r="202" spans="2:10" s="567" customFormat="1" x14ac:dyDescent="0.2">
      <c r="B202" s="679">
        <f t="shared" si="5"/>
        <v>189</v>
      </c>
      <c r="C202" s="573" t="s">
        <v>1356</v>
      </c>
      <c r="D202" s="599">
        <v>2944000</v>
      </c>
      <c r="E202" s="580">
        <v>2944399</v>
      </c>
      <c r="F202" s="583">
        <f t="shared" si="8"/>
        <v>400</v>
      </c>
      <c r="G202" s="573" t="s">
        <v>817</v>
      </c>
      <c r="H202" s="574"/>
      <c r="I202" s="575" t="s">
        <v>1329</v>
      </c>
      <c r="J202" s="566"/>
    </row>
    <row r="203" spans="2:10" s="567" customFormat="1" x14ac:dyDescent="0.2">
      <c r="B203" s="679">
        <f t="shared" si="5"/>
        <v>190</v>
      </c>
      <c r="C203" s="573" t="s">
        <v>2460</v>
      </c>
      <c r="D203" s="599">
        <v>2947000</v>
      </c>
      <c r="E203" s="580">
        <v>2947399</v>
      </c>
      <c r="F203" s="583">
        <f t="shared" si="8"/>
        <v>400</v>
      </c>
      <c r="G203" s="573" t="s">
        <v>817</v>
      </c>
      <c r="H203" s="574"/>
      <c r="I203" s="575" t="s">
        <v>1329</v>
      </c>
      <c r="J203" s="566"/>
    </row>
    <row r="204" spans="2:10" x14ac:dyDescent="0.2">
      <c r="B204" s="679">
        <f t="shared" si="5"/>
        <v>191</v>
      </c>
      <c r="C204" s="573" t="s">
        <v>1858</v>
      </c>
      <c r="D204" s="599">
        <v>2948000</v>
      </c>
      <c r="E204" s="580">
        <v>2949599</v>
      </c>
      <c r="F204" s="583">
        <f t="shared" si="8"/>
        <v>1600</v>
      </c>
      <c r="G204" s="573" t="s">
        <v>817</v>
      </c>
      <c r="H204" s="574"/>
      <c r="I204" s="575" t="s">
        <v>1329</v>
      </c>
    </row>
    <row r="205" spans="2:10" x14ac:dyDescent="0.2">
      <c r="B205" s="679">
        <f t="shared" si="5"/>
        <v>192</v>
      </c>
      <c r="C205" s="573" t="s">
        <v>1460</v>
      </c>
      <c r="D205" s="599">
        <v>2950000</v>
      </c>
      <c r="E205" s="580">
        <v>2952999</v>
      </c>
      <c r="F205" s="583">
        <f t="shared" si="8"/>
        <v>3000</v>
      </c>
      <c r="G205" s="573" t="s">
        <v>817</v>
      </c>
      <c r="H205" s="574"/>
      <c r="I205" s="575" t="s">
        <v>1329</v>
      </c>
    </row>
    <row r="206" spans="2:10" s="567" customFormat="1" x14ac:dyDescent="0.2">
      <c r="B206" s="679">
        <f t="shared" si="5"/>
        <v>193</v>
      </c>
      <c r="C206" s="573" t="s">
        <v>1357</v>
      </c>
      <c r="D206" s="599">
        <v>2953000</v>
      </c>
      <c r="E206" s="580">
        <v>2953999</v>
      </c>
      <c r="F206" s="583">
        <f t="shared" si="8"/>
        <v>1000</v>
      </c>
      <c r="G206" s="573" t="s">
        <v>817</v>
      </c>
      <c r="H206" s="574"/>
      <c r="I206" s="575" t="s">
        <v>1329</v>
      </c>
      <c r="J206" s="566"/>
    </row>
    <row r="207" spans="2:10" x14ac:dyDescent="0.2">
      <c r="B207" s="679">
        <f t="shared" si="5"/>
        <v>194</v>
      </c>
      <c r="C207" s="573" t="s">
        <v>1394</v>
      </c>
      <c r="D207" s="599">
        <v>2954000</v>
      </c>
      <c r="E207" s="580">
        <v>2954599</v>
      </c>
      <c r="F207" s="583">
        <f t="shared" si="8"/>
        <v>600</v>
      </c>
      <c r="G207" s="573" t="s">
        <v>817</v>
      </c>
      <c r="H207" s="574"/>
      <c r="I207" s="575" t="s">
        <v>1329</v>
      </c>
    </row>
    <row r="208" spans="2:10" x14ac:dyDescent="0.2">
      <c r="B208" s="679">
        <f t="shared" si="5"/>
        <v>195</v>
      </c>
      <c r="C208" s="573" t="s">
        <v>1357</v>
      </c>
      <c r="D208" s="599">
        <v>2956000</v>
      </c>
      <c r="E208" s="580">
        <v>2956299</v>
      </c>
      <c r="F208" s="583">
        <f>SUM(E208-D208)+1</f>
        <v>300</v>
      </c>
      <c r="G208" s="573" t="s">
        <v>817</v>
      </c>
      <c r="H208" s="574"/>
      <c r="I208" s="575" t="s">
        <v>1329</v>
      </c>
    </row>
    <row r="209" spans="2:9" x14ac:dyDescent="0.2">
      <c r="B209" s="679">
        <f t="shared" si="5"/>
        <v>196</v>
      </c>
      <c r="C209" s="590" t="s">
        <v>2091</v>
      </c>
      <c r="D209" s="671">
        <v>2957000</v>
      </c>
      <c r="E209" s="592">
        <v>2957399</v>
      </c>
      <c r="F209" s="651">
        <f>SUM(E209-D209)+1</f>
        <v>400</v>
      </c>
      <c r="G209" s="590" t="s">
        <v>817</v>
      </c>
      <c r="H209" s="672"/>
      <c r="I209" s="575" t="s">
        <v>1329</v>
      </c>
    </row>
    <row r="210" spans="2:9" x14ac:dyDescent="0.2">
      <c r="B210" s="679">
        <f t="shared" si="5"/>
        <v>197</v>
      </c>
      <c r="C210" s="590" t="s">
        <v>1375</v>
      </c>
      <c r="D210" s="671">
        <v>2959000</v>
      </c>
      <c r="E210" s="592">
        <v>2959699</v>
      </c>
      <c r="F210" s="651">
        <f t="shared" ref="F210:F236" si="9">SUM(E210-D210)+1</f>
        <v>700</v>
      </c>
      <c r="G210" s="590" t="s">
        <v>817</v>
      </c>
      <c r="H210" s="672"/>
      <c r="I210" s="575" t="s">
        <v>1329</v>
      </c>
    </row>
    <row r="211" spans="2:9" x14ac:dyDescent="0.2">
      <c r="B211" s="679">
        <f t="shared" si="5"/>
        <v>198</v>
      </c>
      <c r="C211" s="573" t="s">
        <v>1945</v>
      </c>
      <c r="D211" s="599">
        <v>2965000</v>
      </c>
      <c r="E211" s="580">
        <v>2965399</v>
      </c>
      <c r="F211" s="583">
        <f>SUM(E211-D211)+1</f>
        <v>400</v>
      </c>
      <c r="G211" s="573" t="s">
        <v>817</v>
      </c>
      <c r="H211" s="574"/>
      <c r="I211" s="575" t="s">
        <v>1329</v>
      </c>
    </row>
    <row r="212" spans="2:9" x14ac:dyDescent="0.2">
      <c r="B212" s="679">
        <f t="shared" ref="B212:B236" si="10">+B211+1</f>
        <v>199</v>
      </c>
      <c r="C212" s="573" t="s">
        <v>822</v>
      </c>
      <c r="D212" s="599">
        <v>2970000</v>
      </c>
      <c r="E212" s="580">
        <v>2974099</v>
      </c>
      <c r="F212" s="583">
        <f t="shared" si="9"/>
        <v>4100</v>
      </c>
      <c r="G212" s="573" t="s">
        <v>817</v>
      </c>
      <c r="H212" s="574"/>
      <c r="I212" s="575" t="s">
        <v>1329</v>
      </c>
    </row>
    <row r="213" spans="2:9" x14ac:dyDescent="0.2">
      <c r="B213" s="679">
        <f t="shared" si="10"/>
        <v>200</v>
      </c>
      <c r="C213" s="573" t="s">
        <v>1188</v>
      </c>
      <c r="D213" s="673">
        <v>3000000</v>
      </c>
      <c r="E213" s="674">
        <v>3000499</v>
      </c>
      <c r="F213" s="583">
        <f t="shared" si="9"/>
        <v>500</v>
      </c>
      <c r="G213" s="573" t="s">
        <v>824</v>
      </c>
      <c r="H213" s="574"/>
      <c r="I213" s="575" t="s">
        <v>1329</v>
      </c>
    </row>
    <row r="214" spans="2:9" x14ac:dyDescent="0.2">
      <c r="B214" s="679">
        <f t="shared" si="10"/>
        <v>201</v>
      </c>
      <c r="C214" s="573" t="s">
        <v>1191</v>
      </c>
      <c r="D214" s="673">
        <v>3001000</v>
      </c>
      <c r="E214" s="674">
        <v>3001199</v>
      </c>
      <c r="F214" s="583">
        <f t="shared" si="9"/>
        <v>200</v>
      </c>
      <c r="G214" s="573" t="s">
        <v>699</v>
      </c>
      <c r="H214" s="574"/>
      <c r="I214" s="588" t="s">
        <v>1329</v>
      </c>
    </row>
    <row r="215" spans="2:9" x14ac:dyDescent="0.2">
      <c r="B215" s="679">
        <f t="shared" si="10"/>
        <v>202</v>
      </c>
      <c r="C215" s="573" t="s">
        <v>1372</v>
      </c>
      <c r="D215" s="673">
        <v>3010000</v>
      </c>
      <c r="E215" s="674">
        <v>3031999</v>
      </c>
      <c r="F215" s="583">
        <f t="shared" si="9"/>
        <v>22000</v>
      </c>
      <c r="G215" s="573" t="s">
        <v>1419</v>
      </c>
      <c r="H215" s="574"/>
      <c r="I215" s="588" t="s">
        <v>1329</v>
      </c>
    </row>
    <row r="216" spans="2:9" s="567" customFormat="1" x14ac:dyDescent="0.2">
      <c r="B216" s="679">
        <f t="shared" si="10"/>
        <v>203</v>
      </c>
      <c r="C216" s="573" t="s">
        <v>1372</v>
      </c>
      <c r="D216" s="673">
        <v>3032000</v>
      </c>
      <c r="E216" s="674">
        <v>3058399</v>
      </c>
      <c r="F216" s="583">
        <f t="shared" si="9"/>
        <v>26400</v>
      </c>
      <c r="G216" s="573" t="s">
        <v>699</v>
      </c>
      <c r="H216" s="589"/>
      <c r="I216" s="588" t="s">
        <v>1329</v>
      </c>
    </row>
    <row r="217" spans="2:9" x14ac:dyDescent="0.2">
      <c r="B217" s="679">
        <f t="shared" si="10"/>
        <v>204</v>
      </c>
      <c r="C217" s="573" t="s">
        <v>1372</v>
      </c>
      <c r="D217" s="673">
        <v>3700000</v>
      </c>
      <c r="E217" s="674">
        <v>3707999</v>
      </c>
      <c r="F217" s="583">
        <f t="shared" si="9"/>
        <v>8000</v>
      </c>
      <c r="G217" s="573" t="s">
        <v>699</v>
      </c>
      <c r="H217" s="589"/>
      <c r="I217" s="588" t="s">
        <v>1329</v>
      </c>
    </row>
    <row r="218" spans="2:9" x14ac:dyDescent="0.2">
      <c r="B218" s="679">
        <f t="shared" si="10"/>
        <v>205</v>
      </c>
      <c r="C218" s="573" t="s">
        <v>1372</v>
      </c>
      <c r="D218" s="579">
        <v>3730000</v>
      </c>
      <c r="E218" s="580">
        <v>3737999</v>
      </c>
      <c r="F218" s="572">
        <f>SUM(E218-D218)+1</f>
        <v>8000</v>
      </c>
      <c r="G218" s="602" t="s">
        <v>699</v>
      </c>
      <c r="H218" s="589"/>
      <c r="I218" s="575" t="s">
        <v>1329</v>
      </c>
    </row>
    <row r="219" spans="2:9" x14ac:dyDescent="0.2">
      <c r="B219" s="679">
        <f t="shared" si="10"/>
        <v>206</v>
      </c>
      <c r="C219" s="571" t="s">
        <v>1391</v>
      </c>
      <c r="D219" s="673">
        <v>3800000</v>
      </c>
      <c r="E219" s="674">
        <v>3801999</v>
      </c>
      <c r="F219" s="583">
        <f t="shared" si="9"/>
        <v>2000</v>
      </c>
      <c r="G219" s="573" t="s">
        <v>824</v>
      </c>
      <c r="H219" s="574"/>
      <c r="I219" s="588" t="s">
        <v>1052</v>
      </c>
    </row>
    <row r="220" spans="2:9" x14ac:dyDescent="0.2">
      <c r="B220" s="679">
        <f t="shared" si="10"/>
        <v>207</v>
      </c>
      <c r="C220" s="571" t="s">
        <v>1191</v>
      </c>
      <c r="D220" s="673">
        <v>3900000</v>
      </c>
      <c r="E220" s="674">
        <v>3901999</v>
      </c>
      <c r="F220" s="583">
        <f t="shared" si="9"/>
        <v>2000</v>
      </c>
      <c r="G220" s="573" t="s">
        <v>699</v>
      </c>
      <c r="H220" s="574"/>
      <c r="I220" s="588" t="s">
        <v>1329</v>
      </c>
    </row>
    <row r="221" spans="2:9" x14ac:dyDescent="0.2">
      <c r="B221" s="679">
        <f t="shared" si="10"/>
        <v>208</v>
      </c>
      <c r="C221" s="571" t="s">
        <v>1424</v>
      </c>
      <c r="D221" s="673">
        <v>3905000</v>
      </c>
      <c r="E221" s="674">
        <v>3905099</v>
      </c>
      <c r="F221" s="583">
        <f t="shared" si="9"/>
        <v>100</v>
      </c>
      <c r="G221" s="573" t="s">
        <v>824</v>
      </c>
      <c r="H221" s="574"/>
      <c r="I221" s="588" t="s">
        <v>1329</v>
      </c>
    </row>
    <row r="222" spans="2:9" x14ac:dyDescent="0.2">
      <c r="B222" s="679">
        <f t="shared" si="10"/>
        <v>209</v>
      </c>
      <c r="C222" s="571" t="s">
        <v>1426</v>
      </c>
      <c r="D222" s="673">
        <v>3906000</v>
      </c>
      <c r="E222" s="674">
        <v>3906099</v>
      </c>
      <c r="F222" s="583">
        <f t="shared" si="9"/>
        <v>100</v>
      </c>
      <c r="G222" s="573" t="s">
        <v>824</v>
      </c>
      <c r="H222" s="574"/>
      <c r="I222" s="588" t="s">
        <v>1329</v>
      </c>
    </row>
    <row r="223" spans="2:9" x14ac:dyDescent="0.2">
      <c r="B223" s="679">
        <f t="shared" si="10"/>
        <v>210</v>
      </c>
      <c r="C223" s="571" t="s">
        <v>1808</v>
      </c>
      <c r="D223" s="673">
        <v>5000000</v>
      </c>
      <c r="E223" s="674">
        <v>5001199</v>
      </c>
      <c r="F223" s="583">
        <f t="shared" si="9"/>
        <v>1200</v>
      </c>
      <c r="G223" s="573" t="s">
        <v>824</v>
      </c>
      <c r="H223" s="574"/>
      <c r="I223" s="588" t="s">
        <v>1158</v>
      </c>
    </row>
    <row r="224" spans="2:9" x14ac:dyDescent="0.2">
      <c r="B224" s="679">
        <f t="shared" si="10"/>
        <v>211</v>
      </c>
      <c r="C224" s="573" t="s">
        <v>1808</v>
      </c>
      <c r="D224" s="673">
        <v>5001200</v>
      </c>
      <c r="E224" s="674">
        <v>5001299</v>
      </c>
      <c r="F224" s="583">
        <f t="shared" si="9"/>
        <v>100</v>
      </c>
      <c r="G224" s="573" t="s">
        <v>817</v>
      </c>
      <c r="H224" s="574"/>
      <c r="I224" s="588" t="s">
        <v>1158</v>
      </c>
    </row>
    <row r="225" spans="2:9" x14ac:dyDescent="0.2">
      <c r="B225" s="679">
        <f t="shared" si="10"/>
        <v>212</v>
      </c>
      <c r="C225" s="573" t="s">
        <v>1808</v>
      </c>
      <c r="D225" s="673">
        <v>5001300</v>
      </c>
      <c r="E225" s="674">
        <v>5001399</v>
      </c>
      <c r="F225" s="583">
        <f t="shared" si="9"/>
        <v>100</v>
      </c>
      <c r="G225" s="573" t="s">
        <v>824</v>
      </c>
      <c r="H225" s="574"/>
      <c r="I225" s="588" t="s">
        <v>1158</v>
      </c>
    </row>
    <row r="226" spans="2:9" x14ac:dyDescent="0.2">
      <c r="B226" s="679">
        <f t="shared" si="10"/>
        <v>213</v>
      </c>
      <c r="C226" s="573" t="s">
        <v>1321</v>
      </c>
      <c r="D226" s="673">
        <v>5001400</v>
      </c>
      <c r="E226" s="674">
        <v>5001799</v>
      </c>
      <c r="F226" s="583">
        <f t="shared" si="9"/>
        <v>400</v>
      </c>
      <c r="G226" s="573" t="s">
        <v>824</v>
      </c>
      <c r="H226" s="574"/>
      <c r="I226" s="588" t="s">
        <v>1158</v>
      </c>
    </row>
    <row r="227" spans="2:9" x14ac:dyDescent="0.2">
      <c r="B227" s="679">
        <f t="shared" si="10"/>
        <v>214</v>
      </c>
      <c r="C227" s="573" t="s">
        <v>1808</v>
      </c>
      <c r="D227" s="673">
        <v>5001800</v>
      </c>
      <c r="E227" s="674">
        <v>5001899</v>
      </c>
      <c r="F227" s="583">
        <f t="shared" si="9"/>
        <v>100</v>
      </c>
      <c r="G227" s="573" t="s">
        <v>817</v>
      </c>
      <c r="H227" s="574"/>
      <c r="I227" s="588" t="s">
        <v>1158</v>
      </c>
    </row>
    <row r="228" spans="2:9" x14ac:dyDescent="0.2">
      <c r="B228" s="679">
        <f t="shared" si="10"/>
        <v>215</v>
      </c>
      <c r="C228" s="573" t="s">
        <v>1321</v>
      </c>
      <c r="D228" s="673">
        <v>5001900</v>
      </c>
      <c r="E228" s="674">
        <v>5001999</v>
      </c>
      <c r="F228" s="583">
        <f t="shared" si="9"/>
        <v>100</v>
      </c>
      <c r="G228" s="573" t="s">
        <v>824</v>
      </c>
      <c r="H228" s="574"/>
      <c r="I228" s="588" t="s">
        <v>1158</v>
      </c>
    </row>
    <row r="229" spans="2:9" x14ac:dyDescent="0.2">
      <c r="B229" s="679">
        <f t="shared" si="10"/>
        <v>216</v>
      </c>
      <c r="C229" s="573" t="s">
        <v>1808</v>
      </c>
      <c r="D229" s="673">
        <v>5002000</v>
      </c>
      <c r="E229" s="674">
        <v>5002499</v>
      </c>
      <c r="F229" s="583">
        <f t="shared" si="9"/>
        <v>500</v>
      </c>
      <c r="G229" s="573" t="s">
        <v>824</v>
      </c>
      <c r="H229" s="574"/>
      <c r="I229" s="588" t="s">
        <v>1158</v>
      </c>
    </row>
    <row r="230" spans="2:9" x14ac:dyDescent="0.2">
      <c r="B230" s="679">
        <f t="shared" si="10"/>
        <v>217</v>
      </c>
      <c r="C230" s="573" t="s">
        <v>1808</v>
      </c>
      <c r="D230" s="673">
        <v>5002500</v>
      </c>
      <c r="E230" s="674">
        <v>5002599</v>
      </c>
      <c r="F230" s="583">
        <f t="shared" si="9"/>
        <v>100</v>
      </c>
      <c r="G230" s="573" t="s">
        <v>824</v>
      </c>
      <c r="H230" s="574"/>
      <c r="I230" s="588" t="s">
        <v>1158</v>
      </c>
    </row>
    <row r="231" spans="2:9" x14ac:dyDescent="0.2">
      <c r="B231" s="679">
        <f t="shared" si="10"/>
        <v>218</v>
      </c>
      <c r="C231" s="573" t="s">
        <v>1808</v>
      </c>
      <c r="D231" s="673">
        <v>5002600</v>
      </c>
      <c r="E231" s="674">
        <v>5002999</v>
      </c>
      <c r="F231" s="583">
        <f t="shared" si="9"/>
        <v>400</v>
      </c>
      <c r="G231" s="573" t="s">
        <v>824</v>
      </c>
      <c r="H231" s="574"/>
      <c r="I231" s="588" t="s">
        <v>1158</v>
      </c>
    </row>
    <row r="232" spans="2:9" x14ac:dyDescent="0.2">
      <c r="B232" s="679">
        <f t="shared" si="10"/>
        <v>219</v>
      </c>
      <c r="C232" s="573" t="s">
        <v>1321</v>
      </c>
      <c r="D232" s="673">
        <v>5003000</v>
      </c>
      <c r="E232" s="674">
        <v>5004999</v>
      </c>
      <c r="F232" s="583">
        <f t="shared" si="9"/>
        <v>2000</v>
      </c>
      <c r="G232" s="573" t="s">
        <v>824</v>
      </c>
      <c r="H232" s="574"/>
      <c r="I232" s="588" t="s">
        <v>1158</v>
      </c>
    </row>
    <row r="233" spans="2:9" x14ac:dyDescent="0.2">
      <c r="B233" s="679">
        <f t="shared" si="10"/>
        <v>220</v>
      </c>
      <c r="C233" s="573" t="s">
        <v>1368</v>
      </c>
      <c r="D233" s="673">
        <v>6000000</v>
      </c>
      <c r="E233" s="674">
        <v>6005999</v>
      </c>
      <c r="F233" s="583">
        <f t="shared" si="9"/>
        <v>6000</v>
      </c>
      <c r="G233" s="573" t="s">
        <v>824</v>
      </c>
      <c r="H233" s="574"/>
      <c r="I233" s="588" t="s">
        <v>1056</v>
      </c>
    </row>
    <row r="234" spans="2:9" x14ac:dyDescent="0.2">
      <c r="B234" s="679">
        <f t="shared" si="10"/>
        <v>221</v>
      </c>
      <c r="C234" s="573" t="s">
        <v>1369</v>
      </c>
      <c r="D234" s="673">
        <v>6050000</v>
      </c>
      <c r="E234" s="674">
        <v>6055999</v>
      </c>
      <c r="F234" s="583">
        <f t="shared" si="9"/>
        <v>6000</v>
      </c>
      <c r="G234" s="573" t="s">
        <v>824</v>
      </c>
      <c r="H234" s="574"/>
      <c r="I234" s="588" t="s">
        <v>1056</v>
      </c>
    </row>
    <row r="235" spans="2:9" x14ac:dyDescent="0.2">
      <c r="B235" s="679">
        <f t="shared" si="10"/>
        <v>222</v>
      </c>
      <c r="C235" s="573" t="s">
        <v>1397</v>
      </c>
      <c r="D235" s="673">
        <v>7000000</v>
      </c>
      <c r="E235" s="674">
        <v>7000499</v>
      </c>
      <c r="F235" s="583">
        <f t="shared" si="9"/>
        <v>500</v>
      </c>
      <c r="G235" s="573" t="s">
        <v>824</v>
      </c>
      <c r="H235" s="574"/>
      <c r="I235" s="588" t="s">
        <v>1024</v>
      </c>
    </row>
    <row r="236" spans="2:9" ht="13.5" thickBot="1" x14ac:dyDescent="0.25">
      <c r="B236" s="679">
        <f t="shared" si="10"/>
        <v>223</v>
      </c>
      <c r="C236" s="596" t="s">
        <v>1397</v>
      </c>
      <c r="D236" s="675">
        <v>7000500</v>
      </c>
      <c r="E236" s="676">
        <v>7000999</v>
      </c>
      <c r="F236" s="677">
        <f t="shared" si="9"/>
        <v>500</v>
      </c>
      <c r="G236" s="596" t="s">
        <v>824</v>
      </c>
      <c r="H236" s="678"/>
      <c r="I236" s="606" t="s">
        <v>1024</v>
      </c>
    </row>
    <row r="237" spans="2:9" x14ac:dyDescent="0.2">
      <c r="B237" s="628"/>
      <c r="C237" s="629"/>
      <c r="D237" s="630"/>
      <c r="E237" s="630"/>
      <c r="F237" s="631"/>
      <c r="G237" s="629"/>
      <c r="H237" s="632"/>
      <c r="I237" s="633"/>
    </row>
    <row r="238" spans="2:9" x14ac:dyDescent="0.2">
      <c r="B238" s="634" t="s">
        <v>1065</v>
      </c>
    </row>
    <row r="239" spans="2:9" x14ac:dyDescent="0.2">
      <c r="B239" s="634" t="s">
        <v>2593</v>
      </c>
    </row>
    <row r="240" spans="2:9" x14ac:dyDescent="0.2">
      <c r="B240" s="638"/>
    </row>
    <row r="241" spans="2:9" x14ac:dyDescent="0.2">
      <c r="B241" s="568" t="s">
        <v>1066</v>
      </c>
    </row>
    <row r="242" spans="2:9" x14ac:dyDescent="0.2">
      <c r="B242" s="568" t="s">
        <v>1152</v>
      </c>
    </row>
    <row r="243" spans="2:9" x14ac:dyDescent="0.2">
      <c r="B243" s="758" t="s">
        <v>1341</v>
      </c>
      <c r="C243" s="758"/>
      <c r="D243" s="758"/>
      <c r="E243" s="758"/>
      <c r="F243" s="758"/>
      <c r="G243" s="758"/>
      <c r="H243" s="758"/>
      <c r="I243" s="758"/>
    </row>
    <row r="245" spans="2:9" x14ac:dyDescent="0.2">
      <c r="B245" s="639" t="s">
        <v>785</v>
      </c>
      <c r="C245" s="640"/>
    </row>
    <row r="246" spans="2:9" x14ac:dyDescent="0.2">
      <c r="B246" s="639"/>
      <c r="C246" s="640"/>
    </row>
    <row r="247" spans="2:9" x14ac:dyDescent="0.2">
      <c r="C247" s="568" t="s">
        <v>1910</v>
      </c>
    </row>
    <row r="248" spans="2:9" x14ac:dyDescent="0.2">
      <c r="C248" s="568" t="s">
        <v>1911</v>
      </c>
    </row>
    <row r="249" spans="2:9" x14ac:dyDescent="0.2">
      <c r="C249" s="568" t="s">
        <v>1912</v>
      </c>
    </row>
    <row r="250" spans="2:9" x14ac:dyDescent="0.2">
      <c r="C250" s="568" t="s">
        <v>2833</v>
      </c>
    </row>
    <row r="251" spans="2:9" x14ac:dyDescent="0.2">
      <c r="C251" s="568" t="s">
        <v>1913</v>
      </c>
    </row>
    <row r="252" spans="2:9" x14ac:dyDescent="0.2">
      <c r="B252" s="641"/>
      <c r="C252" s="568" t="s">
        <v>1914</v>
      </c>
    </row>
    <row r="253" spans="2:9" x14ac:dyDescent="0.2">
      <c r="B253" s="641"/>
      <c r="C253" s="642" t="s">
        <v>2834</v>
      </c>
    </row>
    <row r="254" spans="2:9" x14ac:dyDescent="0.2">
      <c r="B254" s="641"/>
      <c r="C254" s="642"/>
    </row>
  </sheetData>
  <mergeCells count="6">
    <mergeCell ref="B243:I243"/>
    <mergeCell ref="I12:I13"/>
    <mergeCell ref="C12:F12"/>
    <mergeCell ref="D13:E13"/>
    <mergeCell ref="B12:B13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"/>
  <dimension ref="A1:U280"/>
  <sheetViews>
    <sheetView topLeftCell="A137" workbookViewId="0">
      <selection activeCell="E139" sqref="E13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  <col min="14" max="14" width="30.7109375" customWidth="1"/>
    <col min="21" max="21" width="40.7109375" customWidth="1"/>
  </cols>
  <sheetData>
    <row r="1" spans="1:21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  <c r="N1" s="35" t="s">
        <v>4</v>
      </c>
      <c r="O1" s="37"/>
      <c r="P1" s="84"/>
      <c r="Q1" s="32"/>
      <c r="R1" s="32"/>
      <c r="S1" s="32"/>
      <c r="T1" s="85"/>
      <c r="U1" s="255" t="s">
        <v>324</v>
      </c>
    </row>
    <row r="2" spans="1:21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  <c r="N2" s="38" t="s">
        <v>327</v>
      </c>
      <c r="O2" s="39"/>
      <c r="P2" s="253"/>
      <c r="Q2" s="150"/>
      <c r="R2" s="150"/>
      <c r="S2" s="150"/>
      <c r="T2" s="254"/>
      <c r="U2" s="256" t="s">
        <v>328</v>
      </c>
    </row>
    <row r="3" spans="1:21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  <c r="N3" s="38" t="s">
        <v>11</v>
      </c>
      <c r="O3" s="39"/>
      <c r="P3" s="253"/>
      <c r="Q3" s="150"/>
      <c r="R3" s="150"/>
      <c r="S3" s="150"/>
      <c r="T3" s="254"/>
      <c r="U3" s="256" t="s">
        <v>330</v>
      </c>
    </row>
    <row r="4" spans="1:21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  <c r="N4" s="40" t="s">
        <v>331</v>
      </c>
      <c r="O4" s="42"/>
      <c r="P4" s="86"/>
      <c r="Q4" s="13"/>
      <c r="R4" s="13"/>
      <c r="S4" s="13"/>
      <c r="T4" s="87"/>
      <c r="U4" s="257"/>
    </row>
    <row r="5" spans="1:21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  <c r="N5" s="259" t="s">
        <v>340</v>
      </c>
      <c r="O5" s="35" t="s">
        <v>341</v>
      </c>
      <c r="P5" s="37"/>
      <c r="Q5" s="35" t="s">
        <v>86</v>
      </c>
      <c r="R5" s="89"/>
      <c r="S5" s="263" t="s">
        <v>342</v>
      </c>
      <c r="T5" s="259" t="s">
        <v>343</v>
      </c>
      <c r="U5" s="258" t="s">
        <v>344</v>
      </c>
    </row>
    <row r="6" spans="1:21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  <c r="N6" s="260"/>
      <c r="O6" s="261" t="s">
        <v>354</v>
      </c>
      <c r="P6" s="261" t="s">
        <v>355</v>
      </c>
      <c r="Q6" s="261" t="s">
        <v>354</v>
      </c>
      <c r="R6" s="262" t="s">
        <v>355</v>
      </c>
      <c r="S6" s="264" t="s">
        <v>16</v>
      </c>
      <c r="T6" s="260" t="s">
        <v>340</v>
      </c>
      <c r="U6" s="87"/>
    </row>
    <row r="7" spans="1:21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21" ht="16.5" thickBot="1" x14ac:dyDescent="0.3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  <c r="N8" s="252" t="s">
        <v>356</v>
      </c>
    </row>
    <row r="9" spans="1:21" x14ac:dyDescent="0.2">
      <c r="A9" s="74">
        <v>1</v>
      </c>
      <c r="B9" s="102" t="s">
        <v>357</v>
      </c>
      <c r="C9" s="102" t="s">
        <v>358</v>
      </c>
      <c r="D9" s="58">
        <v>980980</v>
      </c>
      <c r="E9" s="59">
        <v>981999</v>
      </c>
      <c r="F9" s="102" t="s">
        <v>86</v>
      </c>
      <c r="G9" s="19">
        <f t="shared" ref="G9:G14" si="0">SUM(E9-D9)+1</f>
        <v>1020</v>
      </c>
      <c r="H9" s="19" t="s">
        <v>78</v>
      </c>
      <c r="I9" s="102" t="s">
        <v>83</v>
      </c>
      <c r="J9" s="19" t="s">
        <v>80</v>
      </c>
      <c r="K9" s="19">
        <v>2</v>
      </c>
      <c r="L9" s="130" t="s">
        <v>359</v>
      </c>
      <c r="N9" s="49" t="s">
        <v>360</v>
      </c>
      <c r="O9" s="265">
        <v>7</v>
      </c>
      <c r="P9" s="265">
        <f>SUM(G11+G12+G13+G14+G16+G17+G18+G19+G20+G21+G25+G26+G27+G28+G29+G30)</f>
        <v>156940</v>
      </c>
      <c r="Q9" s="265">
        <v>5</v>
      </c>
      <c r="R9" s="265">
        <f>SUM(G9+G10+G15+G22+G23+G24)</f>
        <v>31202</v>
      </c>
      <c r="S9" s="265">
        <f>SUM(P9+R9)</f>
        <v>188142</v>
      </c>
      <c r="T9" s="265"/>
      <c r="U9" s="246" t="s">
        <v>361</v>
      </c>
    </row>
    <row r="10" spans="1:21" x14ac:dyDescent="0.2">
      <c r="A10" s="75">
        <f>SUM(A9)+1</f>
        <v>2</v>
      </c>
      <c r="B10" s="103" t="s">
        <v>362</v>
      </c>
      <c r="C10" s="103" t="s">
        <v>90</v>
      </c>
      <c r="D10" s="29">
        <v>481000</v>
      </c>
      <c r="E10" s="30">
        <v>485999</v>
      </c>
      <c r="F10" s="103" t="s">
        <v>86</v>
      </c>
      <c r="G10" s="17">
        <f t="shared" si="0"/>
        <v>5000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  <c r="N10" s="266" t="s">
        <v>363</v>
      </c>
      <c r="O10" s="267">
        <v>1</v>
      </c>
      <c r="P10" s="267">
        <f>SUM(G31+G32)</f>
        <v>15940</v>
      </c>
      <c r="Q10" s="267">
        <v>1</v>
      </c>
      <c r="R10" s="267">
        <f>SUM(G33)</f>
        <v>2048</v>
      </c>
      <c r="S10" s="267">
        <f>SUM(P10+R10)</f>
        <v>17988</v>
      </c>
      <c r="T10" s="267"/>
      <c r="U10" s="180" t="s">
        <v>364</v>
      </c>
    </row>
    <row r="11" spans="1:21" x14ac:dyDescent="0.2">
      <c r="A11" s="75">
        <f>SUM(A10)+1</f>
        <v>3</v>
      </c>
      <c r="B11" s="103" t="s">
        <v>365</v>
      </c>
      <c r="C11" s="103" t="s">
        <v>84</v>
      </c>
      <c r="D11" s="29">
        <v>290000</v>
      </c>
      <c r="E11" s="30">
        <v>299999</v>
      </c>
      <c r="F11" s="103" t="s">
        <v>77</v>
      </c>
      <c r="G11" s="17">
        <f t="shared" si="0"/>
        <v>10000</v>
      </c>
      <c r="H11" s="17" t="s">
        <v>78</v>
      </c>
      <c r="I11" s="103" t="s">
        <v>83</v>
      </c>
      <c r="J11" s="17" t="s">
        <v>80</v>
      </c>
      <c r="K11" s="17">
        <v>2</v>
      </c>
      <c r="L11" s="131" t="s">
        <v>359</v>
      </c>
      <c r="N11" s="266" t="s">
        <v>366</v>
      </c>
      <c r="O11" s="267">
        <v>1</v>
      </c>
      <c r="P11" s="267">
        <f>SUM(G35+G36)</f>
        <v>9891</v>
      </c>
      <c r="Q11" s="267">
        <v>1</v>
      </c>
      <c r="R11" s="267">
        <f>SUM(G37)</f>
        <v>512</v>
      </c>
      <c r="S11" s="267">
        <f t="shared" ref="S11:S26" si="1">SUM(P11+R11)</f>
        <v>10403</v>
      </c>
      <c r="T11" s="267" t="s">
        <v>16</v>
      </c>
      <c r="U11" s="183"/>
    </row>
    <row r="12" spans="1:21" x14ac:dyDescent="0.2">
      <c r="A12" s="75">
        <f>SUM(A11)+1</f>
        <v>4</v>
      </c>
      <c r="B12" s="103" t="s">
        <v>365</v>
      </c>
      <c r="C12" s="103" t="s">
        <v>84</v>
      </c>
      <c r="D12" s="29">
        <v>590000</v>
      </c>
      <c r="E12" s="30">
        <v>599999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  <c r="N12" s="266" t="s">
        <v>367</v>
      </c>
      <c r="O12" s="267">
        <v>1</v>
      </c>
      <c r="P12" s="267">
        <f>SUM(G38)</f>
        <v>6928</v>
      </c>
      <c r="Q12" s="267">
        <v>1</v>
      </c>
      <c r="R12" s="267">
        <f>SUM(G34)</f>
        <v>496</v>
      </c>
      <c r="S12" s="267">
        <f t="shared" si="1"/>
        <v>7424</v>
      </c>
      <c r="T12" s="267">
        <f>SUM(S9:S12)</f>
        <v>223957</v>
      </c>
      <c r="U12" s="183"/>
    </row>
    <row r="13" spans="1:21" x14ac:dyDescent="0.2">
      <c r="A13" s="195">
        <f>SUM(A12)+1</f>
        <v>5</v>
      </c>
      <c r="B13" s="196" t="s">
        <v>365</v>
      </c>
      <c r="C13" s="196" t="s">
        <v>368</v>
      </c>
      <c r="D13" s="197">
        <v>530000</v>
      </c>
      <c r="E13" s="198">
        <v>539999</v>
      </c>
      <c r="F13" s="196" t="s">
        <v>77</v>
      </c>
      <c r="G13" s="199">
        <f t="shared" si="0"/>
        <v>10000</v>
      </c>
      <c r="H13" s="199" t="s">
        <v>78</v>
      </c>
      <c r="I13" s="196" t="s">
        <v>83</v>
      </c>
      <c r="J13" s="199" t="s">
        <v>80</v>
      </c>
      <c r="K13" s="199">
        <v>2</v>
      </c>
      <c r="L13" s="200" t="s">
        <v>359</v>
      </c>
      <c r="N13" s="266"/>
      <c r="O13" s="267"/>
      <c r="P13" s="267"/>
      <c r="Q13" s="267"/>
      <c r="R13" s="267"/>
      <c r="S13" s="267"/>
      <c r="T13" s="267"/>
      <c r="U13" s="183"/>
    </row>
    <row r="14" spans="1:21" x14ac:dyDescent="0.2">
      <c r="A14" s="230">
        <f>SUM(A13)+1</f>
        <v>6</v>
      </c>
      <c r="B14" s="220" t="s">
        <v>369</v>
      </c>
      <c r="C14" s="220" t="s">
        <v>91</v>
      </c>
      <c r="D14" s="221">
        <v>490000</v>
      </c>
      <c r="E14" s="222">
        <v>498327</v>
      </c>
      <c r="F14" s="220" t="s">
        <v>77</v>
      </c>
      <c r="G14" s="219">
        <f t="shared" si="0"/>
        <v>8328</v>
      </c>
      <c r="H14" s="219" t="s">
        <v>78</v>
      </c>
      <c r="I14" s="220" t="s">
        <v>83</v>
      </c>
      <c r="J14" s="219" t="s">
        <v>80</v>
      </c>
      <c r="K14" s="219">
        <v>2</v>
      </c>
      <c r="L14" s="223" t="s">
        <v>359</v>
      </c>
      <c r="N14" s="266" t="s">
        <v>370</v>
      </c>
      <c r="O14" s="267">
        <v>5</v>
      </c>
      <c r="P14" s="267">
        <f>SUM(G82+G83+G84+G85+G77+G79+G87+G90+G86)</f>
        <v>57172</v>
      </c>
      <c r="Q14" s="267">
        <v>3</v>
      </c>
      <c r="R14" s="267">
        <f>SUM(G76+G80+G86)</f>
        <v>7680</v>
      </c>
      <c r="S14" s="267">
        <f t="shared" si="1"/>
        <v>64852</v>
      </c>
      <c r="T14" s="267"/>
      <c r="U14" s="180" t="s">
        <v>371</v>
      </c>
    </row>
    <row r="15" spans="1:21" x14ac:dyDescent="0.2">
      <c r="A15" s="75">
        <f t="shared" ref="A15:A21" si="2">SUM(A14)+1</f>
        <v>7</v>
      </c>
      <c r="B15" s="103" t="s">
        <v>770</v>
      </c>
      <c r="C15" s="103" t="s">
        <v>111</v>
      </c>
      <c r="D15" s="29">
        <v>980000</v>
      </c>
      <c r="E15" s="30">
        <v>980317</v>
      </c>
      <c r="F15" s="103" t="s">
        <v>86</v>
      </c>
      <c r="G15" s="17">
        <f t="shared" ref="G15:G20" si="3">SUM(E15-D15)+1</f>
        <v>318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  <c r="N15" s="266" t="s">
        <v>373</v>
      </c>
      <c r="O15" s="267">
        <v>2</v>
      </c>
      <c r="P15" s="267">
        <f>SUM(G78+G81)</f>
        <v>7040</v>
      </c>
      <c r="Q15" s="267">
        <v>4</v>
      </c>
      <c r="R15" s="267">
        <f>SUM(G74+G75+G88+G89)</f>
        <v>5248</v>
      </c>
      <c r="S15" s="267">
        <f t="shared" si="1"/>
        <v>12288</v>
      </c>
      <c r="T15" s="267"/>
      <c r="U15" s="180" t="s">
        <v>374</v>
      </c>
    </row>
    <row r="16" spans="1:21" x14ac:dyDescent="0.2">
      <c r="A16" s="75">
        <f>SUM(A15)+1</f>
        <v>8</v>
      </c>
      <c r="B16" s="103" t="s">
        <v>375</v>
      </c>
      <c r="C16" s="103" t="s">
        <v>99</v>
      </c>
      <c r="D16" s="29">
        <v>670000</v>
      </c>
      <c r="E16" s="30">
        <v>685535</v>
      </c>
      <c r="F16" s="103" t="s">
        <v>77</v>
      </c>
      <c r="G16" s="17">
        <f t="shared" si="3"/>
        <v>15536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  <c r="N16" s="266" t="s">
        <v>376</v>
      </c>
      <c r="O16" s="267">
        <v>1</v>
      </c>
      <c r="P16" s="267">
        <f>SUM(G92)</f>
        <v>6784</v>
      </c>
      <c r="Q16" s="267"/>
      <c r="R16" s="267"/>
      <c r="S16" s="267">
        <f t="shared" si="1"/>
        <v>6784</v>
      </c>
      <c r="T16" s="267"/>
      <c r="U16" s="183"/>
    </row>
    <row r="17" spans="1:21" x14ac:dyDescent="0.2">
      <c r="A17" s="230">
        <f t="shared" si="2"/>
        <v>9</v>
      </c>
      <c r="B17" s="220" t="s">
        <v>377</v>
      </c>
      <c r="C17" s="220" t="s">
        <v>76</v>
      </c>
      <c r="D17" s="221">
        <v>240000</v>
      </c>
      <c r="E17" s="222">
        <v>249999</v>
      </c>
      <c r="F17" s="220" t="s">
        <v>77</v>
      </c>
      <c r="G17" s="219">
        <f t="shared" si="3"/>
        <v>10000</v>
      </c>
      <c r="H17" s="219" t="s">
        <v>78</v>
      </c>
      <c r="I17" s="220" t="s">
        <v>79</v>
      </c>
      <c r="J17" s="219" t="s">
        <v>80</v>
      </c>
      <c r="K17" s="219">
        <v>2</v>
      </c>
      <c r="L17" s="223" t="s">
        <v>359</v>
      </c>
      <c r="N17" s="266" t="s">
        <v>378</v>
      </c>
      <c r="O17" s="267">
        <v>1</v>
      </c>
      <c r="P17" s="267">
        <f>SUM(G91)</f>
        <v>112</v>
      </c>
      <c r="Q17" s="267"/>
      <c r="R17" s="267"/>
      <c r="S17" s="267">
        <f t="shared" si="1"/>
        <v>112</v>
      </c>
      <c r="T17" s="267">
        <f>SUM(S14:S17)</f>
        <v>84036</v>
      </c>
      <c r="U17" s="180" t="s">
        <v>16</v>
      </c>
    </row>
    <row r="18" spans="1:21" x14ac:dyDescent="0.2">
      <c r="A18" s="230">
        <f>SUM(A17)+1</f>
        <v>10</v>
      </c>
      <c r="B18" s="220" t="s">
        <v>377</v>
      </c>
      <c r="C18" s="220" t="s">
        <v>76</v>
      </c>
      <c r="D18" s="221">
        <v>260000</v>
      </c>
      <c r="E18" s="222">
        <v>269999</v>
      </c>
      <c r="F18" s="220" t="s">
        <v>77</v>
      </c>
      <c r="G18" s="219">
        <f t="shared" si="3"/>
        <v>10000</v>
      </c>
      <c r="H18" s="219" t="s">
        <v>78</v>
      </c>
      <c r="I18" s="220" t="s">
        <v>79</v>
      </c>
      <c r="J18" s="219" t="s">
        <v>80</v>
      </c>
      <c r="K18" s="219">
        <v>2</v>
      </c>
      <c r="L18" s="223" t="s">
        <v>359</v>
      </c>
      <c r="N18" s="266"/>
      <c r="O18" s="267"/>
      <c r="P18" s="267"/>
      <c r="Q18" s="267"/>
      <c r="R18" s="267"/>
      <c r="S18" s="267"/>
      <c r="T18" s="267"/>
      <c r="U18" s="183"/>
    </row>
    <row r="19" spans="1:21" x14ac:dyDescent="0.2">
      <c r="A19" s="230">
        <f>SUM(A18)+1</f>
        <v>11</v>
      </c>
      <c r="B19" s="220" t="s">
        <v>377</v>
      </c>
      <c r="C19" s="220" t="s">
        <v>76</v>
      </c>
      <c r="D19" s="221">
        <v>920000</v>
      </c>
      <c r="E19" s="222">
        <v>924477</v>
      </c>
      <c r="F19" s="220" t="s">
        <v>77</v>
      </c>
      <c r="G19" s="219">
        <f t="shared" si="3"/>
        <v>4478</v>
      </c>
      <c r="H19" s="219" t="s">
        <v>78</v>
      </c>
      <c r="I19" s="220" t="s">
        <v>79</v>
      </c>
      <c r="J19" s="219" t="s">
        <v>80</v>
      </c>
      <c r="K19" s="219">
        <v>2</v>
      </c>
      <c r="L19" s="223" t="s">
        <v>359</v>
      </c>
      <c r="N19" s="266" t="s">
        <v>379</v>
      </c>
      <c r="O19" s="267">
        <v>13</v>
      </c>
      <c r="P19" s="267">
        <f>SUM(G99+G100+G101+G102+G103+G104+G105+G106+G107+G108+G109+G110+G111+G112+G113+G114)</f>
        <v>112962</v>
      </c>
      <c r="Q19" s="267">
        <v>1</v>
      </c>
      <c r="R19" s="267">
        <f>SUM(G98)</f>
        <v>406</v>
      </c>
      <c r="S19" s="267">
        <f t="shared" si="1"/>
        <v>113368</v>
      </c>
      <c r="T19" s="267"/>
      <c r="U19" s="180" t="s">
        <v>371</v>
      </c>
    </row>
    <row r="20" spans="1:21" x14ac:dyDescent="0.2">
      <c r="A20" s="75">
        <f>SUM(A19)+1</f>
        <v>12</v>
      </c>
      <c r="B20" s="103" t="s">
        <v>372</v>
      </c>
      <c r="C20" s="103" t="s">
        <v>82</v>
      </c>
      <c r="D20" s="29">
        <v>250000</v>
      </c>
      <c r="E20" s="30">
        <v>259999</v>
      </c>
      <c r="F20" s="103" t="s">
        <v>109</v>
      </c>
      <c r="G20" s="17">
        <f t="shared" si="3"/>
        <v>10000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  <c r="N20" s="266" t="s">
        <v>380</v>
      </c>
      <c r="O20" s="267">
        <v>1</v>
      </c>
      <c r="P20" s="267">
        <f>SUM(G115)</f>
        <v>20000</v>
      </c>
      <c r="Q20" s="267"/>
      <c r="R20" s="267"/>
      <c r="S20" s="267">
        <f t="shared" si="1"/>
        <v>20000</v>
      </c>
      <c r="T20" s="267"/>
      <c r="U20" s="180" t="s">
        <v>381</v>
      </c>
    </row>
    <row r="21" spans="1:21" x14ac:dyDescent="0.2">
      <c r="A21" s="75">
        <f t="shared" si="2"/>
        <v>13</v>
      </c>
      <c r="B21" s="103" t="s">
        <v>372</v>
      </c>
      <c r="C21" s="103" t="s">
        <v>82</v>
      </c>
      <c r="D21" s="29">
        <v>460000</v>
      </c>
      <c r="E21" s="30">
        <v>469999</v>
      </c>
      <c r="F21" s="103" t="s">
        <v>109</v>
      </c>
      <c r="G21" s="17">
        <f t="shared" ref="G21:G38" si="4"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  <c r="N21" s="266" t="s">
        <v>382</v>
      </c>
      <c r="O21" s="267">
        <v>1</v>
      </c>
      <c r="P21" s="267">
        <f>SUM(G122)</f>
        <v>8997</v>
      </c>
      <c r="Q21" s="267"/>
      <c r="R21" s="267"/>
      <c r="S21" s="267">
        <f t="shared" si="1"/>
        <v>8997</v>
      </c>
      <c r="T21" s="267"/>
      <c r="U21" s="183"/>
    </row>
    <row r="22" spans="1:21" x14ac:dyDescent="0.2">
      <c r="A22" s="230">
        <f t="shared" ref="A22:A38" si="5">SUM(A21)+1</f>
        <v>14</v>
      </c>
      <c r="B22" s="220" t="s">
        <v>383</v>
      </c>
      <c r="C22" s="220" t="s">
        <v>85</v>
      </c>
      <c r="D22" s="221">
        <v>410000</v>
      </c>
      <c r="E22" s="222">
        <v>419999</v>
      </c>
      <c r="F22" s="220" t="s">
        <v>86</v>
      </c>
      <c r="G22" s="219">
        <f t="shared" si="4"/>
        <v>10000</v>
      </c>
      <c r="H22" s="219" t="s">
        <v>78</v>
      </c>
      <c r="I22" s="220" t="s">
        <v>83</v>
      </c>
      <c r="J22" s="219" t="s">
        <v>80</v>
      </c>
      <c r="K22" s="219">
        <v>2</v>
      </c>
      <c r="L22" s="223" t="s">
        <v>359</v>
      </c>
      <c r="N22" s="266" t="s">
        <v>384</v>
      </c>
      <c r="O22" s="267">
        <v>1</v>
      </c>
      <c r="P22" s="267">
        <f>SUM(G116)</f>
        <v>2968</v>
      </c>
      <c r="Q22" s="267">
        <v>2</v>
      </c>
      <c r="R22" s="267">
        <f>SUM(G120+G121)</f>
        <v>1000</v>
      </c>
      <c r="S22" s="267">
        <f t="shared" si="1"/>
        <v>3968</v>
      </c>
      <c r="T22" s="267"/>
      <c r="U22" s="183"/>
    </row>
    <row r="23" spans="1:21" x14ac:dyDescent="0.2">
      <c r="A23" s="230">
        <f t="shared" si="5"/>
        <v>15</v>
      </c>
      <c r="B23" s="220" t="s">
        <v>385</v>
      </c>
      <c r="C23" s="220" t="s">
        <v>386</v>
      </c>
      <c r="D23" s="221">
        <v>630000</v>
      </c>
      <c r="E23" s="222">
        <v>639999</v>
      </c>
      <c r="F23" s="220" t="s">
        <v>86</v>
      </c>
      <c r="G23" s="219">
        <f t="shared" si="4"/>
        <v>10000</v>
      </c>
      <c r="H23" s="219" t="s">
        <v>78</v>
      </c>
      <c r="I23" s="220" t="s">
        <v>83</v>
      </c>
      <c r="J23" s="219" t="s">
        <v>80</v>
      </c>
      <c r="K23" s="219">
        <v>2</v>
      </c>
      <c r="L23" s="223" t="s">
        <v>359</v>
      </c>
      <c r="N23" s="266" t="s">
        <v>387</v>
      </c>
      <c r="O23" s="267">
        <v>1</v>
      </c>
      <c r="P23" s="267">
        <f>SUM(G117)</f>
        <v>5000</v>
      </c>
      <c r="Q23" s="267"/>
      <c r="R23" s="267"/>
      <c r="S23" s="267">
        <f t="shared" si="1"/>
        <v>5000</v>
      </c>
      <c r="T23" s="267"/>
      <c r="U23" s="183"/>
    </row>
    <row r="24" spans="1:21" x14ac:dyDescent="0.2">
      <c r="A24" s="230">
        <f t="shared" si="5"/>
        <v>16</v>
      </c>
      <c r="B24" s="220" t="s">
        <v>385</v>
      </c>
      <c r="C24" s="220" t="s">
        <v>386</v>
      </c>
      <c r="D24" s="221">
        <v>960000</v>
      </c>
      <c r="E24" s="222">
        <v>964863</v>
      </c>
      <c r="F24" s="220" t="s">
        <v>86</v>
      </c>
      <c r="G24" s="219">
        <f t="shared" si="4"/>
        <v>4864</v>
      </c>
      <c r="H24" s="219" t="s">
        <v>78</v>
      </c>
      <c r="I24" s="220" t="s">
        <v>83</v>
      </c>
      <c r="J24" s="219" t="s">
        <v>80</v>
      </c>
      <c r="K24" s="219">
        <v>2</v>
      </c>
      <c r="L24" s="223" t="s">
        <v>359</v>
      </c>
      <c r="N24" s="266" t="s">
        <v>388</v>
      </c>
      <c r="O24" s="267">
        <v>1</v>
      </c>
      <c r="P24" s="267">
        <f>SUM(G118+G119)</f>
        <v>20000</v>
      </c>
      <c r="Q24" s="267"/>
      <c r="R24" s="267"/>
      <c r="S24" s="267">
        <f t="shared" si="1"/>
        <v>20000</v>
      </c>
      <c r="T24" s="267">
        <f>SUM(S19:S24)</f>
        <v>171333</v>
      </c>
      <c r="U24" s="183"/>
    </row>
    <row r="25" spans="1:21" x14ac:dyDescent="0.2">
      <c r="A25" s="230">
        <f t="shared" si="5"/>
        <v>17</v>
      </c>
      <c r="B25" s="220" t="s">
        <v>389</v>
      </c>
      <c r="C25" s="220" t="s">
        <v>93</v>
      </c>
      <c r="D25" s="221">
        <v>570000</v>
      </c>
      <c r="E25" s="222">
        <v>573999</v>
      </c>
      <c r="F25" s="220" t="s">
        <v>77</v>
      </c>
      <c r="G25" s="219">
        <f t="shared" si="4"/>
        <v>4000</v>
      </c>
      <c r="H25" s="219" t="s">
        <v>78</v>
      </c>
      <c r="I25" s="220" t="s">
        <v>83</v>
      </c>
      <c r="J25" s="219" t="s">
        <v>80</v>
      </c>
      <c r="K25" s="219">
        <v>2</v>
      </c>
      <c r="L25" s="223" t="s">
        <v>359</v>
      </c>
      <c r="N25" s="266"/>
      <c r="O25" s="267"/>
      <c r="P25" s="267"/>
      <c r="Q25" s="267"/>
      <c r="R25" s="267"/>
      <c r="S25" s="267"/>
      <c r="T25" s="267"/>
      <c r="U25" s="183"/>
    </row>
    <row r="26" spans="1:21" x14ac:dyDescent="0.2">
      <c r="A26" s="195">
        <f t="shared" si="5"/>
        <v>18</v>
      </c>
      <c r="B26" s="196" t="s">
        <v>389</v>
      </c>
      <c r="C26" s="196" t="s">
        <v>390</v>
      </c>
      <c r="D26" s="197" t="s">
        <v>391</v>
      </c>
      <c r="E26" s="198" t="s">
        <v>392</v>
      </c>
      <c r="F26" s="196" t="s">
        <v>77</v>
      </c>
      <c r="G26" s="199">
        <f t="shared" si="4"/>
        <v>10000</v>
      </c>
      <c r="H26" s="199" t="s">
        <v>78</v>
      </c>
      <c r="I26" s="196" t="s">
        <v>79</v>
      </c>
      <c r="J26" s="199" t="s">
        <v>80</v>
      </c>
      <c r="K26" s="199">
        <v>2</v>
      </c>
      <c r="L26" s="200" t="s">
        <v>359</v>
      </c>
      <c r="N26" s="266" t="s">
        <v>393</v>
      </c>
      <c r="O26" s="267">
        <v>1</v>
      </c>
      <c r="P26" s="267">
        <f>SUM(G128)</f>
        <v>400</v>
      </c>
      <c r="Q26" s="267"/>
      <c r="R26" s="267"/>
      <c r="S26" s="267">
        <f t="shared" si="1"/>
        <v>400</v>
      </c>
      <c r="T26" s="267"/>
      <c r="U26" s="183"/>
    </row>
    <row r="27" spans="1:21" x14ac:dyDescent="0.2">
      <c r="A27" s="195">
        <f t="shared" si="5"/>
        <v>19</v>
      </c>
      <c r="B27" s="196" t="s">
        <v>389</v>
      </c>
      <c r="C27" s="196" t="s">
        <v>390</v>
      </c>
      <c r="D27" s="197" t="s">
        <v>394</v>
      </c>
      <c r="E27" s="198">
        <v>959777</v>
      </c>
      <c r="F27" s="196" t="s">
        <v>77</v>
      </c>
      <c r="G27" s="199">
        <f t="shared" si="4"/>
        <v>9778</v>
      </c>
      <c r="H27" s="199" t="s">
        <v>78</v>
      </c>
      <c r="I27" s="196" t="s">
        <v>83</v>
      </c>
      <c r="J27" s="199" t="s">
        <v>80</v>
      </c>
      <c r="K27" s="199">
        <v>2</v>
      </c>
      <c r="L27" s="200" t="s">
        <v>359</v>
      </c>
      <c r="N27" s="266" t="s">
        <v>395</v>
      </c>
      <c r="O27" s="267">
        <v>1</v>
      </c>
      <c r="P27" s="267">
        <f>SUM(G131)</f>
        <v>600</v>
      </c>
      <c r="Q27" s="267"/>
      <c r="R27" s="267"/>
      <c r="S27" s="267">
        <f t="shared" ref="S27:S34" si="6">SUM(P27+R27)</f>
        <v>600</v>
      </c>
      <c r="T27" s="267"/>
      <c r="U27" s="183"/>
    </row>
    <row r="28" spans="1:21" x14ac:dyDescent="0.2">
      <c r="A28" s="230">
        <f t="shared" si="5"/>
        <v>20</v>
      </c>
      <c r="B28" s="220" t="s">
        <v>396</v>
      </c>
      <c r="C28" s="220" t="s">
        <v>95</v>
      </c>
      <c r="D28" s="232">
        <v>640000</v>
      </c>
      <c r="E28" s="233">
        <v>649819</v>
      </c>
      <c r="F28" s="220" t="s">
        <v>77</v>
      </c>
      <c r="G28" s="219">
        <f t="shared" si="4"/>
        <v>9820</v>
      </c>
      <c r="H28" s="219" t="s">
        <v>78</v>
      </c>
      <c r="I28" s="220" t="s">
        <v>83</v>
      </c>
      <c r="J28" s="219" t="s">
        <v>80</v>
      </c>
      <c r="K28" s="219">
        <v>2</v>
      </c>
      <c r="L28" s="223" t="s">
        <v>359</v>
      </c>
      <c r="N28" s="266" t="s">
        <v>397</v>
      </c>
      <c r="O28" s="267">
        <v>1</v>
      </c>
      <c r="P28" s="267">
        <f>SUM(G141)</f>
        <v>400</v>
      </c>
      <c r="Q28" s="267"/>
      <c r="R28" s="267"/>
      <c r="S28" s="267">
        <f t="shared" si="6"/>
        <v>400</v>
      </c>
      <c r="T28" s="267"/>
      <c r="U28" s="183"/>
    </row>
    <row r="29" spans="1:21" x14ac:dyDescent="0.2">
      <c r="A29" s="75">
        <f t="shared" si="5"/>
        <v>21</v>
      </c>
      <c r="B29" s="103" t="s">
        <v>396</v>
      </c>
      <c r="C29" s="103" t="s">
        <v>95</v>
      </c>
      <c r="D29" s="27">
        <v>650000</v>
      </c>
      <c r="E29" s="28">
        <v>669999</v>
      </c>
      <c r="F29" s="103" t="s">
        <v>77</v>
      </c>
      <c r="G29" s="17">
        <f t="shared" si="4"/>
        <v>20000</v>
      </c>
      <c r="H29" s="17" t="s">
        <v>78</v>
      </c>
      <c r="I29" s="103" t="s">
        <v>83</v>
      </c>
      <c r="J29" s="17" t="s">
        <v>80</v>
      </c>
      <c r="K29" s="17">
        <v>2</v>
      </c>
      <c r="L29" s="131" t="s">
        <v>359</v>
      </c>
      <c r="N29" s="266" t="s">
        <v>398</v>
      </c>
      <c r="O29" s="267">
        <v>2</v>
      </c>
      <c r="P29" s="267">
        <f>SUM(G132+G135)</f>
        <v>800</v>
      </c>
      <c r="Q29" s="267"/>
      <c r="R29" s="267"/>
      <c r="S29" s="267">
        <f t="shared" si="6"/>
        <v>800</v>
      </c>
      <c r="T29" s="267"/>
      <c r="U29" s="183"/>
    </row>
    <row r="30" spans="1:21" x14ac:dyDescent="0.2">
      <c r="A30" s="230">
        <f t="shared" si="5"/>
        <v>22</v>
      </c>
      <c r="B30" s="220" t="s">
        <v>396</v>
      </c>
      <c r="C30" s="220" t="s">
        <v>399</v>
      </c>
      <c r="D30" s="232">
        <v>610000</v>
      </c>
      <c r="E30" s="233">
        <v>614999</v>
      </c>
      <c r="F30" s="220" t="s">
        <v>77</v>
      </c>
      <c r="G30" s="219">
        <f t="shared" si="4"/>
        <v>5000</v>
      </c>
      <c r="H30" s="219" t="s">
        <v>78</v>
      </c>
      <c r="I30" s="220" t="s">
        <v>83</v>
      </c>
      <c r="J30" s="219" t="s">
        <v>80</v>
      </c>
      <c r="K30" s="219">
        <v>2</v>
      </c>
      <c r="L30" s="223" t="s">
        <v>359</v>
      </c>
      <c r="M30" s="242"/>
      <c r="N30" s="266" t="s">
        <v>400</v>
      </c>
      <c r="O30" s="267">
        <v>2</v>
      </c>
      <c r="P30" s="267">
        <f>SUM(G128+G130)</f>
        <v>800</v>
      </c>
      <c r="Q30" s="267"/>
      <c r="R30" s="267"/>
      <c r="S30" s="267">
        <f t="shared" si="6"/>
        <v>800</v>
      </c>
      <c r="T30" s="267"/>
      <c r="U30" s="183"/>
    </row>
    <row r="31" spans="1:21" x14ac:dyDescent="0.2">
      <c r="A31" s="230">
        <f t="shared" si="5"/>
        <v>23</v>
      </c>
      <c r="B31" s="220" t="s">
        <v>401</v>
      </c>
      <c r="C31" s="220" t="s">
        <v>101</v>
      </c>
      <c r="D31" s="232">
        <v>840000</v>
      </c>
      <c r="E31" s="233">
        <v>853511</v>
      </c>
      <c r="F31" s="220" t="s">
        <v>77</v>
      </c>
      <c r="G31" s="219">
        <f t="shared" si="4"/>
        <v>13512</v>
      </c>
      <c r="H31" s="219" t="s">
        <v>78</v>
      </c>
      <c r="I31" s="220" t="s">
        <v>88</v>
      </c>
      <c r="J31" s="219" t="s">
        <v>80</v>
      </c>
      <c r="K31" s="219">
        <v>3</v>
      </c>
      <c r="L31" s="223" t="s">
        <v>89</v>
      </c>
      <c r="M31" s="242"/>
      <c r="N31" s="266" t="s">
        <v>402</v>
      </c>
      <c r="O31" s="267">
        <v>4</v>
      </c>
      <c r="P31" s="267">
        <f>SUM(G138+G139+G140+G142)</f>
        <v>2100</v>
      </c>
      <c r="Q31" s="267"/>
      <c r="R31" s="267"/>
      <c r="S31" s="267">
        <f t="shared" si="6"/>
        <v>2100</v>
      </c>
      <c r="T31" s="267"/>
      <c r="U31" s="183"/>
    </row>
    <row r="32" spans="1:21" x14ac:dyDescent="0.2">
      <c r="A32" s="230">
        <f t="shared" si="5"/>
        <v>24</v>
      </c>
      <c r="B32" s="220" t="s">
        <v>401</v>
      </c>
      <c r="C32" s="220" t="s">
        <v>87</v>
      </c>
      <c r="D32" s="232">
        <v>410000</v>
      </c>
      <c r="E32" s="233">
        <v>412427</v>
      </c>
      <c r="F32" s="220" t="s">
        <v>77</v>
      </c>
      <c r="G32" s="219">
        <f t="shared" si="4"/>
        <v>2428</v>
      </c>
      <c r="H32" s="219" t="s">
        <v>78</v>
      </c>
      <c r="I32" s="220" t="s">
        <v>88</v>
      </c>
      <c r="J32" s="219" t="s">
        <v>80</v>
      </c>
      <c r="K32" s="219">
        <v>3</v>
      </c>
      <c r="L32" s="223" t="s">
        <v>89</v>
      </c>
      <c r="M32" s="242"/>
      <c r="N32" s="266" t="s">
        <v>403</v>
      </c>
      <c r="O32" s="267">
        <v>2</v>
      </c>
      <c r="P32" s="267">
        <f>SUM(G134+G136)</f>
        <v>800</v>
      </c>
      <c r="Q32" s="267"/>
      <c r="R32" s="267"/>
      <c r="S32" s="267">
        <f t="shared" si="6"/>
        <v>800</v>
      </c>
      <c r="T32" s="267"/>
      <c r="U32" s="183"/>
    </row>
    <row r="33" spans="1:21" x14ac:dyDescent="0.2">
      <c r="A33" s="230">
        <f t="shared" si="5"/>
        <v>25</v>
      </c>
      <c r="B33" s="220" t="s">
        <v>404</v>
      </c>
      <c r="C33" s="220" t="s">
        <v>102</v>
      </c>
      <c r="D33" s="232">
        <v>854000</v>
      </c>
      <c r="E33" s="233">
        <v>856047</v>
      </c>
      <c r="F33" s="220" t="s">
        <v>86</v>
      </c>
      <c r="G33" s="219">
        <f t="shared" si="4"/>
        <v>2048</v>
      </c>
      <c r="H33" s="219" t="s">
        <v>78</v>
      </c>
      <c r="I33" s="220" t="s">
        <v>88</v>
      </c>
      <c r="J33" s="219" t="s">
        <v>80</v>
      </c>
      <c r="K33" s="219">
        <v>3</v>
      </c>
      <c r="L33" s="223" t="s">
        <v>89</v>
      </c>
      <c r="M33" s="242"/>
      <c r="N33" s="266" t="s">
        <v>405</v>
      </c>
      <c r="O33" s="267">
        <v>1</v>
      </c>
      <c r="P33" s="267">
        <f>SUM(G137)</f>
        <v>700</v>
      </c>
      <c r="Q33" s="267"/>
      <c r="R33" s="267"/>
      <c r="S33" s="267">
        <f t="shared" si="6"/>
        <v>700</v>
      </c>
      <c r="T33" s="267"/>
      <c r="U33" s="183"/>
    </row>
    <row r="34" spans="1:21" ht="13.5" thickBot="1" x14ac:dyDescent="0.25">
      <c r="A34" s="230">
        <f t="shared" si="5"/>
        <v>26</v>
      </c>
      <c r="B34" s="220" t="s">
        <v>406</v>
      </c>
      <c r="C34" s="220" t="s">
        <v>108</v>
      </c>
      <c r="D34" s="232">
        <v>973000</v>
      </c>
      <c r="E34" s="233">
        <v>973495</v>
      </c>
      <c r="F34" s="220" t="s">
        <v>86</v>
      </c>
      <c r="G34" s="219">
        <f t="shared" si="4"/>
        <v>496</v>
      </c>
      <c r="H34" s="219" t="s">
        <v>78</v>
      </c>
      <c r="I34" s="220" t="s">
        <v>97</v>
      </c>
      <c r="J34" s="219" t="s">
        <v>80</v>
      </c>
      <c r="K34" s="219">
        <v>6</v>
      </c>
      <c r="L34" s="223" t="s">
        <v>110</v>
      </c>
      <c r="M34" s="242"/>
      <c r="N34" s="268" t="s">
        <v>407</v>
      </c>
      <c r="O34" s="269">
        <v>1</v>
      </c>
      <c r="P34" s="269">
        <f>SUM(G133)</f>
        <v>600</v>
      </c>
      <c r="Q34" s="269"/>
      <c r="R34" s="269"/>
      <c r="S34" s="269">
        <f t="shared" si="6"/>
        <v>600</v>
      </c>
      <c r="T34" s="269">
        <f>SUM(S26:S34)</f>
        <v>7200</v>
      </c>
      <c r="U34" s="184"/>
    </row>
    <row r="35" spans="1:21" x14ac:dyDescent="0.2">
      <c r="A35" s="230">
        <f t="shared" si="5"/>
        <v>27</v>
      </c>
      <c r="B35" s="220" t="s">
        <v>408</v>
      </c>
      <c r="C35" s="220" t="s">
        <v>96</v>
      </c>
      <c r="D35" s="243">
        <v>640000</v>
      </c>
      <c r="E35" s="243">
        <v>644890</v>
      </c>
      <c r="F35" s="220" t="s">
        <v>77</v>
      </c>
      <c r="G35" s="219">
        <f t="shared" si="4"/>
        <v>4891</v>
      </c>
      <c r="H35" s="219" t="s">
        <v>78</v>
      </c>
      <c r="I35" s="220" t="s">
        <v>97</v>
      </c>
      <c r="J35" s="219" t="s">
        <v>80</v>
      </c>
      <c r="K35" s="219">
        <v>6</v>
      </c>
      <c r="L35" s="223" t="s">
        <v>98</v>
      </c>
      <c r="M35" s="242"/>
      <c r="U35" s="15"/>
    </row>
    <row r="36" spans="1:21" ht="16.5" thickBot="1" x14ac:dyDescent="0.3">
      <c r="A36" s="230">
        <f t="shared" si="5"/>
        <v>28</v>
      </c>
      <c r="B36" s="220" t="s">
        <v>408</v>
      </c>
      <c r="C36" s="220" t="s">
        <v>96</v>
      </c>
      <c r="D36" s="243">
        <v>955000</v>
      </c>
      <c r="E36" s="243">
        <v>959999</v>
      </c>
      <c r="F36" s="220" t="s">
        <v>77</v>
      </c>
      <c r="G36" s="219">
        <f t="shared" si="4"/>
        <v>5000</v>
      </c>
      <c r="H36" s="219" t="s">
        <v>78</v>
      </c>
      <c r="I36" s="220" t="s">
        <v>97</v>
      </c>
      <c r="J36" s="219" t="s">
        <v>80</v>
      </c>
      <c r="K36" s="219">
        <v>6</v>
      </c>
      <c r="L36" s="223" t="s">
        <v>98</v>
      </c>
      <c r="M36" s="242"/>
      <c r="N36" s="252" t="s">
        <v>409</v>
      </c>
      <c r="U36" s="15"/>
    </row>
    <row r="37" spans="1:21" x14ac:dyDescent="0.2">
      <c r="A37" s="230">
        <f t="shared" si="5"/>
        <v>29</v>
      </c>
      <c r="B37" s="220" t="s">
        <v>410</v>
      </c>
      <c r="C37" s="220" t="s">
        <v>103</v>
      </c>
      <c r="D37" s="243">
        <v>932000</v>
      </c>
      <c r="E37" s="243">
        <v>932511</v>
      </c>
      <c r="F37" s="220" t="s">
        <v>86</v>
      </c>
      <c r="G37" s="219">
        <f t="shared" si="4"/>
        <v>512</v>
      </c>
      <c r="H37" s="219" t="s">
        <v>78</v>
      </c>
      <c r="I37" s="220" t="s">
        <v>97</v>
      </c>
      <c r="J37" s="219" t="s">
        <v>80</v>
      </c>
      <c r="K37" s="219">
        <v>6</v>
      </c>
      <c r="L37" s="223" t="s">
        <v>98</v>
      </c>
      <c r="M37" s="242"/>
      <c r="N37" s="49" t="s">
        <v>370</v>
      </c>
      <c r="O37" s="265">
        <v>3</v>
      </c>
      <c r="P37" s="265">
        <f>SUM(G153+G154+G157)</f>
        <v>25000</v>
      </c>
      <c r="Q37" s="265"/>
      <c r="R37" s="265"/>
      <c r="S37" s="265">
        <f t="shared" ref="S37:S52" si="7">SUM(P37+R37)</f>
        <v>25000</v>
      </c>
      <c r="T37" s="265"/>
      <c r="U37" s="182"/>
    </row>
    <row r="38" spans="1:21" x14ac:dyDescent="0.2">
      <c r="A38" s="230">
        <f t="shared" si="5"/>
        <v>30</v>
      </c>
      <c r="B38" s="220" t="s">
        <v>125</v>
      </c>
      <c r="C38" s="220" t="s">
        <v>112</v>
      </c>
      <c r="D38" s="243">
        <v>980000</v>
      </c>
      <c r="E38" s="243">
        <v>986927</v>
      </c>
      <c r="F38" s="220" t="s">
        <v>109</v>
      </c>
      <c r="G38" s="219">
        <f t="shared" si="4"/>
        <v>6928</v>
      </c>
      <c r="H38" s="219" t="s">
        <v>78</v>
      </c>
      <c r="I38" s="220" t="s">
        <v>97</v>
      </c>
      <c r="J38" s="219" t="s">
        <v>80</v>
      </c>
      <c r="K38" s="219">
        <v>6</v>
      </c>
      <c r="L38" s="223" t="s">
        <v>110</v>
      </c>
      <c r="M38" s="242"/>
      <c r="N38" s="266" t="s">
        <v>411</v>
      </c>
      <c r="O38" s="267">
        <v>1</v>
      </c>
      <c r="P38" s="267">
        <v>5000</v>
      </c>
      <c r="Q38" s="267"/>
      <c r="R38" s="267"/>
      <c r="S38" s="267">
        <f t="shared" si="7"/>
        <v>5000</v>
      </c>
      <c r="T38" s="267"/>
      <c r="U38" s="183"/>
    </row>
    <row r="39" spans="1:21" ht="13.5" thickBot="1" x14ac:dyDescent="0.25">
      <c r="A39" s="231"/>
      <c r="B39" s="227" t="s">
        <v>771</v>
      </c>
      <c r="C39" s="227"/>
      <c r="D39" s="244"/>
      <c r="E39" s="244"/>
      <c r="F39" s="227"/>
      <c r="G39" s="226">
        <v>1500</v>
      </c>
      <c r="H39" s="226"/>
      <c r="I39" s="227"/>
      <c r="J39" s="226"/>
      <c r="K39" s="226"/>
      <c r="L39" s="228"/>
      <c r="M39" s="242"/>
      <c r="N39" s="266" t="s">
        <v>412</v>
      </c>
      <c r="O39" s="267">
        <v>1</v>
      </c>
      <c r="P39" s="267">
        <v>5000</v>
      </c>
      <c r="Q39" s="267"/>
      <c r="R39" s="267"/>
      <c r="S39" s="267">
        <f t="shared" si="7"/>
        <v>5000</v>
      </c>
      <c r="T39" s="267"/>
      <c r="U39" s="183"/>
    </row>
    <row r="40" spans="1:21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  <c r="N40" s="266" t="s">
        <v>376</v>
      </c>
      <c r="O40" s="267">
        <v>1</v>
      </c>
      <c r="P40" s="267">
        <v>5000</v>
      </c>
      <c r="Q40" s="267"/>
      <c r="R40" s="267"/>
      <c r="S40" s="267">
        <f t="shared" si="7"/>
        <v>5000</v>
      </c>
      <c r="T40" s="267"/>
      <c r="U40" s="183"/>
    </row>
    <row r="41" spans="1:21" x14ac:dyDescent="0.2">
      <c r="A41" s="78"/>
      <c r="B41" s="105"/>
      <c r="C41" s="189" t="s">
        <v>114</v>
      </c>
      <c r="D41" s="26"/>
      <c r="E41" s="26"/>
      <c r="F41" s="105"/>
      <c r="G41" s="54">
        <f>SUM(G9:G39)</f>
        <v>225457</v>
      </c>
      <c r="H41" s="26"/>
      <c r="I41" s="105"/>
      <c r="J41" s="26"/>
      <c r="K41" s="26"/>
      <c r="L41" s="105"/>
      <c r="N41" s="266" t="s">
        <v>413</v>
      </c>
      <c r="O41" s="267">
        <v>1</v>
      </c>
      <c r="P41" s="267">
        <v>10000</v>
      </c>
      <c r="Q41" s="267"/>
      <c r="R41" s="267"/>
      <c r="S41" s="267">
        <f t="shared" si="7"/>
        <v>10000</v>
      </c>
      <c r="T41" s="267">
        <f>SUM(S37:S41)</f>
        <v>50000</v>
      </c>
      <c r="U41" s="183"/>
    </row>
    <row r="42" spans="1:21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  <c r="N42" s="266"/>
      <c r="O42" s="267"/>
      <c r="P42" s="267"/>
      <c r="Q42" s="267"/>
      <c r="R42" s="267"/>
      <c r="S42" s="267"/>
      <c r="T42" s="267"/>
      <c r="U42" s="183"/>
    </row>
    <row r="43" spans="1:21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  <c r="N43" s="266" t="s">
        <v>415</v>
      </c>
      <c r="O43" s="267">
        <v>16</v>
      </c>
      <c r="P43" s="267">
        <f>SUM(G167:G182)</f>
        <v>8400</v>
      </c>
      <c r="Q43" s="267"/>
      <c r="R43" s="267"/>
      <c r="S43" s="267">
        <f t="shared" si="7"/>
        <v>8400</v>
      </c>
      <c r="T43" s="267"/>
      <c r="U43" s="180" t="s">
        <v>416</v>
      </c>
    </row>
    <row r="44" spans="1:21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0" si="8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  <c r="N44" s="266" t="s">
        <v>417</v>
      </c>
      <c r="O44" s="267">
        <v>3</v>
      </c>
      <c r="P44" s="267">
        <f>SUM(G183:G186)</f>
        <v>2350</v>
      </c>
      <c r="Q44" s="267"/>
      <c r="R44" s="267"/>
      <c r="S44" s="267">
        <f t="shared" si="7"/>
        <v>2350</v>
      </c>
      <c r="T44" s="267"/>
      <c r="U44" s="180" t="s">
        <v>418</v>
      </c>
    </row>
    <row r="45" spans="1:21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8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  <c r="N45" s="266" t="s">
        <v>419</v>
      </c>
      <c r="O45" s="267">
        <v>9</v>
      </c>
      <c r="P45" s="267">
        <f>SUM(G187:G195)</f>
        <v>3750</v>
      </c>
      <c r="Q45" s="267"/>
      <c r="R45" s="267"/>
      <c r="S45" s="267">
        <f t="shared" si="7"/>
        <v>3750</v>
      </c>
      <c r="T45" s="267"/>
      <c r="U45" s="183"/>
    </row>
    <row r="46" spans="1:21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8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  <c r="N46" s="266" t="s">
        <v>420</v>
      </c>
      <c r="O46" s="267">
        <v>9</v>
      </c>
      <c r="P46" s="267">
        <f>SUM(G196+G197+G198+G199+G200+G201+G202+G203+G191)</f>
        <v>3050</v>
      </c>
      <c r="Q46" s="267"/>
      <c r="R46" s="267"/>
      <c r="S46" s="267">
        <f t="shared" si="7"/>
        <v>3050</v>
      </c>
      <c r="T46" s="267"/>
      <c r="U46" s="183"/>
    </row>
    <row r="47" spans="1:21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8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  <c r="N47" s="266" t="s">
        <v>421</v>
      </c>
      <c r="O47" s="267">
        <v>3</v>
      </c>
      <c r="P47" s="267">
        <f>SUM(G205:G207)</f>
        <v>4050</v>
      </c>
      <c r="Q47" s="267"/>
      <c r="R47" s="267"/>
      <c r="S47" s="267">
        <f t="shared" si="7"/>
        <v>4050</v>
      </c>
      <c r="T47" s="267"/>
      <c r="U47" s="183"/>
    </row>
    <row r="48" spans="1:21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8"/>
        <v>31</v>
      </c>
      <c r="H48" s="17"/>
      <c r="I48" s="103"/>
      <c r="J48" s="17"/>
      <c r="K48" s="17"/>
      <c r="L48" s="131"/>
      <c r="N48" s="266" t="s">
        <v>422</v>
      </c>
      <c r="O48" s="267">
        <v>8</v>
      </c>
      <c r="P48" s="267">
        <f>SUM(G208:G215)</f>
        <v>3500</v>
      </c>
      <c r="Q48" s="267"/>
      <c r="R48" s="267"/>
      <c r="S48" s="267">
        <f t="shared" si="7"/>
        <v>3500</v>
      </c>
      <c r="T48" s="267"/>
      <c r="U48" s="183"/>
    </row>
    <row r="49" spans="1:21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8"/>
        <v>31</v>
      </c>
      <c r="H49" s="17"/>
      <c r="I49" s="103"/>
      <c r="J49" s="17"/>
      <c r="K49" s="17"/>
      <c r="L49" s="131"/>
      <c r="N49" s="266" t="s">
        <v>423</v>
      </c>
      <c r="O49" s="267">
        <v>6</v>
      </c>
      <c r="P49" s="267">
        <f>SUM(G217+G223+G224+G225+G226+G227)</f>
        <v>4550</v>
      </c>
      <c r="Q49" s="267"/>
      <c r="R49" s="267"/>
      <c r="S49" s="267">
        <f t="shared" si="7"/>
        <v>4550</v>
      </c>
      <c r="T49" s="267"/>
      <c r="U49" s="183"/>
    </row>
    <row r="50" spans="1:21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8"/>
        <v>31</v>
      </c>
      <c r="H50" s="17"/>
      <c r="I50" s="103"/>
      <c r="J50" s="17"/>
      <c r="K50" s="17"/>
      <c r="L50" s="131"/>
      <c r="N50" s="266" t="s">
        <v>424</v>
      </c>
      <c r="O50" s="267">
        <v>5</v>
      </c>
      <c r="P50" s="267">
        <f>SUM(G219:G222)</f>
        <v>2800</v>
      </c>
      <c r="Q50" s="267"/>
      <c r="R50" s="267"/>
      <c r="S50" s="267">
        <f t="shared" si="7"/>
        <v>2800</v>
      </c>
      <c r="T50" s="267"/>
      <c r="U50" s="183"/>
    </row>
    <row r="51" spans="1:21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ref="G51:G58" si="9">SUM(E51-D51)+1</f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  <c r="N51" s="266" t="s">
        <v>425</v>
      </c>
      <c r="O51" s="267">
        <v>7</v>
      </c>
      <c r="P51" s="267">
        <f>SUM(G228:G234)</f>
        <v>7570</v>
      </c>
      <c r="Q51" s="267"/>
      <c r="R51" s="267"/>
      <c r="S51" s="267">
        <f t="shared" si="7"/>
        <v>7570</v>
      </c>
      <c r="T51" s="267"/>
      <c r="U51" s="183"/>
    </row>
    <row r="52" spans="1:21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9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  <c r="N52" s="266" t="s">
        <v>426</v>
      </c>
      <c r="O52" s="267">
        <v>4</v>
      </c>
      <c r="P52" s="267">
        <f>SUM(G235:G238)</f>
        <v>2850</v>
      </c>
      <c r="Q52" s="267"/>
      <c r="R52" s="267"/>
      <c r="S52" s="267">
        <f t="shared" si="7"/>
        <v>2850</v>
      </c>
      <c r="T52" s="267"/>
      <c r="U52" s="183"/>
    </row>
    <row r="53" spans="1:21" ht="13.5" thickBot="1" x14ac:dyDescent="0.25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9"/>
        <v>32</v>
      </c>
      <c r="H53" s="17"/>
      <c r="I53" s="103"/>
      <c r="J53" s="17"/>
      <c r="K53" s="17"/>
      <c r="L53" s="131"/>
      <c r="N53" s="268" t="s">
        <v>427</v>
      </c>
      <c r="O53" s="269">
        <v>1</v>
      </c>
      <c r="P53" s="269">
        <f>SUM(G239)</f>
        <v>100</v>
      </c>
      <c r="Q53" s="269"/>
      <c r="R53" s="269"/>
      <c r="S53" s="269">
        <f>SUM(P53+R53)</f>
        <v>100</v>
      </c>
      <c r="T53" s="269">
        <f>SUM(S43:S52)</f>
        <v>42870</v>
      </c>
      <c r="U53" s="184"/>
    </row>
    <row r="54" spans="1:21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9"/>
        <v>32</v>
      </c>
      <c r="H54" s="17"/>
      <c r="I54" s="103"/>
      <c r="J54" s="17"/>
      <c r="K54" s="17"/>
      <c r="L54" s="131"/>
      <c r="O54" t="s">
        <v>16</v>
      </c>
    </row>
    <row r="55" spans="1:21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9"/>
        <v>32</v>
      </c>
      <c r="H55" s="17"/>
      <c r="I55" s="103"/>
      <c r="J55" s="17"/>
      <c r="K55" s="17"/>
      <c r="L55" s="131"/>
    </row>
    <row r="56" spans="1:21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9"/>
        <v>32</v>
      </c>
      <c r="H56" s="17"/>
      <c r="I56" s="103"/>
      <c r="J56" s="17"/>
      <c r="K56" s="17"/>
      <c r="L56" s="131"/>
    </row>
    <row r="57" spans="1:21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9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21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9"/>
        <v>32</v>
      </c>
      <c r="H58" s="186"/>
      <c r="I58" s="187"/>
      <c r="J58" s="186"/>
      <c r="K58" s="186"/>
      <c r="L58" s="188"/>
    </row>
    <row r="59" spans="1:21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21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21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21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21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10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21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10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10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431</v>
      </c>
      <c r="D66" s="31">
        <v>649000</v>
      </c>
      <c r="E66" s="31">
        <v>649119</v>
      </c>
      <c r="F66" s="103" t="s">
        <v>117</v>
      </c>
      <c r="G66" s="17">
        <f t="shared" si="10"/>
        <v>120</v>
      </c>
      <c r="H66" s="17"/>
      <c r="I66" s="103" t="s">
        <v>97</v>
      </c>
      <c r="J66" s="17" t="s">
        <v>118</v>
      </c>
      <c r="K66" s="17">
        <v>6</v>
      </c>
      <c r="L66" s="131" t="s">
        <v>110</v>
      </c>
    </row>
    <row r="67" spans="1:12" x14ac:dyDescent="0.2">
      <c r="A67" s="75">
        <f>SUM(A66+1)</f>
        <v>5</v>
      </c>
      <c r="B67" s="17"/>
      <c r="C67" s="103" t="s">
        <v>432</v>
      </c>
      <c r="D67" s="31">
        <v>989000</v>
      </c>
      <c r="E67" s="31">
        <v>989071</v>
      </c>
      <c r="F67" s="103" t="s">
        <v>117</v>
      </c>
      <c r="G67" s="17">
        <f t="shared" si="10"/>
        <v>72</v>
      </c>
      <c r="H67" s="17"/>
      <c r="I67" s="103" t="s">
        <v>125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433</v>
      </c>
      <c r="D68" s="31">
        <v>648000</v>
      </c>
      <c r="E68" s="31">
        <v>648171</v>
      </c>
      <c r="F68" s="103" t="s">
        <v>117</v>
      </c>
      <c r="G68" s="17">
        <f t="shared" si="10"/>
        <v>172</v>
      </c>
      <c r="H68" s="17"/>
      <c r="I68" s="103" t="s">
        <v>97</v>
      </c>
      <c r="J68" s="17" t="s">
        <v>118</v>
      </c>
      <c r="K68" s="17">
        <v>6</v>
      </c>
      <c r="L68" s="131" t="s">
        <v>98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 t="s">
        <v>434</v>
      </c>
      <c r="C74" s="103" t="s">
        <v>141</v>
      </c>
      <c r="D74" s="29" t="s">
        <v>142</v>
      </c>
      <c r="E74" s="43" t="s">
        <v>143</v>
      </c>
      <c r="F74" s="103" t="s">
        <v>134</v>
      </c>
      <c r="G74" s="17">
        <f t="shared" ref="G74:G92" si="11">SUM(E74-D74)+1</f>
        <v>896</v>
      </c>
      <c r="H74" s="17" t="s">
        <v>78</v>
      </c>
      <c r="I74" s="103" t="s">
        <v>79</v>
      </c>
      <c r="J74" s="17" t="s">
        <v>80</v>
      </c>
      <c r="K74" s="17" t="s">
        <v>45</v>
      </c>
      <c r="L74" s="133" t="s">
        <v>81</v>
      </c>
    </row>
    <row r="75" spans="1:12" x14ac:dyDescent="0.2">
      <c r="A75" s="75">
        <v>2</v>
      </c>
      <c r="B75" s="17" t="s">
        <v>435</v>
      </c>
      <c r="C75" s="103" t="s">
        <v>148</v>
      </c>
      <c r="D75" s="29">
        <v>877000</v>
      </c>
      <c r="E75" s="30">
        <v>879047</v>
      </c>
      <c r="F75" s="103" t="s">
        <v>134</v>
      </c>
      <c r="G75" s="17">
        <f t="shared" si="11"/>
        <v>2048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81</v>
      </c>
    </row>
    <row r="76" spans="1:12" x14ac:dyDescent="0.2">
      <c r="A76" s="75">
        <f t="shared" ref="A76:A81" si="12">SUM(A75+1)</f>
        <v>3</v>
      </c>
      <c r="B76" s="17" t="s">
        <v>436</v>
      </c>
      <c r="C76" s="103" t="s">
        <v>145</v>
      </c>
      <c r="D76" s="29">
        <v>820000</v>
      </c>
      <c r="E76" s="30">
        <v>825119</v>
      </c>
      <c r="F76" s="103" t="s">
        <v>134</v>
      </c>
      <c r="G76" s="17">
        <f t="shared" si="11"/>
        <v>5120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12"/>
        <v>4</v>
      </c>
      <c r="B77" s="17" t="s">
        <v>437</v>
      </c>
      <c r="C77" s="103" t="s">
        <v>144</v>
      </c>
      <c r="D77" s="29">
        <v>420000</v>
      </c>
      <c r="E77" s="30">
        <v>425119</v>
      </c>
      <c r="F77" s="103" t="s">
        <v>134</v>
      </c>
      <c r="G77" s="17">
        <f t="shared" si="11"/>
        <v>5120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359</v>
      </c>
    </row>
    <row r="78" spans="1:12" x14ac:dyDescent="0.2">
      <c r="A78" s="75">
        <f t="shared" si="12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 t="shared" si="11"/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12"/>
        <v>6</v>
      </c>
      <c r="B79" s="17" t="s">
        <v>439</v>
      </c>
      <c r="C79" s="103" t="s">
        <v>149</v>
      </c>
      <c r="D79" s="29">
        <v>890000</v>
      </c>
      <c r="E79" s="30">
        <v>897499</v>
      </c>
      <c r="F79" s="103" t="s">
        <v>131</v>
      </c>
      <c r="G79" s="17">
        <f t="shared" si="11"/>
        <v>7500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12"/>
        <v>7</v>
      </c>
      <c r="B80" s="17" t="s">
        <v>440</v>
      </c>
      <c r="C80" s="103" t="s">
        <v>146</v>
      </c>
      <c r="D80" s="26">
        <v>830000</v>
      </c>
      <c r="E80" s="43">
        <v>830511</v>
      </c>
      <c r="F80" s="103" t="s">
        <v>134</v>
      </c>
      <c r="G80" s="17">
        <f t="shared" si="11"/>
        <v>512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12"/>
        <v>8</v>
      </c>
      <c r="B81" s="17" t="s">
        <v>441</v>
      </c>
      <c r="C81" s="103" t="s">
        <v>132</v>
      </c>
      <c r="D81" s="29">
        <v>314000</v>
      </c>
      <c r="E81" s="43">
        <v>316559</v>
      </c>
      <c r="F81" s="103" t="s">
        <v>131</v>
      </c>
      <c r="G81" s="17">
        <f t="shared" si="11"/>
        <v>2560</v>
      </c>
      <c r="H81" s="17" t="s">
        <v>78</v>
      </c>
      <c r="I81" s="103" t="s">
        <v>79</v>
      </c>
      <c r="J81" s="17" t="s">
        <v>80</v>
      </c>
      <c r="K81" s="17">
        <v>2</v>
      </c>
      <c r="L81" s="133" t="s">
        <v>81</v>
      </c>
    </row>
    <row r="82" spans="1:12" x14ac:dyDescent="0.2">
      <c r="A82" s="230">
        <f t="shared" ref="A82:A92" si="13">SUM(A81+1)</f>
        <v>9</v>
      </c>
      <c r="B82" s="219" t="s">
        <v>442</v>
      </c>
      <c r="C82" s="220" t="s">
        <v>130</v>
      </c>
      <c r="D82" s="221">
        <v>230000</v>
      </c>
      <c r="E82" s="224">
        <v>239999</v>
      </c>
      <c r="F82" s="220" t="s">
        <v>131</v>
      </c>
      <c r="G82" s="219">
        <f t="shared" si="11"/>
        <v>10000</v>
      </c>
      <c r="H82" s="219" t="s">
        <v>78</v>
      </c>
      <c r="I82" s="220" t="s">
        <v>79</v>
      </c>
      <c r="J82" s="219" t="s">
        <v>80</v>
      </c>
      <c r="K82" s="219">
        <v>2</v>
      </c>
      <c r="L82" s="225" t="s">
        <v>359</v>
      </c>
    </row>
    <row r="83" spans="1:12" x14ac:dyDescent="0.2">
      <c r="A83" s="230">
        <f t="shared" si="13"/>
        <v>10</v>
      </c>
      <c r="B83" s="219" t="s">
        <v>442</v>
      </c>
      <c r="C83" s="220" t="s">
        <v>130</v>
      </c>
      <c r="D83" s="221">
        <v>520000</v>
      </c>
      <c r="E83" s="224">
        <v>529999</v>
      </c>
      <c r="F83" s="220" t="s">
        <v>131</v>
      </c>
      <c r="G83" s="219">
        <f t="shared" si="11"/>
        <v>10000</v>
      </c>
      <c r="H83" s="219" t="s">
        <v>78</v>
      </c>
      <c r="I83" s="220" t="s">
        <v>79</v>
      </c>
      <c r="J83" s="219" t="s">
        <v>80</v>
      </c>
      <c r="K83" s="219">
        <v>2</v>
      </c>
      <c r="L83" s="225" t="s">
        <v>359</v>
      </c>
    </row>
    <row r="84" spans="1:12" x14ac:dyDescent="0.2">
      <c r="A84" s="230">
        <f t="shared" si="13"/>
        <v>11</v>
      </c>
      <c r="B84" s="219" t="s">
        <v>442</v>
      </c>
      <c r="C84" s="220" t="s">
        <v>130</v>
      </c>
      <c r="D84" s="221">
        <v>550000</v>
      </c>
      <c r="E84" s="224">
        <v>559999</v>
      </c>
      <c r="F84" s="220" t="s">
        <v>131</v>
      </c>
      <c r="G84" s="219">
        <f t="shared" si="11"/>
        <v>10000</v>
      </c>
      <c r="H84" s="219" t="s">
        <v>78</v>
      </c>
      <c r="I84" s="220" t="s">
        <v>79</v>
      </c>
      <c r="J84" s="219" t="s">
        <v>80</v>
      </c>
      <c r="K84" s="219">
        <v>2</v>
      </c>
      <c r="L84" s="225" t="s">
        <v>359</v>
      </c>
    </row>
    <row r="85" spans="1:12" x14ac:dyDescent="0.2">
      <c r="A85" s="230">
        <f t="shared" si="13"/>
        <v>12</v>
      </c>
      <c r="B85" s="219" t="s">
        <v>442</v>
      </c>
      <c r="C85" s="220" t="s">
        <v>130</v>
      </c>
      <c r="D85" s="221">
        <v>900000</v>
      </c>
      <c r="E85" s="224">
        <v>901103</v>
      </c>
      <c r="F85" s="220" t="s">
        <v>131</v>
      </c>
      <c r="G85" s="219">
        <f t="shared" si="11"/>
        <v>1104</v>
      </c>
      <c r="H85" s="219" t="s">
        <v>78</v>
      </c>
      <c r="I85" s="220" t="s">
        <v>79</v>
      </c>
      <c r="J85" s="219" t="s">
        <v>80</v>
      </c>
      <c r="K85" s="219">
        <v>2</v>
      </c>
      <c r="L85" s="225" t="s">
        <v>359</v>
      </c>
    </row>
    <row r="86" spans="1:12" x14ac:dyDescent="0.2">
      <c r="A86" s="75">
        <f t="shared" si="13"/>
        <v>13</v>
      </c>
      <c r="B86" s="17" t="s">
        <v>443</v>
      </c>
      <c r="C86" s="103" t="s">
        <v>150</v>
      </c>
      <c r="D86" s="29">
        <v>897500</v>
      </c>
      <c r="E86" s="43">
        <v>899547</v>
      </c>
      <c r="F86" s="103" t="s">
        <v>134</v>
      </c>
      <c r="G86" s="17">
        <f t="shared" si="11"/>
        <v>2048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13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11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13"/>
        <v>15</v>
      </c>
      <c r="B88" s="17" t="s">
        <v>444</v>
      </c>
      <c r="C88" s="103" t="s">
        <v>136</v>
      </c>
      <c r="D88" s="29">
        <v>365000</v>
      </c>
      <c r="E88" s="43">
        <v>366279</v>
      </c>
      <c r="F88" s="103" t="s">
        <v>134</v>
      </c>
      <c r="G88" s="17">
        <f t="shared" si="11"/>
        <v>1280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13"/>
        <v>16</v>
      </c>
      <c r="B89" s="17" t="s">
        <v>445</v>
      </c>
      <c r="C89" s="103" t="s">
        <v>133</v>
      </c>
      <c r="D89" s="29">
        <v>317000</v>
      </c>
      <c r="E89" s="43">
        <v>318023</v>
      </c>
      <c r="F89" s="103" t="s">
        <v>134</v>
      </c>
      <c r="G89" s="17">
        <f t="shared" si="11"/>
        <v>1024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13"/>
        <v>17</v>
      </c>
      <c r="B90" s="17" t="s">
        <v>446</v>
      </c>
      <c r="C90" s="103" t="s">
        <v>137</v>
      </c>
      <c r="D90" s="29">
        <v>370000</v>
      </c>
      <c r="E90" s="43">
        <v>374999</v>
      </c>
      <c r="F90" s="103" t="s">
        <v>131</v>
      </c>
      <c r="G90" s="17">
        <f t="shared" si="11"/>
        <v>5000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13"/>
        <v>18</v>
      </c>
      <c r="B91" s="17" t="s">
        <v>447</v>
      </c>
      <c r="C91" s="103" t="s">
        <v>448</v>
      </c>
      <c r="D91" s="29">
        <v>382000</v>
      </c>
      <c r="E91" s="43">
        <v>382111</v>
      </c>
      <c r="F91" s="103" t="s">
        <v>139</v>
      </c>
      <c r="G91" s="17">
        <f t="shared" si="11"/>
        <v>112</v>
      </c>
      <c r="H91" s="17" t="s">
        <v>78</v>
      </c>
      <c r="I91" s="103" t="s">
        <v>79</v>
      </c>
      <c r="J91" s="17" t="s">
        <v>80</v>
      </c>
      <c r="K91" s="17">
        <v>6</v>
      </c>
      <c r="L91" s="133" t="s">
        <v>140</v>
      </c>
    </row>
    <row r="92" spans="1:12" x14ac:dyDescent="0.2">
      <c r="A92" s="75">
        <f t="shared" si="13"/>
        <v>19</v>
      </c>
      <c r="B92" s="17" t="s">
        <v>449</v>
      </c>
      <c r="C92" s="103" t="s">
        <v>151</v>
      </c>
      <c r="D92" s="29">
        <v>920000</v>
      </c>
      <c r="E92" s="43">
        <v>926783</v>
      </c>
      <c r="F92" s="103" t="s">
        <v>131</v>
      </c>
      <c r="G92" s="17">
        <f t="shared" si="11"/>
        <v>6784</v>
      </c>
      <c r="H92" s="17" t="s">
        <v>78</v>
      </c>
      <c r="I92" s="103" t="s">
        <v>97</v>
      </c>
      <c r="J92" s="17" t="s">
        <v>80</v>
      </c>
      <c r="K92" s="17">
        <v>6</v>
      </c>
      <c r="L92" s="133" t="s">
        <v>98</v>
      </c>
    </row>
    <row r="93" spans="1:12" ht="13.5" thickBot="1" x14ac:dyDescent="0.25">
      <c r="A93" s="135"/>
      <c r="B93" s="136"/>
      <c r="C93" s="137"/>
      <c r="D93" s="16"/>
      <c r="E93" s="136"/>
      <c r="F93" s="137"/>
      <c r="G93" s="136"/>
      <c r="H93" s="136"/>
      <c r="I93" s="137"/>
      <c r="J93" s="136"/>
      <c r="K93" s="136"/>
      <c r="L93" s="137"/>
    </row>
    <row r="94" spans="1:12" x14ac:dyDescent="0.2">
      <c r="A94" s="81"/>
      <c r="B94" s="15"/>
      <c r="C94" s="111"/>
      <c r="D94" s="15"/>
      <c r="E94" s="15"/>
      <c r="F94" s="111"/>
      <c r="G94" s="15"/>
      <c r="H94" s="15"/>
      <c r="I94" s="111"/>
      <c r="J94" s="15"/>
      <c r="K94" s="15"/>
      <c r="L94" s="111"/>
    </row>
    <row r="95" spans="1:12" x14ac:dyDescent="0.2">
      <c r="A95" s="81"/>
      <c r="B95" s="15"/>
      <c r="C95" s="109" t="s">
        <v>114</v>
      </c>
      <c r="D95" s="53"/>
      <c r="E95" s="53"/>
      <c r="F95" s="109"/>
      <c r="G95" s="53">
        <f>SUM(G74:G92)</f>
        <v>81988</v>
      </c>
      <c r="H95" s="15"/>
      <c r="I95" s="111"/>
      <c r="J95" s="15"/>
      <c r="K95" s="15"/>
      <c r="L95" s="111"/>
    </row>
    <row r="96" spans="1:12" x14ac:dyDescent="0.2">
      <c r="A96" s="81"/>
      <c r="B96" s="15"/>
      <c r="C96" s="111"/>
      <c r="D96" s="15"/>
      <c r="E96" s="15"/>
      <c r="F96" s="111"/>
      <c r="G96" s="15"/>
      <c r="H96" s="15"/>
      <c r="I96" s="111"/>
      <c r="J96" s="15"/>
      <c r="K96" s="15"/>
      <c r="L96" s="111"/>
    </row>
    <row r="97" spans="1:12" ht="13.5" thickBot="1" x14ac:dyDescent="0.25">
      <c r="A97" s="82"/>
      <c r="B97" s="16"/>
      <c r="C97" s="110" t="s">
        <v>152</v>
      </c>
      <c r="D97" s="13"/>
      <c r="E97" s="57"/>
      <c r="F97" s="129"/>
      <c r="G97" s="16"/>
      <c r="H97" s="16"/>
      <c r="I97" s="129"/>
      <c r="J97" s="16"/>
      <c r="K97" s="16"/>
      <c r="L97" s="129"/>
    </row>
    <row r="98" spans="1:12" x14ac:dyDescent="0.2">
      <c r="A98" s="75" t="s">
        <v>42</v>
      </c>
      <c r="B98" s="17" t="s">
        <v>450</v>
      </c>
      <c r="C98" s="103" t="s">
        <v>155</v>
      </c>
      <c r="D98" s="43">
        <v>306000</v>
      </c>
      <c r="E98" s="43">
        <v>306405</v>
      </c>
      <c r="F98" s="103" t="s">
        <v>134</v>
      </c>
      <c r="G98" s="17">
        <f>SUM((E98-D98)+1)</f>
        <v>406</v>
      </c>
      <c r="H98" s="17" t="s">
        <v>78</v>
      </c>
      <c r="I98" s="103" t="s">
        <v>79</v>
      </c>
      <c r="J98" s="17" t="s">
        <v>80</v>
      </c>
      <c r="K98" s="17">
        <v>2</v>
      </c>
      <c r="L98" s="131" t="s">
        <v>81</v>
      </c>
    </row>
    <row r="99" spans="1:12" x14ac:dyDescent="0.2">
      <c r="A99" s="75" t="s">
        <v>45</v>
      </c>
      <c r="B99" s="17" t="s">
        <v>451</v>
      </c>
      <c r="C99" s="103" t="s">
        <v>164</v>
      </c>
      <c r="D99" s="43">
        <v>470000</v>
      </c>
      <c r="E99" s="43">
        <v>479999</v>
      </c>
      <c r="F99" s="103" t="s">
        <v>162</v>
      </c>
      <c r="G99" s="17">
        <f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48</v>
      </c>
      <c r="B100" s="17" t="s">
        <v>451</v>
      </c>
      <c r="C100" s="103" t="s">
        <v>164</v>
      </c>
      <c r="D100" s="43">
        <v>480021</v>
      </c>
      <c r="E100" s="43">
        <v>480532</v>
      </c>
      <c r="F100" s="103" t="s">
        <v>162</v>
      </c>
      <c r="G100" s="17">
        <f>SUM((E100-D100)+1)</f>
        <v>512</v>
      </c>
      <c r="H100" s="17" t="s">
        <v>78</v>
      </c>
      <c r="I100" s="103" t="s">
        <v>83</v>
      </c>
      <c r="J100" s="17" t="s">
        <v>80</v>
      </c>
      <c r="K100" s="17">
        <v>2</v>
      </c>
      <c r="L100" s="131" t="s">
        <v>359</v>
      </c>
    </row>
    <row r="101" spans="1:12" x14ac:dyDescent="0.2">
      <c r="A101" s="75">
        <f t="shared" ref="A101:A115" si="14">SUM(A100+1)</f>
        <v>4</v>
      </c>
      <c r="B101" s="17" t="s">
        <v>452</v>
      </c>
      <c r="C101" s="103" t="s">
        <v>158</v>
      </c>
      <c r="D101" s="43">
        <v>340000</v>
      </c>
      <c r="E101" s="43">
        <v>345027</v>
      </c>
      <c r="F101" s="103" t="s">
        <v>157</v>
      </c>
      <c r="G101" s="17">
        <f>SUM((E101-D101)+1)</f>
        <v>5028</v>
      </c>
      <c r="H101" s="17" t="s">
        <v>78</v>
      </c>
      <c r="I101" s="103" t="s">
        <v>83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si="14"/>
        <v>5</v>
      </c>
      <c r="B102" s="17" t="s">
        <v>453</v>
      </c>
      <c r="C102" s="103" t="s">
        <v>169</v>
      </c>
      <c r="D102" s="43">
        <v>690000</v>
      </c>
      <c r="E102" s="43">
        <v>694999</v>
      </c>
      <c r="F102" s="103" t="s">
        <v>157</v>
      </c>
      <c r="G102" s="17">
        <f t="shared" ref="G102:G111" si="15">SUM((E102-D102)+1)</f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359</v>
      </c>
    </row>
    <row r="103" spans="1:12" x14ac:dyDescent="0.2">
      <c r="A103" s="75">
        <f t="shared" si="14"/>
        <v>6</v>
      </c>
      <c r="B103" s="17" t="s">
        <v>454</v>
      </c>
      <c r="C103" s="103" t="s">
        <v>163</v>
      </c>
      <c r="D103" s="43">
        <v>430000</v>
      </c>
      <c r="E103" s="43">
        <v>449999</v>
      </c>
      <c r="F103" s="103" t="s">
        <v>162</v>
      </c>
      <c r="G103" s="17">
        <f t="shared" si="15"/>
        <v>20000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359</v>
      </c>
    </row>
    <row r="104" spans="1:12" x14ac:dyDescent="0.2">
      <c r="A104" s="75">
        <f t="shared" si="14"/>
        <v>7</v>
      </c>
      <c r="B104" s="17" t="s">
        <v>455</v>
      </c>
      <c r="C104" s="103" t="s">
        <v>161</v>
      </c>
      <c r="D104" s="43">
        <v>400000</v>
      </c>
      <c r="E104" s="43">
        <v>409999</v>
      </c>
      <c r="F104" s="103" t="s">
        <v>162</v>
      </c>
      <c r="G104" s="17">
        <f t="shared" si="15"/>
        <v>10000</v>
      </c>
      <c r="H104" s="17" t="s">
        <v>78</v>
      </c>
      <c r="I104" s="103" t="s">
        <v>83</v>
      </c>
      <c r="J104" s="17" t="s">
        <v>80</v>
      </c>
      <c r="K104" s="17">
        <v>2</v>
      </c>
      <c r="L104" s="131" t="s">
        <v>359</v>
      </c>
    </row>
    <row r="105" spans="1:12" x14ac:dyDescent="0.2">
      <c r="A105" s="75">
        <f t="shared" si="14"/>
        <v>8</v>
      </c>
      <c r="B105" s="17" t="s">
        <v>456</v>
      </c>
      <c r="C105" s="103" t="s">
        <v>165</v>
      </c>
      <c r="D105" s="43">
        <v>500000</v>
      </c>
      <c r="E105" s="43">
        <v>509999</v>
      </c>
      <c r="F105" s="103" t="s">
        <v>162</v>
      </c>
      <c r="G105" s="17">
        <f t="shared" si="15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4"/>
        <v>9</v>
      </c>
      <c r="B106" s="17" t="s">
        <v>456</v>
      </c>
      <c r="C106" s="103" t="s">
        <v>165</v>
      </c>
      <c r="D106" s="43">
        <v>560000</v>
      </c>
      <c r="E106" s="43">
        <v>569999</v>
      </c>
      <c r="F106" s="103" t="s">
        <v>162</v>
      </c>
      <c r="G106" s="17">
        <f t="shared" si="15"/>
        <v>10000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4"/>
        <v>10</v>
      </c>
      <c r="B107" s="17" t="s">
        <v>457</v>
      </c>
      <c r="C107" s="103" t="s">
        <v>153</v>
      </c>
      <c r="D107" s="43">
        <v>220000</v>
      </c>
      <c r="E107" s="43">
        <v>229999</v>
      </c>
      <c r="F107" s="103" t="s">
        <v>154</v>
      </c>
      <c r="G107" s="17">
        <f t="shared" si="15"/>
        <v>10000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230">
        <f t="shared" si="14"/>
        <v>11</v>
      </c>
      <c r="B108" s="219" t="s">
        <v>457</v>
      </c>
      <c r="C108" s="220" t="s">
        <v>153</v>
      </c>
      <c r="D108" s="224">
        <v>986000</v>
      </c>
      <c r="E108" s="224">
        <v>987127</v>
      </c>
      <c r="F108" s="220" t="s">
        <v>157</v>
      </c>
      <c r="G108" s="219">
        <f>SUM((E108-D108)+1)</f>
        <v>1128</v>
      </c>
      <c r="H108" s="219" t="s">
        <v>78</v>
      </c>
      <c r="I108" s="220" t="s">
        <v>83</v>
      </c>
      <c r="J108" s="219" t="s">
        <v>80</v>
      </c>
      <c r="K108" s="219">
        <v>2</v>
      </c>
      <c r="L108" s="223" t="s">
        <v>359</v>
      </c>
    </row>
    <row r="109" spans="1:12" x14ac:dyDescent="0.2">
      <c r="A109" s="75">
        <f t="shared" si="14"/>
        <v>12</v>
      </c>
      <c r="B109" s="17" t="s">
        <v>458</v>
      </c>
      <c r="C109" s="103" t="s">
        <v>167</v>
      </c>
      <c r="D109" s="43">
        <v>600000</v>
      </c>
      <c r="E109" s="43">
        <v>605511</v>
      </c>
      <c r="F109" s="103" t="s">
        <v>162</v>
      </c>
      <c r="G109" s="17">
        <f t="shared" si="15"/>
        <v>5512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4"/>
        <v>13</v>
      </c>
      <c r="B110" s="17" t="s">
        <v>459</v>
      </c>
      <c r="C110" s="103" t="s">
        <v>168</v>
      </c>
      <c r="D110" s="43">
        <v>620000</v>
      </c>
      <c r="E110" s="43">
        <v>629625</v>
      </c>
      <c r="F110" s="103" t="s">
        <v>162</v>
      </c>
      <c r="G110" s="17">
        <f t="shared" si="15"/>
        <v>9626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4"/>
        <v>14</v>
      </c>
      <c r="B111" s="17" t="s">
        <v>460</v>
      </c>
      <c r="C111" s="103" t="s">
        <v>159</v>
      </c>
      <c r="D111" s="43">
        <v>350000</v>
      </c>
      <c r="E111" s="43">
        <v>352999</v>
      </c>
      <c r="F111" s="103" t="s">
        <v>157</v>
      </c>
      <c r="G111" s="17">
        <f t="shared" si="15"/>
        <v>3000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81</v>
      </c>
    </row>
    <row r="112" spans="1:12" x14ac:dyDescent="0.2">
      <c r="A112" s="75">
        <f t="shared" si="14"/>
        <v>15</v>
      </c>
      <c r="B112" s="17" t="s">
        <v>461</v>
      </c>
      <c r="C112" s="103" t="s">
        <v>166</v>
      </c>
      <c r="D112" s="43">
        <v>580000</v>
      </c>
      <c r="E112" s="43">
        <v>584999</v>
      </c>
      <c r="F112" s="103" t="s">
        <v>162</v>
      </c>
      <c r="G112" s="17">
        <f t="shared" ref="G112:G122" si="16">SUM((E112-D112)+1)</f>
        <v>5000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4"/>
        <v>16</v>
      </c>
      <c r="B113" s="17" t="s">
        <v>462</v>
      </c>
      <c r="C113" s="103" t="s">
        <v>160</v>
      </c>
      <c r="D113" s="43">
        <v>394000</v>
      </c>
      <c r="E113" s="43">
        <v>397127</v>
      </c>
      <c r="F113" s="103" t="s">
        <v>157</v>
      </c>
      <c r="G113" s="17">
        <f t="shared" si="16"/>
        <v>3128</v>
      </c>
      <c r="H113" s="17" t="s">
        <v>78</v>
      </c>
      <c r="I113" s="103" t="s">
        <v>79</v>
      </c>
      <c r="J113" s="17" t="s">
        <v>80</v>
      </c>
      <c r="K113" s="17">
        <v>2</v>
      </c>
      <c r="L113" s="131" t="s">
        <v>81</v>
      </c>
    </row>
    <row r="114" spans="1:12" x14ac:dyDescent="0.2">
      <c r="A114" s="75">
        <f t="shared" si="14"/>
        <v>17</v>
      </c>
      <c r="B114" s="17" t="s">
        <v>463</v>
      </c>
      <c r="C114" s="103" t="s">
        <v>156</v>
      </c>
      <c r="D114" s="43">
        <v>330000</v>
      </c>
      <c r="E114" s="43">
        <v>335027</v>
      </c>
      <c r="F114" s="103" t="s">
        <v>157</v>
      </c>
      <c r="G114" s="17">
        <f t="shared" si="16"/>
        <v>5028</v>
      </c>
      <c r="H114" s="17" t="s">
        <v>78</v>
      </c>
      <c r="I114" s="103" t="s">
        <v>79</v>
      </c>
      <c r="J114" s="17" t="s">
        <v>80</v>
      </c>
      <c r="K114" s="17">
        <v>2</v>
      </c>
      <c r="L114" s="131" t="s">
        <v>81</v>
      </c>
    </row>
    <row r="115" spans="1:12" x14ac:dyDescent="0.2">
      <c r="A115" s="75">
        <f t="shared" si="14"/>
        <v>18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si="16"/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ref="A116:A122" si="17">SUM(A115+1)</f>
        <v>19</v>
      </c>
      <c r="B116" s="17" t="s">
        <v>465</v>
      </c>
      <c r="C116" s="103" t="s">
        <v>176</v>
      </c>
      <c r="D116" s="43">
        <v>980000</v>
      </c>
      <c r="E116" s="43">
        <v>982967</v>
      </c>
      <c r="F116" s="103" t="s">
        <v>162</v>
      </c>
      <c r="G116" s="17">
        <f t="shared" si="16"/>
        <v>2968</v>
      </c>
      <c r="H116" s="17" t="s">
        <v>78</v>
      </c>
      <c r="I116" s="103" t="s">
        <v>88</v>
      </c>
      <c r="J116" s="17" t="s">
        <v>80</v>
      </c>
      <c r="K116" s="17">
        <v>3</v>
      </c>
      <c r="L116" s="131" t="s">
        <v>124</v>
      </c>
    </row>
    <row r="117" spans="1:12" x14ac:dyDescent="0.2">
      <c r="A117" s="75">
        <f t="shared" si="17"/>
        <v>20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6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si="17"/>
        <v>21</v>
      </c>
      <c r="B118" s="17" t="s">
        <v>467</v>
      </c>
      <c r="C118" s="103" t="s">
        <v>175</v>
      </c>
      <c r="D118" s="43">
        <v>960000</v>
      </c>
      <c r="E118" s="43">
        <v>969999</v>
      </c>
      <c r="F118" s="103" t="s">
        <v>157</v>
      </c>
      <c r="G118" s="17">
        <f t="shared" si="16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7"/>
        <v>22</v>
      </c>
      <c r="B119" s="17" t="s">
        <v>467</v>
      </c>
      <c r="C119" s="103" t="s">
        <v>173</v>
      </c>
      <c r="D119" s="43">
        <v>940000</v>
      </c>
      <c r="E119" s="43">
        <v>949999</v>
      </c>
      <c r="F119" s="103" t="s">
        <v>157</v>
      </c>
      <c r="G119" s="17">
        <f t="shared" si="16"/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7"/>
        <v>23</v>
      </c>
      <c r="B120" s="17" t="s">
        <v>468</v>
      </c>
      <c r="C120" s="103" t="s">
        <v>177</v>
      </c>
      <c r="D120" s="43">
        <v>988000</v>
      </c>
      <c r="E120" s="43">
        <v>988499</v>
      </c>
      <c r="F120" s="103" t="s">
        <v>134</v>
      </c>
      <c r="G120" s="17">
        <f t="shared" si="16"/>
        <v>500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7"/>
        <v>24</v>
      </c>
      <c r="B121" s="17" t="s">
        <v>469</v>
      </c>
      <c r="C121" s="103" t="s">
        <v>178</v>
      </c>
      <c r="D121" s="43">
        <v>989000</v>
      </c>
      <c r="E121" s="43">
        <v>989499</v>
      </c>
      <c r="F121" s="103" t="s">
        <v>134</v>
      </c>
      <c r="G121" s="17">
        <f t="shared" si="16"/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7"/>
        <v>25</v>
      </c>
      <c r="B122" s="17" t="s">
        <v>470</v>
      </c>
      <c r="C122" s="103" t="s">
        <v>170</v>
      </c>
      <c r="D122" s="43">
        <v>720000</v>
      </c>
      <c r="E122" s="43">
        <v>728996</v>
      </c>
      <c r="F122" s="103" t="s">
        <v>157</v>
      </c>
      <c r="G122" s="17">
        <f t="shared" si="16"/>
        <v>8997</v>
      </c>
      <c r="H122" s="17" t="s">
        <v>78</v>
      </c>
      <c r="I122" s="103" t="s">
        <v>83</v>
      </c>
      <c r="J122" s="17" t="s">
        <v>80</v>
      </c>
      <c r="K122" s="17">
        <v>6</v>
      </c>
      <c r="L122" s="131" t="s">
        <v>184</v>
      </c>
    </row>
    <row r="123" spans="1:12" ht="13.5" thickBot="1" x14ac:dyDescent="0.25">
      <c r="A123" s="77"/>
      <c r="B123" s="24"/>
      <c r="C123" s="104"/>
      <c r="D123" s="16"/>
      <c r="E123" s="16"/>
      <c r="F123" s="104"/>
      <c r="G123" s="24" t="s">
        <v>16</v>
      </c>
      <c r="H123" s="24"/>
      <c r="I123" s="104"/>
      <c r="J123" s="24"/>
      <c r="K123" s="24"/>
      <c r="L123" s="132"/>
    </row>
    <row r="124" spans="1:12" x14ac:dyDescent="0.2">
      <c r="A124" s="81"/>
      <c r="B124" s="15"/>
      <c r="C124" s="111"/>
      <c r="D124" s="15"/>
      <c r="E124" s="15"/>
      <c r="F124" s="111"/>
      <c r="G124" s="15"/>
      <c r="H124" s="15"/>
      <c r="I124" s="111"/>
      <c r="J124" s="15"/>
      <c r="K124" s="15"/>
      <c r="L124" s="111"/>
    </row>
    <row r="125" spans="1:12" x14ac:dyDescent="0.2">
      <c r="A125" s="81"/>
      <c r="B125" s="15"/>
      <c r="C125" s="112" t="s">
        <v>114</v>
      </c>
      <c r="D125" s="52"/>
      <c r="E125" s="52"/>
      <c r="F125" s="112"/>
      <c r="G125" s="52">
        <f>SUM(G98:G122)</f>
        <v>171333</v>
      </c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1"/>
      <c r="D126" s="15"/>
      <c r="E126" s="15"/>
      <c r="F126" s="111"/>
      <c r="G126" s="15"/>
      <c r="H126" s="15"/>
      <c r="I126" s="111"/>
      <c r="J126" s="15"/>
      <c r="K126" s="15"/>
      <c r="L126" s="111"/>
    </row>
    <row r="127" spans="1:12" ht="13.5" thickBot="1" x14ac:dyDescent="0.25">
      <c r="A127" s="81"/>
      <c r="B127" s="15"/>
      <c r="C127" s="113" t="s">
        <v>179</v>
      </c>
      <c r="D127" s="56"/>
      <c r="E127" s="16"/>
      <c r="F127" s="111"/>
      <c r="G127" s="16"/>
      <c r="H127" s="15"/>
      <c r="I127" s="111"/>
      <c r="J127" s="15"/>
      <c r="K127" s="15"/>
      <c r="L127" s="111"/>
    </row>
    <row r="128" spans="1:12" x14ac:dyDescent="0.2">
      <c r="A128" s="74">
        <f>SUM(A127+1)</f>
        <v>1</v>
      </c>
      <c r="B128" s="19" t="s">
        <v>471</v>
      </c>
      <c r="C128" s="102" t="s">
        <v>472</v>
      </c>
      <c r="D128" s="61">
        <v>309000</v>
      </c>
      <c r="E128" s="61">
        <v>309399</v>
      </c>
      <c r="F128" s="102" t="s">
        <v>181</v>
      </c>
      <c r="G128" s="19">
        <f>SUM(E128-D128)+1</f>
        <v>400</v>
      </c>
      <c r="H128" s="19" t="s">
        <v>78</v>
      </c>
      <c r="I128" s="102" t="s">
        <v>79</v>
      </c>
      <c r="J128" s="19" t="s">
        <v>80</v>
      </c>
      <c r="K128" s="19">
        <v>2</v>
      </c>
      <c r="L128" s="130" t="s">
        <v>81</v>
      </c>
    </row>
    <row r="129" spans="1:12" x14ac:dyDescent="0.2">
      <c r="A129" s="75">
        <f>SUM(A128+1)</f>
        <v>2</v>
      </c>
      <c r="B129" s="17" t="s">
        <v>473</v>
      </c>
      <c r="C129" s="103" t="s">
        <v>474</v>
      </c>
      <c r="D129" s="43">
        <v>930000</v>
      </c>
      <c r="E129" s="43">
        <v>930999</v>
      </c>
      <c r="F129" s="103" t="s">
        <v>181</v>
      </c>
      <c r="G129" s="17">
        <f>SUM(E129-D129)+1</f>
        <v>1000</v>
      </c>
      <c r="H129" s="17" t="s">
        <v>78</v>
      </c>
      <c r="I129" s="103" t="s">
        <v>88</v>
      </c>
      <c r="J129" s="17" t="s">
        <v>80</v>
      </c>
      <c r="K129" s="17">
        <v>3</v>
      </c>
      <c r="L129" s="131" t="s">
        <v>174</v>
      </c>
    </row>
    <row r="130" spans="1:12" x14ac:dyDescent="0.2">
      <c r="A130" s="238">
        <f t="shared" ref="A130:A141" si="18">SUM(A129+1)</f>
        <v>3</v>
      </c>
      <c r="B130" s="240" t="s">
        <v>475</v>
      </c>
      <c r="C130" s="239" t="s">
        <v>476</v>
      </c>
      <c r="D130" s="245">
        <v>912000</v>
      </c>
      <c r="E130" s="245">
        <v>912399</v>
      </c>
      <c r="F130" s="239" t="s">
        <v>181</v>
      </c>
      <c r="G130" s="240">
        <f t="shared" ref="G130:G140" si="19">SUM(E130-D130)+1</f>
        <v>400</v>
      </c>
      <c r="H130" s="240" t="s">
        <v>78</v>
      </c>
      <c r="I130" s="239" t="s">
        <v>88</v>
      </c>
      <c r="J130" s="240" t="s">
        <v>80</v>
      </c>
      <c r="K130" s="240">
        <v>3</v>
      </c>
      <c r="L130" s="241" t="s">
        <v>174</v>
      </c>
    </row>
    <row r="131" spans="1:12" x14ac:dyDescent="0.2">
      <c r="A131" s="238">
        <f t="shared" si="18"/>
        <v>4</v>
      </c>
      <c r="B131" s="240" t="s">
        <v>477</v>
      </c>
      <c r="C131" s="239" t="s">
        <v>478</v>
      </c>
      <c r="D131" s="245">
        <v>974000</v>
      </c>
      <c r="E131" s="245">
        <v>974599</v>
      </c>
      <c r="F131" s="239" t="s">
        <v>181</v>
      </c>
      <c r="G131" s="240">
        <f t="shared" si="19"/>
        <v>600</v>
      </c>
      <c r="H131" s="240" t="s">
        <v>78</v>
      </c>
      <c r="I131" s="239" t="s">
        <v>88</v>
      </c>
      <c r="J131" s="240" t="s">
        <v>80</v>
      </c>
      <c r="K131" s="240">
        <v>3</v>
      </c>
      <c r="L131" s="241" t="s">
        <v>124</v>
      </c>
    </row>
    <row r="132" spans="1:12" x14ac:dyDescent="0.2">
      <c r="A132" s="238">
        <f t="shared" si="18"/>
        <v>5</v>
      </c>
      <c r="B132" s="240" t="s">
        <v>479</v>
      </c>
      <c r="C132" s="239" t="s">
        <v>480</v>
      </c>
      <c r="D132" s="245">
        <v>705000</v>
      </c>
      <c r="E132" s="245">
        <v>705399</v>
      </c>
      <c r="F132" s="239" t="s">
        <v>181</v>
      </c>
      <c r="G132" s="240">
        <f>SUM(E132-D132)+1</f>
        <v>400</v>
      </c>
      <c r="H132" s="240" t="s">
        <v>78</v>
      </c>
      <c r="I132" s="239" t="s">
        <v>88</v>
      </c>
      <c r="J132" s="240" t="s">
        <v>80</v>
      </c>
      <c r="K132" s="240">
        <v>3</v>
      </c>
      <c r="L132" s="241" t="s">
        <v>120</v>
      </c>
    </row>
    <row r="133" spans="1:12" x14ac:dyDescent="0.2">
      <c r="A133" s="230">
        <f t="shared" si="18"/>
        <v>6</v>
      </c>
      <c r="B133" s="219" t="s">
        <v>481</v>
      </c>
      <c r="C133" s="220" t="s">
        <v>482</v>
      </c>
      <c r="D133" s="224">
        <v>772000</v>
      </c>
      <c r="E133" s="224">
        <v>772599</v>
      </c>
      <c r="F133" s="220" t="s">
        <v>181</v>
      </c>
      <c r="G133" s="219">
        <f t="shared" si="19"/>
        <v>600</v>
      </c>
      <c r="H133" s="219" t="s">
        <v>78</v>
      </c>
      <c r="I133" s="220" t="s">
        <v>88</v>
      </c>
      <c r="J133" s="219" t="s">
        <v>80</v>
      </c>
      <c r="K133" s="219">
        <v>3</v>
      </c>
      <c r="L133" s="223" t="s">
        <v>89</v>
      </c>
    </row>
    <row r="134" spans="1:12" x14ac:dyDescent="0.2">
      <c r="A134" s="238">
        <f t="shared" si="18"/>
        <v>7</v>
      </c>
      <c r="B134" s="240" t="s">
        <v>483</v>
      </c>
      <c r="C134" s="239" t="s">
        <v>484</v>
      </c>
      <c r="D134" s="245">
        <v>941000</v>
      </c>
      <c r="E134" s="245">
        <v>941399</v>
      </c>
      <c r="F134" s="239" t="s">
        <v>181</v>
      </c>
      <c r="G134" s="240">
        <f t="shared" si="19"/>
        <v>400</v>
      </c>
      <c r="H134" s="240" t="s">
        <v>78</v>
      </c>
      <c r="I134" s="239" t="s">
        <v>97</v>
      </c>
      <c r="J134" s="240" t="s">
        <v>80</v>
      </c>
      <c r="K134" s="240">
        <v>6</v>
      </c>
      <c r="L134" s="241" t="s">
        <v>98</v>
      </c>
    </row>
    <row r="135" spans="1:12" x14ac:dyDescent="0.2">
      <c r="A135" s="75">
        <f t="shared" si="18"/>
        <v>8</v>
      </c>
      <c r="B135" s="17" t="s">
        <v>485</v>
      </c>
      <c r="C135" s="103" t="s">
        <v>486</v>
      </c>
      <c r="D135" s="43">
        <v>747000</v>
      </c>
      <c r="E135" s="43">
        <v>747399</v>
      </c>
      <c r="F135" s="103" t="s">
        <v>181</v>
      </c>
      <c r="G135" s="17">
        <f t="shared" si="19"/>
        <v>400</v>
      </c>
      <c r="H135" s="17" t="s">
        <v>78</v>
      </c>
      <c r="I135" s="103" t="s">
        <v>79</v>
      </c>
      <c r="J135" s="17" t="s">
        <v>80</v>
      </c>
      <c r="K135" s="17">
        <v>6</v>
      </c>
      <c r="L135" s="131" t="s">
        <v>184</v>
      </c>
    </row>
    <row r="136" spans="1:12" x14ac:dyDescent="0.2">
      <c r="A136" s="230">
        <f t="shared" si="18"/>
        <v>9</v>
      </c>
      <c r="B136" s="219" t="s">
        <v>487</v>
      </c>
      <c r="C136" s="220" t="s">
        <v>488</v>
      </c>
      <c r="D136" s="224">
        <v>946000</v>
      </c>
      <c r="E136" s="224">
        <v>946399</v>
      </c>
      <c r="F136" s="220" t="s">
        <v>181</v>
      </c>
      <c r="G136" s="219">
        <f t="shared" si="19"/>
        <v>400</v>
      </c>
      <c r="H136" s="219" t="s">
        <v>78</v>
      </c>
      <c r="I136" s="220" t="s">
        <v>97</v>
      </c>
      <c r="J136" s="219" t="s">
        <v>80</v>
      </c>
      <c r="K136" s="219">
        <v>6</v>
      </c>
      <c r="L136" s="223" t="s">
        <v>98</v>
      </c>
    </row>
    <row r="137" spans="1:12" x14ac:dyDescent="0.2">
      <c r="A137" s="230">
        <f t="shared" si="18"/>
        <v>10</v>
      </c>
      <c r="B137" s="219" t="s">
        <v>489</v>
      </c>
      <c r="C137" s="220" t="s">
        <v>490</v>
      </c>
      <c r="D137" s="224">
        <v>899000</v>
      </c>
      <c r="E137" s="224">
        <v>899699</v>
      </c>
      <c r="F137" s="220" t="s">
        <v>181</v>
      </c>
      <c r="G137" s="219">
        <f t="shared" si="19"/>
        <v>700</v>
      </c>
      <c r="H137" s="219" t="s">
        <v>78</v>
      </c>
      <c r="I137" s="220" t="s">
        <v>79</v>
      </c>
      <c r="J137" s="219" t="s">
        <v>80</v>
      </c>
      <c r="K137" s="219">
        <v>6</v>
      </c>
      <c r="L137" s="223" t="s">
        <v>140</v>
      </c>
    </row>
    <row r="138" spans="1:12" x14ac:dyDescent="0.2">
      <c r="A138" s="75">
        <f t="shared" si="18"/>
        <v>11</v>
      </c>
      <c r="B138" s="17" t="s">
        <v>491</v>
      </c>
      <c r="C138" s="103" t="s">
        <v>492</v>
      </c>
      <c r="D138" s="43">
        <v>749000</v>
      </c>
      <c r="E138" s="43">
        <v>749399</v>
      </c>
      <c r="F138" s="103" t="s">
        <v>181</v>
      </c>
      <c r="G138" s="17">
        <f t="shared" si="19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8"/>
        <v>12</v>
      </c>
      <c r="B139" s="17" t="s">
        <v>493</v>
      </c>
      <c r="C139" s="103" t="s">
        <v>494</v>
      </c>
      <c r="D139" s="43">
        <v>733000</v>
      </c>
      <c r="E139" s="43">
        <v>733699</v>
      </c>
      <c r="F139" s="103" t="s">
        <v>181</v>
      </c>
      <c r="G139" s="17">
        <f t="shared" si="19"/>
        <v>700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8"/>
        <v>13</v>
      </c>
      <c r="B140" s="17" t="s">
        <v>495</v>
      </c>
      <c r="C140" s="103" t="s">
        <v>496</v>
      </c>
      <c r="D140" s="43">
        <v>744000</v>
      </c>
      <c r="E140" s="43">
        <v>744399</v>
      </c>
      <c r="F140" s="103" t="s">
        <v>181</v>
      </c>
      <c r="G140" s="17">
        <f t="shared" si="19"/>
        <v>400</v>
      </c>
      <c r="H140" s="17" t="s">
        <v>78</v>
      </c>
      <c r="I140" s="103" t="s">
        <v>97</v>
      </c>
      <c r="J140" s="17" t="s">
        <v>80</v>
      </c>
      <c r="K140" s="17">
        <v>6</v>
      </c>
      <c r="L140" s="131" t="s">
        <v>184</v>
      </c>
    </row>
    <row r="141" spans="1:12" x14ac:dyDescent="0.2">
      <c r="A141" s="230">
        <f t="shared" si="18"/>
        <v>14</v>
      </c>
      <c r="B141" s="219" t="s">
        <v>497</v>
      </c>
      <c r="C141" s="220" t="s">
        <v>498</v>
      </c>
      <c r="D141" s="224">
        <v>974000</v>
      </c>
      <c r="E141" s="224">
        <v>974399</v>
      </c>
      <c r="F141" s="220" t="s">
        <v>181</v>
      </c>
      <c r="G141" s="219">
        <f>SUM(E141-D141)+1</f>
        <v>400</v>
      </c>
      <c r="H141" s="219" t="s">
        <v>78</v>
      </c>
      <c r="I141" s="220" t="s">
        <v>97</v>
      </c>
      <c r="J141" s="219" t="s">
        <v>80</v>
      </c>
      <c r="K141" s="219">
        <v>6</v>
      </c>
      <c r="L141" s="223" t="s">
        <v>110</v>
      </c>
    </row>
    <row r="142" spans="1:12" x14ac:dyDescent="0.2">
      <c r="A142" s="75">
        <f>SUM(A141+1)</f>
        <v>15</v>
      </c>
      <c r="B142" s="17" t="s">
        <v>499</v>
      </c>
      <c r="C142" s="103" t="s">
        <v>500</v>
      </c>
      <c r="D142" s="43">
        <v>789000</v>
      </c>
      <c r="E142" s="43">
        <v>789599</v>
      </c>
      <c r="F142" s="103" t="s">
        <v>181</v>
      </c>
      <c r="G142" s="17">
        <f>SUM(E142-D142)+1</f>
        <v>600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184</v>
      </c>
    </row>
    <row r="143" spans="1:12" ht="13.5" thickBot="1" x14ac:dyDescent="0.25">
      <c r="A143" s="181"/>
      <c r="B143" s="136"/>
      <c r="C143" s="137"/>
      <c r="D143" s="16"/>
      <c r="E143" s="136"/>
      <c r="F143" s="137"/>
      <c r="G143" s="136"/>
      <c r="H143" s="136"/>
      <c r="I143" s="137"/>
      <c r="J143" s="136"/>
      <c r="K143" s="136"/>
      <c r="L143" s="168"/>
    </row>
    <row r="144" spans="1:12" x14ac:dyDescent="0.2">
      <c r="A144" s="81"/>
      <c r="B144" s="15"/>
      <c r="C144" s="111"/>
      <c r="D144" s="15"/>
      <c r="E144" s="15"/>
      <c r="F144" s="111"/>
      <c r="G144" s="15"/>
      <c r="H144" s="15"/>
      <c r="I144" s="111"/>
      <c r="J144" s="15"/>
      <c r="K144" s="15"/>
      <c r="L144" s="111"/>
    </row>
    <row r="145" spans="1:12" x14ac:dyDescent="0.2">
      <c r="A145" s="81"/>
      <c r="B145" s="15"/>
      <c r="C145" s="112" t="s">
        <v>114</v>
      </c>
      <c r="D145" s="52"/>
      <c r="E145" s="52"/>
      <c r="F145" s="112"/>
      <c r="G145" s="52">
        <f>SUM(G141+G137+G136+G134+G133+G132+G131+G130+G128)</f>
        <v>4300</v>
      </c>
      <c r="H145" s="15"/>
      <c r="I145" s="111"/>
      <c r="J145" s="15"/>
      <c r="K145" s="15"/>
      <c r="L145" s="111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ht="13.5" thickBot="1" x14ac:dyDescent="0.25">
      <c r="A147" s="81"/>
      <c r="B147" s="15"/>
      <c r="C147" s="113" t="s">
        <v>197</v>
      </c>
      <c r="D147" s="56"/>
      <c r="E147" s="16"/>
      <c r="F147" s="111"/>
      <c r="G147" s="15"/>
      <c r="H147" s="15"/>
      <c r="I147" s="111"/>
      <c r="J147" s="15"/>
      <c r="K147" s="15"/>
      <c r="L147" s="111"/>
    </row>
    <row r="148" spans="1:12" ht="13.5" thickBot="1" x14ac:dyDescent="0.25">
      <c r="A148" s="83">
        <v>1</v>
      </c>
      <c r="B148" s="47" t="s">
        <v>501</v>
      </c>
      <c r="C148" s="114" t="s">
        <v>198</v>
      </c>
      <c r="D148" s="16">
        <v>300100</v>
      </c>
      <c r="E148" s="16">
        <v>300399</v>
      </c>
      <c r="F148" s="114" t="s">
        <v>199</v>
      </c>
      <c r="G148" s="47">
        <f>SUM((E148-D148)+1)</f>
        <v>300</v>
      </c>
      <c r="H148" s="47" t="s">
        <v>78</v>
      </c>
      <c r="I148" s="114" t="s">
        <v>79</v>
      </c>
      <c r="J148" s="47" t="s">
        <v>80</v>
      </c>
      <c r="K148" s="47">
        <v>2</v>
      </c>
      <c r="L148" s="134" t="s">
        <v>81</v>
      </c>
    </row>
    <row r="149" spans="1:12" x14ac:dyDescent="0.2">
      <c r="A149" s="81"/>
      <c r="B149" s="15"/>
      <c r="C149" s="111"/>
      <c r="D149" s="15"/>
      <c r="E149" s="15"/>
      <c r="F149" s="111"/>
      <c r="G149" s="15"/>
      <c r="H149" s="15"/>
      <c r="I149" s="111"/>
      <c r="J149" s="15"/>
      <c r="K149" s="15"/>
      <c r="L149" s="111"/>
    </row>
    <row r="150" spans="1:12" x14ac:dyDescent="0.2">
      <c r="A150" s="81"/>
      <c r="B150" s="15"/>
      <c r="C150" s="109" t="s">
        <v>114</v>
      </c>
      <c r="D150" s="53"/>
      <c r="E150" s="53"/>
      <c r="F150" s="109"/>
      <c r="G150" s="54">
        <f>SUM(G148)</f>
        <v>300</v>
      </c>
      <c r="H150" s="15"/>
      <c r="I150" s="111"/>
      <c r="J150" s="15"/>
      <c r="K150" s="15"/>
      <c r="L150" s="111"/>
    </row>
    <row r="151" spans="1:12" x14ac:dyDescent="0.2">
      <c r="A151" s="79"/>
      <c r="C151" s="115"/>
      <c r="F151" s="115"/>
      <c r="I151" s="115"/>
      <c r="L151" s="115"/>
    </row>
    <row r="152" spans="1:12" ht="13.5" thickBot="1" x14ac:dyDescent="0.25">
      <c r="A152" s="79"/>
      <c r="C152" s="116" t="s">
        <v>200</v>
      </c>
      <c r="D152" s="57"/>
      <c r="E152" s="57"/>
      <c r="F152" s="115"/>
      <c r="I152" s="115"/>
      <c r="L152" s="115"/>
    </row>
    <row r="153" spans="1:12" x14ac:dyDescent="0.2">
      <c r="A153" s="74">
        <v>1</v>
      </c>
      <c r="B153" s="19" t="s">
        <v>502</v>
      </c>
      <c r="C153" s="102" t="s">
        <v>208</v>
      </c>
      <c r="D153" s="61">
        <v>450000</v>
      </c>
      <c r="E153" s="61">
        <v>459999</v>
      </c>
      <c r="F153" s="102" t="s">
        <v>206</v>
      </c>
      <c r="G153" s="19">
        <f t="shared" ref="G153:G161" si="20">SUM((E153-D153)+1)</f>
        <v>10000</v>
      </c>
      <c r="H153" s="19" t="s">
        <v>203</v>
      </c>
      <c r="I153" s="102" t="s">
        <v>204</v>
      </c>
      <c r="J153" s="19">
        <v>459</v>
      </c>
      <c r="K153" s="19">
        <v>2</v>
      </c>
      <c r="L153" s="130" t="s">
        <v>359</v>
      </c>
    </row>
    <row r="154" spans="1:12" x14ac:dyDescent="0.2">
      <c r="A154" s="75">
        <f t="shared" ref="A154:A161" si="21">SUM(A153+1)</f>
        <v>2</v>
      </c>
      <c r="B154" s="17" t="s">
        <v>503</v>
      </c>
      <c r="C154" s="103" t="s">
        <v>211</v>
      </c>
      <c r="D154" s="43">
        <v>540000</v>
      </c>
      <c r="E154" s="43">
        <v>549999</v>
      </c>
      <c r="F154" s="103" t="s">
        <v>206</v>
      </c>
      <c r="G154" s="17">
        <f t="shared" si="20"/>
        <v>10000</v>
      </c>
      <c r="H154" s="17" t="s">
        <v>203</v>
      </c>
      <c r="I154" s="103" t="s">
        <v>204</v>
      </c>
      <c r="J154" s="17" t="s">
        <v>118</v>
      </c>
      <c r="K154" s="17">
        <v>2</v>
      </c>
      <c r="L154" s="131" t="s">
        <v>359</v>
      </c>
    </row>
    <row r="155" spans="1:12" x14ac:dyDescent="0.2">
      <c r="A155" s="75">
        <f t="shared" si="21"/>
        <v>3</v>
      </c>
      <c r="B155" s="17" t="s">
        <v>389</v>
      </c>
      <c r="C155" s="103" t="s">
        <v>201</v>
      </c>
      <c r="D155" s="43">
        <v>210000</v>
      </c>
      <c r="E155" s="43">
        <v>219999</v>
      </c>
      <c r="F155" s="103" t="s">
        <v>202</v>
      </c>
      <c r="G155" s="17">
        <f t="shared" si="20"/>
        <v>10000</v>
      </c>
      <c r="H155" s="17" t="s">
        <v>203</v>
      </c>
      <c r="I155" s="103" t="s">
        <v>204</v>
      </c>
      <c r="J155" s="17" t="s">
        <v>118</v>
      </c>
      <c r="K155" s="17">
        <v>2</v>
      </c>
      <c r="L155" s="131" t="s">
        <v>359</v>
      </c>
    </row>
    <row r="156" spans="1:12" x14ac:dyDescent="0.2">
      <c r="A156" s="75">
        <f t="shared" si="21"/>
        <v>4</v>
      </c>
      <c r="B156" s="17" t="s">
        <v>504</v>
      </c>
      <c r="C156" s="103" t="s">
        <v>209</v>
      </c>
      <c r="D156" s="43">
        <v>510000</v>
      </c>
      <c r="E156" s="43">
        <v>519999</v>
      </c>
      <c r="F156" s="103" t="s">
        <v>206</v>
      </c>
      <c r="G156" s="17">
        <f t="shared" si="20"/>
        <v>10000</v>
      </c>
      <c r="H156" s="17" t="s">
        <v>203</v>
      </c>
      <c r="I156" s="103" t="s">
        <v>204</v>
      </c>
      <c r="J156" s="17" t="s">
        <v>118</v>
      </c>
      <c r="K156" s="17">
        <v>2</v>
      </c>
      <c r="L156" s="131" t="s">
        <v>359</v>
      </c>
    </row>
    <row r="157" spans="1:12" x14ac:dyDescent="0.2">
      <c r="A157" s="75">
        <f t="shared" si="21"/>
        <v>5</v>
      </c>
      <c r="B157" s="17" t="s">
        <v>505</v>
      </c>
      <c r="C157" s="103" t="s">
        <v>205</v>
      </c>
      <c r="D157" s="43">
        <v>320000</v>
      </c>
      <c r="E157" s="43">
        <v>324999</v>
      </c>
      <c r="F157" s="103" t="s">
        <v>206</v>
      </c>
      <c r="G157" s="17">
        <f t="shared" si="20"/>
        <v>5000</v>
      </c>
      <c r="H157" s="17" t="s">
        <v>203</v>
      </c>
      <c r="I157" s="103" t="s">
        <v>207</v>
      </c>
      <c r="J157" s="17">
        <v>322</v>
      </c>
      <c r="K157" s="17">
        <v>2</v>
      </c>
      <c r="L157" s="131" t="s">
        <v>81</v>
      </c>
    </row>
    <row r="158" spans="1:12" x14ac:dyDescent="0.2">
      <c r="A158" s="75">
        <f t="shared" si="21"/>
        <v>6</v>
      </c>
      <c r="B158" s="17" t="s">
        <v>506</v>
      </c>
      <c r="C158" s="103" t="s">
        <v>215</v>
      </c>
      <c r="D158" s="43">
        <v>820000</v>
      </c>
      <c r="E158" s="43">
        <v>829999</v>
      </c>
      <c r="F158" s="103" t="s">
        <v>206</v>
      </c>
      <c r="G158" s="17">
        <f t="shared" si="20"/>
        <v>10000</v>
      </c>
      <c r="H158" s="17" t="s">
        <v>203</v>
      </c>
      <c r="I158" s="103" t="s">
        <v>88</v>
      </c>
      <c r="J158" s="17">
        <v>829</v>
      </c>
      <c r="K158" s="17">
        <v>3</v>
      </c>
      <c r="L158" s="131" t="s">
        <v>89</v>
      </c>
    </row>
    <row r="159" spans="1:12" x14ac:dyDescent="0.2">
      <c r="A159" s="75">
        <f t="shared" si="21"/>
        <v>7</v>
      </c>
      <c r="B159" s="17" t="s">
        <v>507</v>
      </c>
      <c r="C159" s="103" t="s">
        <v>214</v>
      </c>
      <c r="D159" s="43">
        <v>800000</v>
      </c>
      <c r="E159" s="43">
        <v>804999</v>
      </c>
      <c r="F159" s="103" t="s">
        <v>206</v>
      </c>
      <c r="G159" s="17">
        <f t="shared" si="20"/>
        <v>5000</v>
      </c>
      <c r="H159" s="17" t="s">
        <v>203</v>
      </c>
      <c r="I159" s="103" t="s">
        <v>88</v>
      </c>
      <c r="J159" s="17">
        <v>802</v>
      </c>
      <c r="K159" s="17">
        <v>3</v>
      </c>
      <c r="L159" s="131" t="s">
        <v>120</v>
      </c>
    </row>
    <row r="160" spans="1:12" x14ac:dyDescent="0.2">
      <c r="A160" s="75">
        <f t="shared" si="21"/>
        <v>8</v>
      </c>
      <c r="B160" s="17" t="s">
        <v>508</v>
      </c>
      <c r="C160" s="103" t="s">
        <v>213</v>
      </c>
      <c r="D160" s="43">
        <v>710000</v>
      </c>
      <c r="E160" s="43">
        <v>714999</v>
      </c>
      <c r="F160" s="103" t="s">
        <v>206</v>
      </c>
      <c r="G160" s="17">
        <f t="shared" si="20"/>
        <v>5000</v>
      </c>
      <c r="H160" s="17" t="s">
        <v>203</v>
      </c>
      <c r="I160" s="103" t="s">
        <v>204</v>
      </c>
      <c r="J160" s="17">
        <v>714</v>
      </c>
      <c r="K160" s="17">
        <v>6</v>
      </c>
      <c r="L160" s="131" t="s">
        <v>184</v>
      </c>
    </row>
    <row r="161" spans="1:12" x14ac:dyDescent="0.2">
      <c r="A161" s="75">
        <f t="shared" si="21"/>
        <v>9</v>
      </c>
      <c r="B161" s="17" t="s">
        <v>509</v>
      </c>
      <c r="C161" s="103" t="s">
        <v>216</v>
      </c>
      <c r="D161" s="43">
        <v>950000</v>
      </c>
      <c r="E161" s="43">
        <v>954999</v>
      </c>
      <c r="F161" s="103" t="s">
        <v>206</v>
      </c>
      <c r="G161" s="17">
        <f t="shared" si="20"/>
        <v>5000</v>
      </c>
      <c r="H161" s="17" t="s">
        <v>203</v>
      </c>
      <c r="I161" s="103" t="s">
        <v>97</v>
      </c>
      <c r="J161" s="17">
        <v>954</v>
      </c>
      <c r="K161" s="17">
        <v>6</v>
      </c>
      <c r="L161" s="131" t="s">
        <v>98</v>
      </c>
    </row>
    <row r="162" spans="1:12" ht="13.5" thickBot="1" x14ac:dyDescent="0.25">
      <c r="A162" s="77"/>
      <c r="B162" s="24"/>
      <c r="C162" s="104"/>
      <c r="D162" s="45"/>
      <c r="E162" s="45"/>
      <c r="F162" s="104"/>
      <c r="G162" s="24" t="s">
        <v>16</v>
      </c>
      <c r="H162" s="24"/>
      <c r="I162" s="104"/>
      <c r="J162" s="24"/>
      <c r="K162" s="24"/>
      <c r="L162" s="132"/>
    </row>
    <row r="163" spans="1:12" x14ac:dyDescent="0.2">
      <c r="A163" s="79"/>
      <c r="C163" s="115"/>
      <c r="F163" s="115"/>
      <c r="I163" s="115"/>
      <c r="L163" s="115"/>
    </row>
    <row r="164" spans="1:12" x14ac:dyDescent="0.2">
      <c r="A164" s="79"/>
      <c r="C164" s="112" t="s">
        <v>114</v>
      </c>
      <c r="D164" s="52"/>
      <c r="E164" s="52"/>
      <c r="F164" s="112"/>
      <c r="G164" s="52">
        <f>SUM(G153:G161)-G155-G156</f>
        <v>50000</v>
      </c>
      <c r="I164" s="115"/>
      <c r="L164" s="115"/>
    </row>
    <row r="165" spans="1:12" x14ac:dyDescent="0.2">
      <c r="A165" s="79"/>
      <c r="C165" s="115"/>
      <c r="F165" s="115"/>
      <c r="I165" s="115"/>
      <c r="L165" s="115"/>
    </row>
    <row r="166" spans="1:12" ht="13.5" thickBot="1" x14ac:dyDescent="0.25">
      <c r="A166" s="79"/>
      <c r="C166" s="116" t="s">
        <v>217</v>
      </c>
      <c r="D166" s="57"/>
      <c r="E166" s="57"/>
      <c r="F166" s="115"/>
      <c r="I166" s="115"/>
      <c r="L166" s="115"/>
    </row>
    <row r="167" spans="1:12" x14ac:dyDescent="0.2">
      <c r="A167" s="74">
        <f t="shared" ref="A167:A185" si="22">SUM(A166+1)</f>
        <v>1</v>
      </c>
      <c r="B167" s="19" t="s">
        <v>510</v>
      </c>
      <c r="C167" s="102" t="s">
        <v>511</v>
      </c>
      <c r="D167" s="43">
        <v>729100</v>
      </c>
      <c r="E167" s="43">
        <v>729249</v>
      </c>
      <c r="F167" s="102" t="s">
        <v>219</v>
      </c>
      <c r="G167" s="19">
        <f t="shared" ref="G167:G173" si="23">SUM((E167-D167)+1)</f>
        <v>150</v>
      </c>
      <c r="H167" s="19" t="s">
        <v>78</v>
      </c>
      <c r="I167" s="102" t="s">
        <v>79</v>
      </c>
      <c r="J167" s="19" t="s">
        <v>118</v>
      </c>
      <c r="K167" s="19">
        <v>2</v>
      </c>
      <c r="L167" s="130" t="s">
        <v>81</v>
      </c>
    </row>
    <row r="168" spans="1:12" x14ac:dyDescent="0.2">
      <c r="A168" s="75">
        <f>SUM(A167+1)</f>
        <v>2</v>
      </c>
      <c r="B168" s="17" t="s">
        <v>512</v>
      </c>
      <c r="C168" s="103" t="s">
        <v>223</v>
      </c>
      <c r="D168" s="43">
        <v>304100</v>
      </c>
      <c r="E168" s="43">
        <v>304299</v>
      </c>
      <c r="F168" s="103" t="s">
        <v>219</v>
      </c>
      <c r="G168" s="17">
        <f>SUM((E168-D168)+1)</f>
        <v>200</v>
      </c>
      <c r="H168" s="17" t="s">
        <v>78</v>
      </c>
      <c r="I168" s="103" t="s">
        <v>204</v>
      </c>
      <c r="J168" s="17" t="s">
        <v>118</v>
      </c>
      <c r="K168" s="17">
        <v>2</v>
      </c>
      <c r="L168" s="131" t="s">
        <v>81</v>
      </c>
    </row>
    <row r="169" spans="1:12" x14ac:dyDescent="0.2">
      <c r="A169" s="75">
        <f t="shared" si="22"/>
        <v>3</v>
      </c>
      <c r="B169" s="17" t="s">
        <v>513</v>
      </c>
      <c r="C169" s="103" t="s">
        <v>230</v>
      </c>
      <c r="D169" s="43">
        <v>387000</v>
      </c>
      <c r="E169" s="43">
        <v>387999</v>
      </c>
      <c r="F169" s="103" t="s">
        <v>221</v>
      </c>
      <c r="G169" s="17">
        <f>SUM((E169-D169)+1)</f>
        <v>1000</v>
      </c>
      <c r="H169" s="17" t="s">
        <v>78</v>
      </c>
      <c r="I169" s="103" t="s">
        <v>204</v>
      </c>
      <c r="J169" s="17" t="s">
        <v>80</v>
      </c>
      <c r="K169" s="17">
        <v>2</v>
      </c>
      <c r="L169" s="131" t="s">
        <v>81</v>
      </c>
    </row>
    <row r="170" spans="1:12" x14ac:dyDescent="0.2">
      <c r="A170" s="75">
        <f t="shared" si="22"/>
        <v>4</v>
      </c>
      <c r="B170" s="17" t="s">
        <v>514</v>
      </c>
      <c r="C170" s="103" t="s">
        <v>226</v>
      </c>
      <c r="D170" s="43">
        <v>368000</v>
      </c>
      <c r="E170" s="43">
        <v>368999</v>
      </c>
      <c r="F170" s="103" t="s">
        <v>221</v>
      </c>
      <c r="G170" s="17">
        <f t="shared" ref="G170:G180" si="24">SUM((E170-D170)+1)</f>
        <v>1000</v>
      </c>
      <c r="H170" s="17" t="s">
        <v>78</v>
      </c>
      <c r="I170" s="103" t="s">
        <v>204</v>
      </c>
      <c r="J170" s="17" t="s">
        <v>80</v>
      </c>
      <c r="K170" s="17">
        <v>2</v>
      </c>
      <c r="L170" s="131" t="s">
        <v>81</v>
      </c>
    </row>
    <row r="171" spans="1:12" x14ac:dyDescent="0.2">
      <c r="A171" s="75">
        <f t="shared" si="22"/>
        <v>5</v>
      </c>
      <c r="B171" s="17" t="s">
        <v>515</v>
      </c>
      <c r="C171" s="103" t="s">
        <v>245</v>
      </c>
      <c r="D171" s="43">
        <v>725000</v>
      </c>
      <c r="E171" s="43">
        <v>725599</v>
      </c>
      <c r="F171" s="103" t="s">
        <v>221</v>
      </c>
      <c r="G171" s="17">
        <f t="shared" si="23"/>
        <v>600</v>
      </c>
      <c r="H171" s="17" t="s">
        <v>78</v>
      </c>
      <c r="I171" s="103" t="s">
        <v>204</v>
      </c>
      <c r="J171" s="17" t="s">
        <v>80</v>
      </c>
      <c r="K171" s="17">
        <v>2</v>
      </c>
      <c r="L171" s="131" t="s">
        <v>81</v>
      </c>
    </row>
    <row r="172" spans="1:12" x14ac:dyDescent="0.2">
      <c r="A172" s="75">
        <f>SUM(A171+1)</f>
        <v>6</v>
      </c>
      <c r="B172" s="17" t="s">
        <v>516</v>
      </c>
      <c r="C172" s="103" t="s">
        <v>229</v>
      </c>
      <c r="D172" s="43">
        <v>385000</v>
      </c>
      <c r="E172" s="43">
        <v>385599</v>
      </c>
      <c r="F172" s="103" t="s">
        <v>221</v>
      </c>
      <c r="G172" s="17">
        <f>SUM((E172-D172)+1)</f>
        <v>600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22"/>
        <v>7</v>
      </c>
      <c r="B173" s="17" t="s">
        <v>517</v>
      </c>
      <c r="C173" s="103" t="s">
        <v>518</v>
      </c>
      <c r="D173" s="43">
        <v>722100</v>
      </c>
      <c r="E173" s="43">
        <v>722399</v>
      </c>
      <c r="F173" s="103" t="s">
        <v>219</v>
      </c>
      <c r="G173" s="17">
        <f t="shared" si="23"/>
        <v>300</v>
      </c>
      <c r="H173" s="17" t="s">
        <v>78</v>
      </c>
      <c r="I173" s="103" t="s">
        <v>204</v>
      </c>
      <c r="J173" s="17" t="s">
        <v>118</v>
      </c>
      <c r="K173" s="17">
        <v>2</v>
      </c>
      <c r="L173" s="131" t="s">
        <v>81</v>
      </c>
    </row>
    <row r="174" spans="1:12" x14ac:dyDescent="0.2">
      <c r="A174" s="75">
        <f t="shared" si="22"/>
        <v>8</v>
      </c>
      <c r="B174" s="17" t="s">
        <v>519</v>
      </c>
      <c r="C174" s="103" t="s">
        <v>232</v>
      </c>
      <c r="D174" s="43">
        <v>392100</v>
      </c>
      <c r="E174" s="43">
        <v>392349</v>
      </c>
      <c r="F174" s="103" t="s">
        <v>219</v>
      </c>
      <c r="G174" s="17">
        <f t="shared" si="24"/>
        <v>250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22"/>
        <v>9</v>
      </c>
      <c r="B175" s="17" t="s">
        <v>227</v>
      </c>
      <c r="C175" s="103" t="s">
        <v>227</v>
      </c>
      <c r="D175" s="43">
        <v>380000</v>
      </c>
      <c r="E175" s="43">
        <v>381099</v>
      </c>
      <c r="F175" s="103" t="s">
        <v>221</v>
      </c>
      <c r="G175" s="17">
        <f t="shared" si="24"/>
        <v>1100</v>
      </c>
      <c r="H175" s="17" t="s">
        <v>78</v>
      </c>
      <c r="I175" s="103" t="s">
        <v>204</v>
      </c>
      <c r="J175" s="17" t="s">
        <v>80</v>
      </c>
      <c r="K175" s="17">
        <v>2</v>
      </c>
      <c r="L175" s="131" t="s">
        <v>81</v>
      </c>
    </row>
    <row r="176" spans="1:12" x14ac:dyDescent="0.2">
      <c r="A176" s="75">
        <f t="shared" ref="A176:A182" si="25">SUM(A175+1)</f>
        <v>10</v>
      </c>
      <c r="B176" s="17" t="s">
        <v>520</v>
      </c>
      <c r="C176" s="103" t="s">
        <v>228</v>
      </c>
      <c r="D176" s="43">
        <v>383100</v>
      </c>
      <c r="E176" s="43">
        <v>383599</v>
      </c>
      <c r="F176" s="103" t="s">
        <v>219</v>
      </c>
      <c r="G176" s="17">
        <f t="shared" si="24"/>
        <v>500</v>
      </c>
      <c r="H176" s="17" t="s">
        <v>78</v>
      </c>
      <c r="I176" s="103" t="s">
        <v>204</v>
      </c>
      <c r="J176" s="17" t="s">
        <v>118</v>
      </c>
      <c r="K176" s="17">
        <v>2</v>
      </c>
      <c r="L176" s="131" t="s">
        <v>81</v>
      </c>
    </row>
    <row r="177" spans="1:12" x14ac:dyDescent="0.2">
      <c r="A177" s="75">
        <f t="shared" si="25"/>
        <v>11</v>
      </c>
      <c r="B177" s="17" t="s">
        <v>521</v>
      </c>
      <c r="C177" s="103" t="s">
        <v>256</v>
      </c>
      <c r="D177" s="43">
        <v>775100</v>
      </c>
      <c r="E177" s="43">
        <v>775399</v>
      </c>
      <c r="F177" s="103" t="s">
        <v>219</v>
      </c>
      <c r="G177" s="17">
        <f>SUM((E177-D177)+1)</f>
        <v>300</v>
      </c>
      <c r="H177" s="17" t="s">
        <v>78</v>
      </c>
      <c r="I177" s="103" t="s">
        <v>204</v>
      </c>
      <c r="J177" s="17" t="s">
        <v>118</v>
      </c>
      <c r="K177" s="17">
        <v>2</v>
      </c>
      <c r="L177" s="131" t="s">
        <v>81</v>
      </c>
    </row>
    <row r="178" spans="1:12" x14ac:dyDescent="0.2">
      <c r="A178" s="75">
        <f t="shared" si="25"/>
        <v>12</v>
      </c>
      <c r="B178" s="17" t="s">
        <v>522</v>
      </c>
      <c r="C178" s="103" t="s">
        <v>231</v>
      </c>
      <c r="D178" s="43">
        <v>390000</v>
      </c>
      <c r="E178" s="43">
        <v>391599</v>
      </c>
      <c r="F178" s="103" t="s">
        <v>221</v>
      </c>
      <c r="G178" s="17">
        <f t="shared" si="24"/>
        <v>1600</v>
      </c>
      <c r="H178" s="17" t="s">
        <v>78</v>
      </c>
      <c r="I178" s="103" t="s">
        <v>204</v>
      </c>
      <c r="J178" s="17" t="s">
        <v>80</v>
      </c>
      <c r="K178" s="17">
        <v>2</v>
      </c>
      <c r="L178" s="131" t="s">
        <v>81</v>
      </c>
    </row>
    <row r="179" spans="1:12" x14ac:dyDescent="0.2">
      <c r="A179" s="75">
        <f t="shared" si="25"/>
        <v>13</v>
      </c>
      <c r="B179" s="17" t="s">
        <v>523</v>
      </c>
      <c r="C179" s="103" t="s">
        <v>254</v>
      </c>
      <c r="D179" s="43">
        <v>770100</v>
      </c>
      <c r="E179" s="43">
        <v>770349</v>
      </c>
      <c r="F179" s="103" t="s">
        <v>219</v>
      </c>
      <c r="G179" s="17">
        <f>SUM((E179-D179)+1)</f>
        <v>250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25"/>
        <v>14</v>
      </c>
      <c r="B180" s="17" t="s">
        <v>524</v>
      </c>
      <c r="C180" s="103" t="s">
        <v>222</v>
      </c>
      <c r="D180" s="43">
        <v>302100</v>
      </c>
      <c r="E180" s="43">
        <v>302249</v>
      </c>
      <c r="F180" s="103" t="s">
        <v>219</v>
      </c>
      <c r="G180" s="17">
        <f t="shared" si="24"/>
        <v>150</v>
      </c>
      <c r="H180" s="17" t="s">
        <v>78</v>
      </c>
      <c r="I180" s="103" t="s">
        <v>204</v>
      </c>
      <c r="J180" s="17" t="s">
        <v>118</v>
      </c>
      <c r="K180" s="17">
        <v>2</v>
      </c>
      <c r="L180" s="131" t="s">
        <v>81</v>
      </c>
    </row>
    <row r="181" spans="1:12" x14ac:dyDescent="0.2">
      <c r="A181" s="75">
        <f t="shared" si="25"/>
        <v>15</v>
      </c>
      <c r="B181" s="17" t="s">
        <v>525</v>
      </c>
      <c r="C181" s="103" t="s">
        <v>526</v>
      </c>
      <c r="D181" s="43">
        <v>773100</v>
      </c>
      <c r="E181" s="43">
        <v>773249</v>
      </c>
      <c r="F181" s="103" t="s">
        <v>219</v>
      </c>
      <c r="G181" s="17">
        <f t="shared" ref="G181:G194" si="26">SUM((E181-D181)+1)</f>
        <v>150</v>
      </c>
      <c r="H181" s="17" t="s">
        <v>78</v>
      </c>
      <c r="I181" s="103" t="s">
        <v>204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25"/>
        <v>16</v>
      </c>
      <c r="B182" s="17" t="s">
        <v>527</v>
      </c>
      <c r="C182" s="103" t="s">
        <v>257</v>
      </c>
      <c r="D182" s="43">
        <v>777100</v>
      </c>
      <c r="E182" s="43">
        <v>777349</v>
      </c>
      <c r="F182" s="103" t="s">
        <v>219</v>
      </c>
      <c r="G182" s="17">
        <f t="shared" si="26"/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22"/>
        <v>17</v>
      </c>
      <c r="B183" s="17" t="s">
        <v>473</v>
      </c>
      <c r="C183" s="103" t="s">
        <v>284</v>
      </c>
      <c r="D183" s="43">
        <v>930000</v>
      </c>
      <c r="E183" s="43">
        <v>930599</v>
      </c>
      <c r="F183" s="103" t="s">
        <v>221</v>
      </c>
      <c r="G183" s="17">
        <f t="shared" si="26"/>
        <v>600</v>
      </c>
      <c r="H183" s="17" t="s">
        <v>78</v>
      </c>
      <c r="I183" s="103" t="s">
        <v>88</v>
      </c>
      <c r="J183" s="17" t="s">
        <v>80</v>
      </c>
      <c r="K183" s="17">
        <v>3</v>
      </c>
      <c r="L183" s="131" t="s">
        <v>174</v>
      </c>
    </row>
    <row r="184" spans="1:12" x14ac:dyDescent="0.2">
      <c r="A184" s="75">
        <f t="shared" si="22"/>
        <v>18</v>
      </c>
      <c r="B184" s="17" t="s">
        <v>528</v>
      </c>
      <c r="C184" s="103" t="s">
        <v>250</v>
      </c>
      <c r="D184" s="43">
        <v>740000</v>
      </c>
      <c r="E184" s="43">
        <v>740999</v>
      </c>
      <c r="F184" s="103" t="s">
        <v>221</v>
      </c>
      <c r="G184" s="17">
        <f t="shared" si="26"/>
        <v>1000</v>
      </c>
      <c r="H184" s="17" t="s">
        <v>78</v>
      </c>
      <c r="I184" s="103" t="s">
        <v>88</v>
      </c>
      <c r="J184" s="17" t="s">
        <v>80</v>
      </c>
      <c r="K184" s="17">
        <v>3</v>
      </c>
      <c r="L184" s="131" t="s">
        <v>89</v>
      </c>
    </row>
    <row r="185" spans="1:12" x14ac:dyDescent="0.2">
      <c r="A185" s="75">
        <f t="shared" si="22"/>
        <v>19</v>
      </c>
      <c r="B185" s="17" t="s">
        <v>475</v>
      </c>
      <c r="C185" s="103" t="s">
        <v>279</v>
      </c>
      <c r="D185" s="43">
        <v>912100</v>
      </c>
      <c r="E185" s="43">
        <v>912249</v>
      </c>
      <c r="F185" s="103" t="s">
        <v>219</v>
      </c>
      <c r="G185" s="17">
        <f t="shared" si="26"/>
        <v>150</v>
      </c>
      <c r="H185" s="17" t="s">
        <v>78</v>
      </c>
      <c r="I185" s="103" t="s">
        <v>88</v>
      </c>
      <c r="J185" s="17" t="s">
        <v>118</v>
      </c>
      <c r="K185" s="17">
        <v>3</v>
      </c>
      <c r="L185" s="131" t="s">
        <v>174</v>
      </c>
    </row>
    <row r="186" spans="1:12" x14ac:dyDescent="0.2">
      <c r="A186" s="75">
        <f>SUM(A185+1)</f>
        <v>20</v>
      </c>
      <c r="B186" s="17" t="s">
        <v>477</v>
      </c>
      <c r="C186" s="103" t="s">
        <v>293</v>
      </c>
      <c r="D186" s="43">
        <v>974100</v>
      </c>
      <c r="E186" s="43">
        <v>974699</v>
      </c>
      <c r="F186" s="103" t="s">
        <v>294</v>
      </c>
      <c r="G186" s="17">
        <f t="shared" si="26"/>
        <v>600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124</v>
      </c>
    </row>
    <row r="187" spans="1:12" x14ac:dyDescent="0.2">
      <c r="A187" s="75">
        <f>SUM(A186+1)</f>
        <v>21</v>
      </c>
      <c r="B187" s="17" t="s">
        <v>529</v>
      </c>
      <c r="C187" s="103" t="s">
        <v>268</v>
      </c>
      <c r="D187" s="43">
        <v>872100</v>
      </c>
      <c r="E187" s="43">
        <v>872549</v>
      </c>
      <c r="F187" s="103" t="s">
        <v>219</v>
      </c>
      <c r="G187" s="17">
        <f t="shared" si="26"/>
        <v>450</v>
      </c>
      <c r="H187" s="17" t="s">
        <v>78</v>
      </c>
      <c r="I187" s="103" t="s">
        <v>88</v>
      </c>
      <c r="J187" s="17" t="s">
        <v>118</v>
      </c>
      <c r="K187" s="17">
        <v>3</v>
      </c>
      <c r="L187" s="131" t="s">
        <v>89</v>
      </c>
    </row>
    <row r="188" spans="1:12" x14ac:dyDescent="0.2">
      <c r="A188" s="75">
        <f>SUM(A187+1)</f>
        <v>22</v>
      </c>
      <c r="B188" s="17" t="s">
        <v>530</v>
      </c>
      <c r="C188" s="103" t="s">
        <v>296</v>
      </c>
      <c r="D188" s="43">
        <v>978100</v>
      </c>
      <c r="E188" s="43">
        <v>978399</v>
      </c>
      <c r="F188" s="103" t="s">
        <v>219</v>
      </c>
      <c r="G188" s="17">
        <f t="shared" si="26"/>
        <v>300</v>
      </c>
      <c r="H188" s="17" t="s">
        <v>78</v>
      </c>
      <c r="I188" s="103" t="s">
        <v>88</v>
      </c>
      <c r="J188" s="17" t="s">
        <v>118</v>
      </c>
      <c r="K188" s="17">
        <v>3</v>
      </c>
      <c r="L188" s="131" t="s">
        <v>124</v>
      </c>
    </row>
    <row r="189" spans="1:12" x14ac:dyDescent="0.2">
      <c r="A189" s="75">
        <f>SUM(A188+1)</f>
        <v>23</v>
      </c>
      <c r="B189" s="17" t="s">
        <v>531</v>
      </c>
      <c r="C189" s="103" t="s">
        <v>287</v>
      </c>
      <c r="D189" s="43">
        <v>936100</v>
      </c>
      <c r="E189" s="43">
        <v>936399</v>
      </c>
      <c r="F189" s="103" t="s">
        <v>219</v>
      </c>
      <c r="G189" s="17">
        <f t="shared" si="26"/>
        <v>300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174</v>
      </c>
    </row>
    <row r="190" spans="1:12" x14ac:dyDescent="0.2">
      <c r="A190" s="75">
        <f>SUM(A189+1)</f>
        <v>24</v>
      </c>
      <c r="B190" s="17" t="s">
        <v>532</v>
      </c>
      <c r="C190" s="103" t="s">
        <v>292</v>
      </c>
      <c r="D190" s="43">
        <v>970100</v>
      </c>
      <c r="E190" s="43">
        <v>970399</v>
      </c>
      <c r="F190" s="103" t="s">
        <v>219</v>
      </c>
      <c r="G190" s="17">
        <f t="shared" si="26"/>
        <v>300</v>
      </c>
      <c r="H190" s="17" t="s">
        <v>78</v>
      </c>
      <c r="I190" s="103" t="s">
        <v>88</v>
      </c>
      <c r="J190" s="17" t="s">
        <v>118</v>
      </c>
      <c r="K190" s="17">
        <v>3</v>
      </c>
      <c r="L190" s="131" t="s">
        <v>124</v>
      </c>
    </row>
    <row r="191" spans="1:12" x14ac:dyDescent="0.2">
      <c r="A191" s="75">
        <f t="shared" ref="A191:A197" si="27">SUM(A190+1)</f>
        <v>25</v>
      </c>
      <c r="B191" s="17" t="s">
        <v>533</v>
      </c>
      <c r="C191" s="103" t="s">
        <v>237</v>
      </c>
      <c r="D191" s="43">
        <v>684000</v>
      </c>
      <c r="E191" s="43">
        <v>684399</v>
      </c>
      <c r="F191" s="103" t="s">
        <v>221</v>
      </c>
      <c r="G191" s="17">
        <f t="shared" si="26"/>
        <v>400</v>
      </c>
      <c r="H191" s="17" t="s">
        <v>78</v>
      </c>
      <c r="I191" s="103" t="s">
        <v>204</v>
      </c>
      <c r="J191" s="17" t="s">
        <v>80</v>
      </c>
      <c r="K191" s="17">
        <v>3</v>
      </c>
      <c r="L191" s="131" t="s">
        <v>238</v>
      </c>
    </row>
    <row r="192" spans="1:12" x14ac:dyDescent="0.2">
      <c r="A192" s="75">
        <f t="shared" si="27"/>
        <v>26</v>
      </c>
      <c r="B192" s="17" t="s">
        <v>534</v>
      </c>
      <c r="C192" s="103" t="s">
        <v>281</v>
      </c>
      <c r="D192" s="43">
        <v>916100</v>
      </c>
      <c r="E192" s="43">
        <v>916249</v>
      </c>
      <c r="F192" s="103" t="s">
        <v>219</v>
      </c>
      <c r="G192" s="17">
        <f t="shared" si="26"/>
        <v>150</v>
      </c>
      <c r="H192" s="17" t="s">
        <v>78</v>
      </c>
      <c r="I192" s="103" t="s">
        <v>88</v>
      </c>
      <c r="J192" s="17" t="s">
        <v>118</v>
      </c>
      <c r="K192" s="17">
        <v>3</v>
      </c>
      <c r="L192" s="131" t="s">
        <v>174</v>
      </c>
    </row>
    <row r="193" spans="1:12" x14ac:dyDescent="0.2">
      <c r="A193" s="75">
        <f t="shared" si="27"/>
        <v>27</v>
      </c>
      <c r="B193" s="17" t="s">
        <v>535</v>
      </c>
      <c r="C193" s="103" t="s">
        <v>275</v>
      </c>
      <c r="D193" s="43">
        <v>900000</v>
      </c>
      <c r="E193" s="43">
        <v>900599</v>
      </c>
      <c r="F193" s="103" t="s">
        <v>221</v>
      </c>
      <c r="G193" s="17">
        <f t="shared" si="26"/>
        <v>600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174</v>
      </c>
    </row>
    <row r="194" spans="1:12" x14ac:dyDescent="0.2">
      <c r="A194" s="75">
        <f t="shared" si="27"/>
        <v>28</v>
      </c>
      <c r="B194" s="17" t="s">
        <v>536</v>
      </c>
      <c r="C194" s="103" t="s">
        <v>289</v>
      </c>
      <c r="D194" s="43">
        <v>938100</v>
      </c>
      <c r="E194" s="43">
        <v>938349</v>
      </c>
      <c r="F194" s="103" t="s">
        <v>219</v>
      </c>
      <c r="G194" s="17">
        <f t="shared" si="26"/>
        <v>250</v>
      </c>
      <c r="H194" s="17" t="s">
        <v>78</v>
      </c>
      <c r="I194" s="103" t="s">
        <v>88</v>
      </c>
      <c r="J194" s="17" t="s">
        <v>118</v>
      </c>
      <c r="K194" s="17">
        <v>3</v>
      </c>
      <c r="L194" s="131" t="s">
        <v>174</v>
      </c>
    </row>
    <row r="195" spans="1:12" x14ac:dyDescent="0.2">
      <c r="A195" s="75">
        <f t="shared" si="27"/>
        <v>29</v>
      </c>
      <c r="B195" s="17" t="s">
        <v>537</v>
      </c>
      <c r="C195" s="103" t="s">
        <v>239</v>
      </c>
      <c r="D195" s="43">
        <v>688000</v>
      </c>
      <c r="E195" s="43">
        <v>688999</v>
      </c>
      <c r="F195" s="103" t="s">
        <v>221</v>
      </c>
      <c r="G195" s="17">
        <f t="shared" ref="G195:G213" si="28">SUM((E195-D195)+1)</f>
        <v>1000</v>
      </c>
      <c r="H195" s="17" t="s">
        <v>78</v>
      </c>
      <c r="I195" s="103" t="s">
        <v>204</v>
      </c>
      <c r="J195" s="17" t="s">
        <v>80</v>
      </c>
      <c r="K195" s="17">
        <v>3</v>
      </c>
      <c r="L195" s="131" t="s">
        <v>120</v>
      </c>
    </row>
    <row r="196" spans="1:12" x14ac:dyDescent="0.2">
      <c r="A196" s="75">
        <f t="shared" si="27"/>
        <v>30</v>
      </c>
      <c r="B196" s="17" t="s">
        <v>538</v>
      </c>
      <c r="C196" s="103" t="s">
        <v>241</v>
      </c>
      <c r="D196" s="43">
        <v>719000</v>
      </c>
      <c r="E196" s="43">
        <v>719499</v>
      </c>
      <c r="F196" s="103" t="s">
        <v>221</v>
      </c>
      <c r="G196" s="17">
        <f>SUM((E196-D196)+1)</f>
        <v>500</v>
      </c>
      <c r="H196" s="17" t="s">
        <v>78</v>
      </c>
      <c r="I196" s="103" t="s">
        <v>88</v>
      </c>
      <c r="J196" s="17" t="s">
        <v>80</v>
      </c>
      <c r="K196" s="17">
        <v>3</v>
      </c>
      <c r="L196" s="131" t="s">
        <v>120</v>
      </c>
    </row>
    <row r="197" spans="1:12" x14ac:dyDescent="0.2">
      <c r="A197" s="75">
        <f t="shared" si="27"/>
        <v>31</v>
      </c>
      <c r="B197" s="17" t="s">
        <v>261</v>
      </c>
      <c r="C197" s="103" t="s">
        <v>261</v>
      </c>
      <c r="D197" s="43">
        <v>790100</v>
      </c>
      <c r="E197" s="43">
        <v>790199</v>
      </c>
      <c r="F197" s="103" t="s">
        <v>219</v>
      </c>
      <c r="G197" s="17">
        <f t="shared" si="28"/>
        <v>100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262</v>
      </c>
    </row>
    <row r="198" spans="1:12" x14ac:dyDescent="0.2">
      <c r="A198" s="75">
        <f t="shared" ref="A198:A203" si="29">SUM(A197+1)</f>
        <v>32</v>
      </c>
      <c r="B198" s="17" t="s">
        <v>539</v>
      </c>
      <c r="C198" s="103" t="s">
        <v>258</v>
      </c>
      <c r="D198" s="43">
        <v>779100</v>
      </c>
      <c r="E198" s="43">
        <v>779349</v>
      </c>
      <c r="F198" s="103" t="s">
        <v>219</v>
      </c>
      <c r="G198" s="17">
        <f t="shared" si="28"/>
        <v>250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89</v>
      </c>
    </row>
    <row r="199" spans="1:12" x14ac:dyDescent="0.2">
      <c r="A199" s="75">
        <f t="shared" si="29"/>
        <v>33</v>
      </c>
      <c r="B199" s="17" t="s">
        <v>540</v>
      </c>
      <c r="C199" s="103" t="s">
        <v>541</v>
      </c>
      <c r="D199" s="43">
        <v>919100</v>
      </c>
      <c r="E199" s="43">
        <v>919399</v>
      </c>
      <c r="F199" s="103" t="s">
        <v>219</v>
      </c>
      <c r="G199" s="17">
        <f t="shared" si="28"/>
        <v>300</v>
      </c>
      <c r="H199" s="17" t="s">
        <v>78</v>
      </c>
      <c r="I199" s="103" t="s">
        <v>79</v>
      </c>
      <c r="J199" s="17" t="s">
        <v>118</v>
      </c>
      <c r="K199" s="17">
        <v>3</v>
      </c>
      <c r="L199" s="131" t="s">
        <v>174</v>
      </c>
    </row>
    <row r="200" spans="1:12" x14ac:dyDescent="0.2">
      <c r="A200" s="75">
        <f t="shared" si="29"/>
        <v>34</v>
      </c>
      <c r="B200" s="17" t="s">
        <v>542</v>
      </c>
      <c r="C200" s="103" t="s">
        <v>224</v>
      </c>
      <c r="D200" s="43">
        <v>312100</v>
      </c>
      <c r="E200" s="43">
        <v>312249</v>
      </c>
      <c r="F200" s="103" t="s">
        <v>219</v>
      </c>
      <c r="G200" s="17">
        <f t="shared" si="28"/>
        <v>150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225</v>
      </c>
    </row>
    <row r="201" spans="1:12" x14ac:dyDescent="0.2">
      <c r="A201" s="75">
        <f t="shared" si="29"/>
        <v>35</v>
      </c>
      <c r="B201" s="17" t="s">
        <v>543</v>
      </c>
      <c r="C201" s="103" t="s">
        <v>266</v>
      </c>
      <c r="D201" s="43">
        <v>870100</v>
      </c>
      <c r="E201" s="43">
        <v>870349</v>
      </c>
      <c r="F201" s="103" t="s">
        <v>219</v>
      </c>
      <c r="G201" s="17">
        <f t="shared" si="28"/>
        <v>250</v>
      </c>
      <c r="H201" s="17" t="s">
        <v>78</v>
      </c>
      <c r="I201" s="103" t="s">
        <v>88</v>
      </c>
      <c r="J201" s="17" t="s">
        <v>118</v>
      </c>
      <c r="K201" s="17">
        <v>3</v>
      </c>
      <c r="L201" s="131" t="s">
        <v>89</v>
      </c>
    </row>
    <row r="202" spans="1:12" x14ac:dyDescent="0.2">
      <c r="A202" s="75">
        <f t="shared" si="29"/>
        <v>36</v>
      </c>
      <c r="B202" s="17" t="s">
        <v>544</v>
      </c>
      <c r="C202" s="103" t="s">
        <v>267</v>
      </c>
      <c r="D202" s="43">
        <v>871000</v>
      </c>
      <c r="E202" s="43">
        <v>871999</v>
      </c>
      <c r="F202" s="103" t="s">
        <v>221</v>
      </c>
      <c r="G202" s="17">
        <f t="shared" si="28"/>
        <v>1000</v>
      </c>
      <c r="H202" s="17" t="s">
        <v>78</v>
      </c>
      <c r="I202" s="103" t="s">
        <v>88</v>
      </c>
      <c r="J202" s="17" t="s">
        <v>80</v>
      </c>
      <c r="K202" s="17">
        <v>3</v>
      </c>
      <c r="L202" s="131" t="s">
        <v>89</v>
      </c>
    </row>
    <row r="203" spans="1:12" x14ac:dyDescent="0.2">
      <c r="A203" s="75">
        <f t="shared" si="29"/>
        <v>37</v>
      </c>
      <c r="B203" s="17" t="s">
        <v>545</v>
      </c>
      <c r="C203" s="103" t="s">
        <v>277</v>
      </c>
      <c r="D203" s="43">
        <v>907100</v>
      </c>
      <c r="E203" s="43">
        <v>907199</v>
      </c>
      <c r="F203" s="103" t="s">
        <v>219</v>
      </c>
      <c r="G203" s="17">
        <f t="shared" si="28"/>
        <v>100</v>
      </c>
      <c r="H203" s="17" t="s">
        <v>78</v>
      </c>
      <c r="I203" s="103" t="s">
        <v>88</v>
      </c>
      <c r="J203" s="17" t="s">
        <v>118</v>
      </c>
      <c r="K203" s="17">
        <v>3</v>
      </c>
      <c r="L203" s="131" t="s">
        <v>174</v>
      </c>
    </row>
    <row r="204" spans="1:12" x14ac:dyDescent="0.2">
      <c r="A204" s="75">
        <f t="shared" ref="A204:A211" si="30">SUM(A203+1)</f>
        <v>38</v>
      </c>
      <c r="B204" s="17" t="s">
        <v>546</v>
      </c>
      <c r="C204" s="103" t="s">
        <v>269</v>
      </c>
      <c r="D204" s="43">
        <v>873000</v>
      </c>
      <c r="E204" s="43">
        <v>873999</v>
      </c>
      <c r="F204" s="103" t="s">
        <v>221</v>
      </c>
      <c r="G204" s="17">
        <f t="shared" si="28"/>
        <v>1000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89</v>
      </c>
    </row>
    <row r="205" spans="1:12" x14ac:dyDescent="0.2">
      <c r="A205" s="75">
        <f t="shared" si="30"/>
        <v>39</v>
      </c>
      <c r="B205" s="17" t="s">
        <v>547</v>
      </c>
      <c r="C205" s="103" t="s">
        <v>244</v>
      </c>
      <c r="D205" s="43">
        <v>723000</v>
      </c>
      <c r="E205" s="43">
        <v>723999</v>
      </c>
      <c r="F205" s="103" t="s">
        <v>221</v>
      </c>
      <c r="G205" s="17">
        <f t="shared" si="28"/>
        <v>1000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120</v>
      </c>
    </row>
    <row r="206" spans="1:12" x14ac:dyDescent="0.2">
      <c r="A206" s="75">
        <f t="shared" si="30"/>
        <v>40</v>
      </c>
      <c r="B206" s="17" t="s">
        <v>271</v>
      </c>
      <c r="C206" s="103" t="s">
        <v>271</v>
      </c>
      <c r="D206" s="43">
        <v>883000</v>
      </c>
      <c r="E206" s="43">
        <v>885799</v>
      </c>
      <c r="F206" s="103" t="s">
        <v>221</v>
      </c>
      <c r="G206" s="17">
        <f>SUM((E206-D206)+1)</f>
        <v>2800</v>
      </c>
      <c r="H206" s="17" t="s">
        <v>78</v>
      </c>
      <c r="I206" s="103" t="s">
        <v>88</v>
      </c>
      <c r="J206" s="17" t="s">
        <v>80</v>
      </c>
      <c r="K206" s="17">
        <v>3</v>
      </c>
      <c r="L206" s="131" t="s">
        <v>262</v>
      </c>
    </row>
    <row r="207" spans="1:12" x14ac:dyDescent="0.2">
      <c r="A207" s="75">
        <f t="shared" si="30"/>
        <v>41</v>
      </c>
      <c r="B207" s="17" t="s">
        <v>548</v>
      </c>
      <c r="C207" s="103" t="s">
        <v>251</v>
      </c>
      <c r="D207" s="43">
        <v>746100</v>
      </c>
      <c r="E207" s="43">
        <v>746349</v>
      </c>
      <c r="F207" s="103" t="s">
        <v>219</v>
      </c>
      <c r="G207" s="17">
        <f t="shared" si="28"/>
        <v>250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89</v>
      </c>
    </row>
    <row r="208" spans="1:12" x14ac:dyDescent="0.2">
      <c r="A208" s="75">
        <f t="shared" si="30"/>
        <v>42</v>
      </c>
      <c r="B208" s="17" t="s">
        <v>549</v>
      </c>
      <c r="C208" s="103" t="s">
        <v>246</v>
      </c>
      <c r="D208" s="43">
        <v>726000</v>
      </c>
      <c r="E208" s="43">
        <v>727499</v>
      </c>
      <c r="F208" s="103" t="s">
        <v>221</v>
      </c>
      <c r="G208" s="17">
        <f>SUM((E208-D208)+1)</f>
        <v>1500</v>
      </c>
      <c r="H208" s="17" t="s">
        <v>78</v>
      </c>
      <c r="I208" s="103" t="s">
        <v>88</v>
      </c>
      <c r="J208" s="17" t="s">
        <v>80</v>
      </c>
      <c r="K208" s="17">
        <v>3</v>
      </c>
      <c r="L208" s="131" t="s">
        <v>120</v>
      </c>
    </row>
    <row r="209" spans="1:12" x14ac:dyDescent="0.2">
      <c r="A209" s="75">
        <f t="shared" si="30"/>
        <v>43</v>
      </c>
      <c r="B209" s="17" t="s">
        <v>550</v>
      </c>
      <c r="C209" s="103" t="s">
        <v>276</v>
      </c>
      <c r="D209" s="43">
        <v>904100</v>
      </c>
      <c r="E209" s="43">
        <v>904399</v>
      </c>
      <c r="F209" s="103" t="s">
        <v>219</v>
      </c>
      <c r="G209" s="17">
        <f>SUM((E209-D209)+1)</f>
        <v>300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30"/>
        <v>44</v>
      </c>
      <c r="B210" s="17" t="s">
        <v>551</v>
      </c>
      <c r="C210" s="103" t="s">
        <v>285</v>
      </c>
      <c r="D210" s="43">
        <v>933100</v>
      </c>
      <c r="E210" s="43">
        <v>933249</v>
      </c>
      <c r="F210" s="103" t="s">
        <v>219</v>
      </c>
      <c r="G210" s="17">
        <f>SUM((E210-D210)+1)</f>
        <v>150</v>
      </c>
      <c r="H210" s="17" t="s">
        <v>78</v>
      </c>
      <c r="I210" s="103" t="s">
        <v>88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30"/>
        <v>45</v>
      </c>
      <c r="B211" s="17" t="s">
        <v>552</v>
      </c>
      <c r="C211" s="103" t="s">
        <v>242</v>
      </c>
      <c r="D211" s="43">
        <v>721000</v>
      </c>
      <c r="E211" s="43">
        <v>721799</v>
      </c>
      <c r="F211" s="103" t="s">
        <v>221</v>
      </c>
      <c r="G211" s="17">
        <f>SUM((E211-D211)+1)</f>
        <v>800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120</v>
      </c>
    </row>
    <row r="212" spans="1:12" x14ac:dyDescent="0.2">
      <c r="A212" s="75">
        <f t="shared" ref="A212:A222" si="31">SUM(A211+1)</f>
        <v>46</v>
      </c>
      <c r="B212" s="17" t="s">
        <v>553</v>
      </c>
      <c r="C212" s="103" t="s">
        <v>263</v>
      </c>
      <c r="D212" s="43">
        <v>795100</v>
      </c>
      <c r="E212" s="43">
        <v>795249</v>
      </c>
      <c r="F212" s="103" t="s">
        <v>221</v>
      </c>
      <c r="G212" s="17">
        <f>SUM((E212-D212)+1)</f>
        <v>150</v>
      </c>
      <c r="H212" s="17" t="s">
        <v>78</v>
      </c>
      <c r="I212" s="103" t="s">
        <v>88</v>
      </c>
      <c r="J212" s="17" t="s">
        <v>80</v>
      </c>
      <c r="K212" s="17">
        <v>3</v>
      </c>
      <c r="L212" s="131" t="s">
        <v>262</v>
      </c>
    </row>
    <row r="213" spans="1:12" x14ac:dyDescent="0.2">
      <c r="A213" s="75">
        <f t="shared" si="31"/>
        <v>47</v>
      </c>
      <c r="B213" s="17" t="s">
        <v>554</v>
      </c>
      <c r="C213" s="103" t="s">
        <v>555</v>
      </c>
      <c r="D213" s="43">
        <v>714100</v>
      </c>
      <c r="E213" s="43">
        <v>714249</v>
      </c>
      <c r="F213" s="103" t="s">
        <v>219</v>
      </c>
      <c r="G213" s="17">
        <f t="shared" si="28"/>
        <v>150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120</v>
      </c>
    </row>
    <row r="214" spans="1:12" x14ac:dyDescent="0.2">
      <c r="A214" s="75">
        <f t="shared" si="31"/>
        <v>48</v>
      </c>
      <c r="B214" s="17" t="s">
        <v>556</v>
      </c>
      <c r="C214" s="103" t="s">
        <v>240</v>
      </c>
      <c r="D214" s="43">
        <v>701100</v>
      </c>
      <c r="E214" s="43">
        <v>701299</v>
      </c>
      <c r="F214" s="103" t="s">
        <v>219</v>
      </c>
      <c r="G214" s="17">
        <f t="shared" ref="G214:G239" si="32">SUM((E214-D214)+1)</f>
        <v>200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120</v>
      </c>
    </row>
    <row r="215" spans="1:12" x14ac:dyDescent="0.2">
      <c r="A215" s="75">
        <f t="shared" si="31"/>
        <v>49</v>
      </c>
      <c r="B215" s="219" t="s">
        <v>557</v>
      </c>
      <c r="C215" s="220" t="s">
        <v>253</v>
      </c>
      <c r="D215" s="224">
        <v>751100</v>
      </c>
      <c r="E215" s="224">
        <v>751349</v>
      </c>
      <c r="F215" s="220" t="s">
        <v>219</v>
      </c>
      <c r="G215" s="219">
        <f t="shared" si="32"/>
        <v>250</v>
      </c>
      <c r="H215" s="219" t="s">
        <v>78</v>
      </c>
      <c r="I215" s="220" t="s">
        <v>88</v>
      </c>
      <c r="J215" s="219" t="s">
        <v>118</v>
      </c>
      <c r="K215" s="219">
        <v>3</v>
      </c>
      <c r="L215" s="223" t="s">
        <v>89</v>
      </c>
    </row>
    <row r="216" spans="1:12" x14ac:dyDescent="0.2">
      <c r="A216" s="75">
        <f t="shared" si="31"/>
        <v>50</v>
      </c>
      <c r="B216" s="219" t="s">
        <v>558</v>
      </c>
      <c r="C216" s="220" t="s">
        <v>559</v>
      </c>
      <c r="D216" s="224">
        <v>716100</v>
      </c>
      <c r="E216" s="224">
        <v>716249</v>
      </c>
      <c r="F216" s="220" t="s">
        <v>219</v>
      </c>
      <c r="G216" s="219">
        <f t="shared" si="32"/>
        <v>150</v>
      </c>
      <c r="H216" s="219" t="s">
        <v>78</v>
      </c>
      <c r="I216" s="220" t="s">
        <v>88</v>
      </c>
      <c r="J216" s="219" t="s">
        <v>118</v>
      </c>
      <c r="K216" s="219">
        <v>3</v>
      </c>
      <c r="L216" s="223" t="s">
        <v>120</v>
      </c>
    </row>
    <row r="217" spans="1:12" x14ac:dyDescent="0.2">
      <c r="A217" s="75">
        <f t="shared" si="31"/>
        <v>51</v>
      </c>
      <c r="B217" s="17" t="s">
        <v>560</v>
      </c>
      <c r="C217" s="103" t="s">
        <v>235</v>
      </c>
      <c r="D217" s="43">
        <v>660000</v>
      </c>
      <c r="E217" s="43">
        <v>661099</v>
      </c>
      <c r="F217" s="103" t="s">
        <v>221</v>
      </c>
      <c r="G217" s="17">
        <f t="shared" si="32"/>
        <v>1100</v>
      </c>
      <c r="H217" s="17" t="s">
        <v>78</v>
      </c>
      <c r="I217" s="103" t="s">
        <v>204</v>
      </c>
      <c r="J217" s="17" t="s">
        <v>80</v>
      </c>
      <c r="K217" s="17">
        <v>5</v>
      </c>
      <c r="L217" s="131" t="s">
        <v>236</v>
      </c>
    </row>
    <row r="218" spans="1:12" x14ac:dyDescent="0.2">
      <c r="A218" s="75">
        <f t="shared" si="31"/>
        <v>52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si="32"/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31"/>
        <v>53</v>
      </c>
      <c r="B219" s="17" t="s">
        <v>561</v>
      </c>
      <c r="C219" s="103" t="s">
        <v>562</v>
      </c>
      <c r="D219" s="43">
        <v>889100</v>
      </c>
      <c r="E219" s="43">
        <v>889299</v>
      </c>
      <c r="F219" s="103" t="s">
        <v>219</v>
      </c>
      <c r="G219" s="17">
        <f t="shared" si="32"/>
        <v>200</v>
      </c>
      <c r="H219" s="17" t="s">
        <v>78</v>
      </c>
      <c r="I219" s="103" t="s">
        <v>79</v>
      </c>
      <c r="J219" s="17" t="s">
        <v>118</v>
      </c>
      <c r="K219" s="17">
        <v>6</v>
      </c>
      <c r="L219" s="131" t="s">
        <v>140</v>
      </c>
    </row>
    <row r="220" spans="1:12" x14ac:dyDescent="0.2">
      <c r="A220" s="75">
        <f t="shared" si="31"/>
        <v>54</v>
      </c>
      <c r="B220" s="17" t="s">
        <v>563</v>
      </c>
      <c r="C220" s="103" t="s">
        <v>248</v>
      </c>
      <c r="D220" s="43">
        <v>731000</v>
      </c>
      <c r="E220" s="43">
        <v>731599</v>
      </c>
      <c r="F220" s="103" t="s">
        <v>221</v>
      </c>
      <c r="G220" s="17">
        <f t="shared" si="32"/>
        <v>600</v>
      </c>
      <c r="H220" s="17" t="s">
        <v>78</v>
      </c>
      <c r="I220" s="103" t="s">
        <v>204</v>
      </c>
      <c r="J220" s="17" t="s">
        <v>80</v>
      </c>
      <c r="K220" s="17">
        <v>6</v>
      </c>
      <c r="L220" s="131" t="s">
        <v>184</v>
      </c>
    </row>
    <row r="221" spans="1:12" x14ac:dyDescent="0.2">
      <c r="A221" s="75">
        <f t="shared" si="31"/>
        <v>55</v>
      </c>
      <c r="B221" s="17" t="s">
        <v>564</v>
      </c>
      <c r="C221" s="103" t="s">
        <v>278</v>
      </c>
      <c r="D221" s="43">
        <v>910000</v>
      </c>
      <c r="E221" s="43">
        <v>911699</v>
      </c>
      <c r="F221" s="103" t="s">
        <v>221</v>
      </c>
      <c r="G221" s="17">
        <f t="shared" si="32"/>
        <v>1700</v>
      </c>
      <c r="H221" s="17" t="s">
        <v>78</v>
      </c>
      <c r="I221" s="103" t="s">
        <v>97</v>
      </c>
      <c r="J221" s="17" t="s">
        <v>80</v>
      </c>
      <c r="K221" s="17">
        <v>6</v>
      </c>
      <c r="L221" s="131" t="s">
        <v>98</v>
      </c>
    </row>
    <row r="222" spans="1:12" x14ac:dyDescent="0.2">
      <c r="A222" s="75">
        <f t="shared" si="31"/>
        <v>56</v>
      </c>
      <c r="B222" s="17" t="s">
        <v>565</v>
      </c>
      <c r="C222" s="103" t="s">
        <v>123</v>
      </c>
      <c r="D222" s="43">
        <v>287100</v>
      </c>
      <c r="E222" s="43">
        <v>287399</v>
      </c>
      <c r="F222" s="103" t="s">
        <v>219</v>
      </c>
      <c r="G222" s="17">
        <f t="shared" si="32"/>
        <v>300</v>
      </c>
      <c r="H222" s="17" t="s">
        <v>78</v>
      </c>
      <c r="I222" s="103" t="s">
        <v>97</v>
      </c>
      <c r="J222" s="17" t="s">
        <v>118</v>
      </c>
      <c r="K222" s="17">
        <v>6</v>
      </c>
      <c r="L222" s="131" t="s">
        <v>110</v>
      </c>
    </row>
    <row r="223" spans="1:12" x14ac:dyDescent="0.2">
      <c r="A223" s="75">
        <f t="shared" ref="A223:A238" si="33">SUM(A222+1)</f>
        <v>57</v>
      </c>
      <c r="B223" s="17" t="s">
        <v>566</v>
      </c>
      <c r="C223" s="103" t="s">
        <v>280</v>
      </c>
      <c r="D223" s="43">
        <v>915000</v>
      </c>
      <c r="E223" s="43">
        <v>915999</v>
      </c>
      <c r="F223" s="103" t="s">
        <v>221</v>
      </c>
      <c r="G223" s="17">
        <f t="shared" si="32"/>
        <v>1000</v>
      </c>
      <c r="H223" s="17" t="s">
        <v>78</v>
      </c>
      <c r="I223" s="103" t="s">
        <v>97</v>
      </c>
      <c r="J223" s="17" t="s">
        <v>80</v>
      </c>
      <c r="K223" s="17">
        <v>6</v>
      </c>
      <c r="L223" s="131" t="s">
        <v>98</v>
      </c>
    </row>
    <row r="224" spans="1:12" x14ac:dyDescent="0.2">
      <c r="A224" s="75">
        <f t="shared" si="33"/>
        <v>58</v>
      </c>
      <c r="B224" s="17" t="s">
        <v>567</v>
      </c>
      <c r="C224" s="103" t="s">
        <v>295</v>
      </c>
      <c r="D224" s="43">
        <v>977100</v>
      </c>
      <c r="E224" s="43">
        <v>977699</v>
      </c>
      <c r="F224" s="103" t="s">
        <v>219</v>
      </c>
      <c r="G224" s="17">
        <f t="shared" si="32"/>
        <v>600</v>
      </c>
      <c r="H224" s="17" t="s">
        <v>78</v>
      </c>
      <c r="I224" s="103" t="s">
        <v>97</v>
      </c>
      <c r="J224" s="17" t="s">
        <v>118</v>
      </c>
      <c r="K224" s="17">
        <v>6</v>
      </c>
      <c r="L224" s="131" t="s">
        <v>110</v>
      </c>
    </row>
    <row r="225" spans="1:12" x14ac:dyDescent="0.2">
      <c r="A225" s="75">
        <f t="shared" si="33"/>
        <v>59</v>
      </c>
      <c r="B225" s="17" t="s">
        <v>568</v>
      </c>
      <c r="C225" s="103" t="s">
        <v>569</v>
      </c>
      <c r="D225" s="43">
        <v>880000</v>
      </c>
      <c r="E225" s="43">
        <v>881599</v>
      </c>
      <c r="F225" s="103" t="s">
        <v>221</v>
      </c>
      <c r="G225" s="17">
        <f t="shared" si="32"/>
        <v>1600</v>
      </c>
      <c r="H225" s="17" t="s">
        <v>78</v>
      </c>
      <c r="I225" s="103" t="s">
        <v>79</v>
      </c>
      <c r="J225" s="17" t="s">
        <v>80</v>
      </c>
      <c r="K225" s="17">
        <v>6</v>
      </c>
      <c r="L225" s="131" t="s">
        <v>140</v>
      </c>
    </row>
    <row r="226" spans="1:12" x14ac:dyDescent="0.2">
      <c r="A226" s="75">
        <f t="shared" si="33"/>
        <v>60</v>
      </c>
      <c r="B226" s="17" t="s">
        <v>570</v>
      </c>
      <c r="C226" s="103" t="s">
        <v>297</v>
      </c>
      <c r="D226" s="43">
        <v>979100</v>
      </c>
      <c r="E226" s="43">
        <v>979249</v>
      </c>
      <c r="F226" s="103" t="s">
        <v>219</v>
      </c>
      <c r="G226" s="17">
        <f t="shared" si="32"/>
        <v>150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110</v>
      </c>
    </row>
    <row r="227" spans="1:12" x14ac:dyDescent="0.2">
      <c r="A227" s="75">
        <f t="shared" si="33"/>
        <v>61</v>
      </c>
      <c r="B227" s="17" t="s">
        <v>491</v>
      </c>
      <c r="C227" s="103" t="s">
        <v>252</v>
      </c>
      <c r="D227" s="43">
        <v>749100</v>
      </c>
      <c r="E227" s="43">
        <v>749199</v>
      </c>
      <c r="F227" s="103" t="s">
        <v>219</v>
      </c>
      <c r="G227" s="17">
        <f t="shared" si="32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33"/>
        <v>62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32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573</v>
      </c>
    </row>
    <row r="229" spans="1:12" x14ac:dyDescent="0.2">
      <c r="A229" s="75">
        <f t="shared" si="33"/>
        <v>63</v>
      </c>
      <c r="B229" s="17" t="s">
        <v>218</v>
      </c>
      <c r="C229" s="103" t="s">
        <v>218</v>
      </c>
      <c r="D229" s="43">
        <v>280100</v>
      </c>
      <c r="E229" s="43">
        <v>280399</v>
      </c>
      <c r="F229" s="103" t="s">
        <v>219</v>
      </c>
      <c r="G229" s="17">
        <f t="shared" si="32"/>
        <v>300</v>
      </c>
      <c r="H229" s="17" t="s">
        <v>78</v>
      </c>
      <c r="I229" s="103" t="s">
        <v>97</v>
      </c>
      <c r="J229" s="17" t="s">
        <v>118</v>
      </c>
      <c r="K229" s="17">
        <v>6</v>
      </c>
      <c r="L229" s="131" t="s">
        <v>110</v>
      </c>
    </row>
    <row r="230" spans="1:12" x14ac:dyDescent="0.2">
      <c r="A230" s="75">
        <f t="shared" si="33"/>
        <v>64</v>
      </c>
      <c r="B230" s="17" t="s">
        <v>574</v>
      </c>
      <c r="C230" s="103" t="s">
        <v>288</v>
      </c>
      <c r="D230" s="43">
        <v>937000</v>
      </c>
      <c r="E230" s="43">
        <v>937299</v>
      </c>
      <c r="F230" s="103" t="s">
        <v>221</v>
      </c>
      <c r="G230" s="17">
        <f t="shared" si="32"/>
        <v>300</v>
      </c>
      <c r="H230" s="17" t="s">
        <v>78</v>
      </c>
      <c r="I230" s="103" t="s">
        <v>97</v>
      </c>
      <c r="J230" s="17" t="s">
        <v>80</v>
      </c>
      <c r="K230" s="17">
        <v>6</v>
      </c>
      <c r="L230" s="131" t="s">
        <v>98</v>
      </c>
    </row>
    <row r="231" spans="1:12" x14ac:dyDescent="0.2">
      <c r="A231" s="75">
        <f t="shared" si="33"/>
        <v>65</v>
      </c>
      <c r="B231" s="17" t="s">
        <v>575</v>
      </c>
      <c r="C231" s="103" t="s">
        <v>249</v>
      </c>
      <c r="D231" s="43">
        <v>736000</v>
      </c>
      <c r="E231" s="43">
        <v>737999</v>
      </c>
      <c r="F231" s="103" t="s">
        <v>221</v>
      </c>
      <c r="G231" s="17">
        <f t="shared" si="32"/>
        <v>2000</v>
      </c>
      <c r="H231" s="17" t="s">
        <v>78</v>
      </c>
      <c r="I231" s="103" t="s">
        <v>204</v>
      </c>
      <c r="J231" s="17" t="s">
        <v>80</v>
      </c>
      <c r="K231" s="17">
        <v>6</v>
      </c>
      <c r="L231" s="131" t="s">
        <v>184</v>
      </c>
    </row>
    <row r="232" spans="1:12" x14ac:dyDescent="0.2">
      <c r="A232" s="75">
        <f t="shared" si="33"/>
        <v>66</v>
      </c>
      <c r="B232" s="17" t="s">
        <v>576</v>
      </c>
      <c r="C232" s="103" t="s">
        <v>220</v>
      </c>
      <c r="D232" s="43">
        <v>290000</v>
      </c>
      <c r="E232" s="43">
        <v>291999</v>
      </c>
      <c r="F232" s="103" t="s">
        <v>221</v>
      </c>
      <c r="G232" s="17">
        <f t="shared" si="32"/>
        <v>2000</v>
      </c>
      <c r="H232" s="17" t="s">
        <v>78</v>
      </c>
      <c r="I232" s="103" t="s">
        <v>97</v>
      </c>
      <c r="J232" s="17" t="s">
        <v>80</v>
      </c>
      <c r="K232" s="17">
        <v>6</v>
      </c>
      <c r="L232" s="131" t="s">
        <v>110</v>
      </c>
    </row>
    <row r="233" spans="1:12" x14ac:dyDescent="0.2">
      <c r="A233" s="75">
        <f t="shared" si="33"/>
        <v>67</v>
      </c>
      <c r="B233" s="17" t="s">
        <v>577</v>
      </c>
      <c r="C233" s="103" t="s">
        <v>259</v>
      </c>
      <c r="D233" s="43">
        <v>780100</v>
      </c>
      <c r="E233" s="43">
        <v>780349</v>
      </c>
      <c r="F233" s="103" t="s">
        <v>219</v>
      </c>
      <c r="G233" s="17">
        <f t="shared" si="32"/>
        <v>250</v>
      </c>
      <c r="H233" s="17" t="s">
        <v>78</v>
      </c>
      <c r="I233" s="103" t="s">
        <v>97</v>
      </c>
      <c r="J233" s="17" t="s">
        <v>118</v>
      </c>
      <c r="K233" s="17">
        <v>6</v>
      </c>
      <c r="L233" s="131" t="s">
        <v>184</v>
      </c>
    </row>
    <row r="234" spans="1:12" x14ac:dyDescent="0.2">
      <c r="A234" s="75">
        <f t="shared" si="33"/>
        <v>68</v>
      </c>
      <c r="B234" s="17" t="s">
        <v>578</v>
      </c>
      <c r="C234" s="103" t="s">
        <v>282</v>
      </c>
      <c r="D234" s="43">
        <v>918000</v>
      </c>
      <c r="E234" s="43">
        <v>918319</v>
      </c>
      <c r="F234" s="103" t="s">
        <v>221</v>
      </c>
      <c r="G234" s="17">
        <f t="shared" si="32"/>
        <v>320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33"/>
        <v>69</v>
      </c>
      <c r="B235" s="17" t="s">
        <v>579</v>
      </c>
      <c r="C235" s="103" t="s">
        <v>265</v>
      </c>
      <c r="D235" s="43">
        <v>839100</v>
      </c>
      <c r="E235" s="43">
        <v>839699</v>
      </c>
      <c r="F235" s="103" t="s">
        <v>219</v>
      </c>
      <c r="G235" s="17">
        <f t="shared" si="32"/>
        <v>600</v>
      </c>
      <c r="H235" s="17" t="s">
        <v>78</v>
      </c>
      <c r="I235" s="103" t="s">
        <v>204</v>
      </c>
      <c r="J235" s="17" t="s">
        <v>118</v>
      </c>
      <c r="K235" s="17">
        <v>6</v>
      </c>
      <c r="L235" s="131" t="s">
        <v>140</v>
      </c>
    </row>
    <row r="236" spans="1:12" x14ac:dyDescent="0.2">
      <c r="A236" s="75">
        <f t="shared" si="33"/>
        <v>70</v>
      </c>
      <c r="B236" s="17" t="s">
        <v>272</v>
      </c>
      <c r="C236" s="103" t="s">
        <v>580</v>
      </c>
      <c r="D236" s="43">
        <v>886000</v>
      </c>
      <c r="E236" s="43">
        <v>887999</v>
      </c>
      <c r="F236" s="103" t="s">
        <v>221</v>
      </c>
      <c r="G236" s="17">
        <f t="shared" si="32"/>
        <v>2000</v>
      </c>
      <c r="H236" s="17" t="s">
        <v>78</v>
      </c>
      <c r="I236" s="103" t="s">
        <v>79</v>
      </c>
      <c r="J236" s="17" t="s">
        <v>80</v>
      </c>
      <c r="K236" s="17">
        <v>6</v>
      </c>
      <c r="L236" s="131" t="s">
        <v>140</v>
      </c>
    </row>
    <row r="237" spans="1:12" x14ac:dyDescent="0.2">
      <c r="A237" s="75">
        <f t="shared" si="33"/>
        <v>71</v>
      </c>
      <c r="B237" s="17" t="s">
        <v>581</v>
      </c>
      <c r="C237" s="103" t="s">
        <v>286</v>
      </c>
      <c r="D237" s="43">
        <v>934100</v>
      </c>
      <c r="E237" s="43">
        <v>934199</v>
      </c>
      <c r="F237" s="103" t="s">
        <v>219</v>
      </c>
      <c r="G237" s="17">
        <f t="shared" si="32"/>
        <v>100</v>
      </c>
      <c r="H237" s="17" t="s">
        <v>78</v>
      </c>
      <c r="I237" s="103" t="s">
        <v>97</v>
      </c>
      <c r="J237" s="17" t="s">
        <v>118</v>
      </c>
      <c r="K237" s="17">
        <v>6</v>
      </c>
      <c r="L237" s="131" t="s">
        <v>98</v>
      </c>
    </row>
    <row r="238" spans="1:12" x14ac:dyDescent="0.2">
      <c r="A238" s="75">
        <f t="shared" si="33"/>
        <v>72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32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ht="13.5" thickBot="1" x14ac:dyDescent="0.25">
      <c r="A239" s="77">
        <f>SUM(A238+1)</f>
        <v>73</v>
      </c>
      <c r="B239" s="24" t="s">
        <v>499</v>
      </c>
      <c r="C239" s="104" t="s">
        <v>260</v>
      </c>
      <c r="D239" s="45">
        <v>789100</v>
      </c>
      <c r="E239" s="45">
        <v>789199</v>
      </c>
      <c r="F239" s="104" t="s">
        <v>219</v>
      </c>
      <c r="G239" s="24">
        <f t="shared" si="32"/>
        <v>100</v>
      </c>
      <c r="H239" s="24" t="s">
        <v>78</v>
      </c>
      <c r="I239" s="104" t="s">
        <v>97</v>
      </c>
      <c r="J239" s="24" t="s">
        <v>118</v>
      </c>
      <c r="K239" s="24">
        <v>6</v>
      </c>
      <c r="L239" s="132" t="s">
        <v>184</v>
      </c>
    </row>
    <row r="240" spans="1:12" x14ac:dyDescent="0.2">
      <c r="A240" s="79"/>
      <c r="C240" s="115"/>
      <c r="F240" s="115"/>
      <c r="I240" s="115"/>
      <c r="L240" s="115"/>
    </row>
    <row r="241" spans="1:12" x14ac:dyDescent="0.2">
      <c r="A241" s="79"/>
      <c r="C241" s="112" t="s">
        <v>114</v>
      </c>
      <c r="D241" s="52"/>
      <c r="E241" s="52"/>
      <c r="F241" s="112"/>
      <c r="G241" s="52">
        <f>SUM(G167:G239)</f>
        <v>43920</v>
      </c>
      <c r="I241" s="115"/>
      <c r="L241" s="115"/>
    </row>
    <row r="242" spans="1:12" x14ac:dyDescent="0.2">
      <c r="A242" s="79"/>
      <c r="C242" s="115"/>
      <c r="F242" s="115"/>
      <c r="I242" s="115"/>
      <c r="L242" s="115"/>
    </row>
    <row r="243" spans="1:12" x14ac:dyDescent="0.2">
      <c r="A243" s="79"/>
      <c r="C243" s="117" t="s">
        <v>583</v>
      </c>
      <c r="D243" s="62"/>
      <c r="E243" s="62"/>
      <c r="F243" s="117"/>
      <c r="G243" s="62">
        <f>SUM(G241+G164+G150+G145+G125+G95+G41)</f>
        <v>577298</v>
      </c>
      <c r="I243" s="115"/>
      <c r="L243" s="115"/>
    </row>
    <row r="244" spans="1:12" x14ac:dyDescent="0.2">
      <c r="A244" s="79"/>
      <c r="C244" s="115"/>
      <c r="F244" s="115"/>
      <c r="I244" s="115"/>
      <c r="L244" s="115"/>
    </row>
    <row r="245" spans="1:12" ht="13.5" thickBot="1" x14ac:dyDescent="0.25">
      <c r="A245" s="79"/>
      <c r="C245" s="116" t="s">
        <v>299</v>
      </c>
      <c r="D245" s="57"/>
      <c r="E245" s="13"/>
      <c r="F245" s="115"/>
      <c r="I245" s="115"/>
      <c r="L245" s="115"/>
    </row>
    <row r="246" spans="1:12" x14ac:dyDescent="0.2">
      <c r="A246" s="74">
        <v>1</v>
      </c>
      <c r="B246" s="59"/>
      <c r="C246" s="247" t="s">
        <v>127</v>
      </c>
      <c r="D246" s="61">
        <v>200000</v>
      </c>
      <c r="E246" s="19">
        <v>200239</v>
      </c>
      <c r="F246" s="247" t="s">
        <v>584</v>
      </c>
      <c r="G246" s="59">
        <f>SUM((E246-D246)+1)</f>
        <v>240</v>
      </c>
      <c r="H246" s="59" t="s">
        <v>129</v>
      </c>
      <c r="I246" s="247" t="s">
        <v>79</v>
      </c>
      <c r="J246" s="59" t="s">
        <v>80</v>
      </c>
      <c r="K246" s="59">
        <v>2</v>
      </c>
      <c r="L246" s="246" t="s">
        <v>359</v>
      </c>
    </row>
    <row r="247" spans="1:12" x14ac:dyDescent="0.2">
      <c r="A247" s="75">
        <f>+A246+1</f>
        <v>2</v>
      </c>
      <c r="B247" s="30"/>
      <c r="C247" s="215" t="s">
        <v>300</v>
      </c>
      <c r="D247" s="43">
        <v>982000</v>
      </c>
      <c r="E247" s="17">
        <v>982999</v>
      </c>
      <c r="F247" s="215" t="s">
        <v>301</v>
      </c>
      <c r="G247" s="30">
        <f>SUM((E247-D247)+1)</f>
        <v>1000</v>
      </c>
      <c r="H247" s="30" t="s">
        <v>129</v>
      </c>
      <c r="I247" s="215" t="s">
        <v>79</v>
      </c>
      <c r="J247" s="30" t="s">
        <v>80</v>
      </c>
      <c r="K247" s="30">
        <v>2</v>
      </c>
      <c r="L247" s="133" t="s">
        <v>359</v>
      </c>
    </row>
    <row r="248" spans="1:12" x14ac:dyDescent="0.2">
      <c r="A248" s="75">
        <f>+A247+1</f>
        <v>3</v>
      </c>
      <c r="B248" s="30"/>
      <c r="C248" s="103" t="s">
        <v>585</v>
      </c>
      <c r="D248" s="17">
        <v>983000</v>
      </c>
      <c r="E248" s="30">
        <v>983999</v>
      </c>
      <c r="F248" s="103"/>
      <c r="G248" s="17"/>
      <c r="H248" s="17" t="s">
        <v>129</v>
      </c>
      <c r="I248" s="103" t="s">
        <v>365</v>
      </c>
      <c r="J248" s="17" t="s">
        <v>80</v>
      </c>
      <c r="K248" s="17">
        <v>2</v>
      </c>
      <c r="L248" s="131" t="s">
        <v>359</v>
      </c>
    </row>
    <row r="249" spans="1:12" x14ac:dyDescent="0.2">
      <c r="A249" s="75">
        <f>+A248+1</f>
        <v>4</v>
      </c>
      <c r="B249" s="30"/>
      <c r="C249" s="215" t="s">
        <v>127</v>
      </c>
      <c r="D249" s="30">
        <v>200000</v>
      </c>
      <c r="E249" s="30">
        <v>200239</v>
      </c>
      <c r="F249" s="215" t="s">
        <v>584</v>
      </c>
      <c r="G249" s="17">
        <f>SUM((E249-D249)+1)</f>
        <v>240</v>
      </c>
      <c r="H249" s="30" t="s">
        <v>129</v>
      </c>
      <c r="I249" s="215" t="s">
        <v>79</v>
      </c>
      <c r="J249" s="30" t="s">
        <v>80</v>
      </c>
      <c r="K249" s="30">
        <v>2</v>
      </c>
      <c r="L249" s="133" t="s">
        <v>359</v>
      </c>
    </row>
    <row r="250" spans="1:12" x14ac:dyDescent="0.2">
      <c r="A250" s="75">
        <f>+A249+1</f>
        <v>5</v>
      </c>
      <c r="B250" s="30"/>
      <c r="C250" s="215" t="s">
        <v>586</v>
      </c>
      <c r="D250" s="30">
        <v>984000</v>
      </c>
      <c r="E250" s="30">
        <v>984999</v>
      </c>
      <c r="F250" s="215"/>
      <c r="G250" s="30"/>
      <c r="H250" s="30"/>
      <c r="I250" s="215" t="s">
        <v>79</v>
      </c>
      <c r="J250" s="30"/>
      <c r="K250" s="30">
        <v>2</v>
      </c>
      <c r="L250" s="133" t="s">
        <v>359</v>
      </c>
    </row>
    <row r="251" spans="1:12" x14ac:dyDescent="0.2">
      <c r="A251" s="75">
        <f>+A250+1</f>
        <v>6</v>
      </c>
      <c r="B251" s="30"/>
      <c r="C251" s="215" t="s">
        <v>587</v>
      </c>
      <c r="D251" s="30">
        <v>985000</v>
      </c>
      <c r="E251" s="30">
        <v>985000</v>
      </c>
      <c r="F251" s="215"/>
      <c r="G251" s="30"/>
      <c r="H251" s="30"/>
      <c r="I251" s="215" t="s">
        <v>79</v>
      </c>
      <c r="J251" s="30"/>
      <c r="K251" s="30">
        <v>2</v>
      </c>
      <c r="L251" s="133" t="s">
        <v>359</v>
      </c>
    </row>
    <row r="252" spans="1:12" x14ac:dyDescent="0.2">
      <c r="A252" s="185">
        <v>7</v>
      </c>
      <c r="B252" s="281"/>
      <c r="C252" s="282" t="s">
        <v>776</v>
      </c>
      <c r="D252" s="281">
        <v>989000</v>
      </c>
      <c r="E252" s="281">
        <v>989099</v>
      </c>
      <c r="F252" s="282"/>
      <c r="G252" s="281">
        <v>100</v>
      </c>
      <c r="H252" s="281"/>
      <c r="I252" s="282" t="s">
        <v>377</v>
      </c>
      <c r="J252" s="281"/>
      <c r="K252" s="281">
        <v>2</v>
      </c>
      <c r="L252" s="283" t="s">
        <v>359</v>
      </c>
    </row>
    <row r="253" spans="1:12" ht="13.5" thickBot="1" x14ac:dyDescent="0.25">
      <c r="A253" s="216"/>
      <c r="B253" s="164"/>
      <c r="C253" s="217" t="s">
        <v>16</v>
      </c>
      <c r="D253" s="164"/>
      <c r="E253" s="164"/>
      <c r="F253" s="217"/>
      <c r="G253" s="164"/>
      <c r="H253" s="164"/>
      <c r="I253" s="217"/>
      <c r="J253" s="164"/>
      <c r="K253" s="164"/>
      <c r="L253" s="218"/>
    </row>
    <row r="254" spans="1:12" x14ac:dyDescent="0.2">
      <c r="A254" s="79"/>
      <c r="B254" s="15"/>
      <c r="C254" s="111"/>
      <c r="D254" s="15"/>
      <c r="E254" s="15"/>
      <c r="F254" s="111"/>
      <c r="G254" s="15"/>
      <c r="H254" s="15"/>
      <c r="I254" s="111"/>
      <c r="J254" s="15"/>
      <c r="K254" s="15"/>
      <c r="L254" s="111"/>
    </row>
    <row r="255" spans="1:12" ht="13.5" thickBot="1" x14ac:dyDescent="0.25">
      <c r="A255" s="79"/>
      <c r="C255" s="116" t="s">
        <v>302</v>
      </c>
      <c r="D255" s="13"/>
      <c r="E255" s="13"/>
      <c r="F255" s="115"/>
      <c r="I255" s="115"/>
      <c r="L255" s="115"/>
    </row>
    <row r="256" spans="1:12" x14ac:dyDescent="0.2">
      <c r="A256" s="74">
        <v>1</v>
      </c>
      <c r="B256" s="19"/>
      <c r="C256" s="102" t="s">
        <v>303</v>
      </c>
      <c r="D256" s="43">
        <v>400000</v>
      </c>
      <c r="E256" s="43">
        <v>599999</v>
      </c>
      <c r="F256" s="102"/>
      <c r="G256" s="19" t="s">
        <v>16</v>
      </c>
      <c r="H256" s="19"/>
      <c r="I256" s="102" t="s">
        <v>79</v>
      </c>
      <c r="J256" s="19" t="s">
        <v>80</v>
      </c>
      <c r="K256" s="19">
        <v>9</v>
      </c>
      <c r="L256" s="130" t="s">
        <v>16</v>
      </c>
    </row>
    <row r="257" spans="1:13" ht="13.5" thickBot="1" x14ac:dyDescent="0.25">
      <c r="A257" s="77">
        <v>2</v>
      </c>
      <c r="B257" s="24"/>
      <c r="C257" s="104" t="s">
        <v>304</v>
      </c>
      <c r="D257" s="45">
        <v>700000</v>
      </c>
      <c r="E257" s="45">
        <v>899999</v>
      </c>
      <c r="F257" s="104"/>
      <c r="G257" s="24" t="s">
        <v>16</v>
      </c>
      <c r="H257" s="24"/>
      <c r="I257" s="104" t="s">
        <v>79</v>
      </c>
      <c r="J257" s="24" t="s">
        <v>80</v>
      </c>
      <c r="K257" s="24">
        <v>9</v>
      </c>
      <c r="L257" s="132" t="s">
        <v>16</v>
      </c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11"/>
      <c r="J258" s="15"/>
      <c r="K258" s="15"/>
      <c r="L258" s="111"/>
    </row>
    <row r="259" spans="1:13" x14ac:dyDescent="0.2">
      <c r="C259" s="115"/>
    </row>
    <row r="260" spans="1:13" x14ac:dyDescent="0.2">
      <c r="A260" s="251" t="s">
        <v>305</v>
      </c>
      <c r="B260" s="15"/>
      <c r="C260" s="111"/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/>
      <c r="C261" s="111"/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248"/>
      <c r="B262" s="248" t="s">
        <v>588</v>
      </c>
      <c r="C262" s="249" t="s">
        <v>306</v>
      </c>
      <c r="D262" s="248"/>
      <c r="E262" s="248"/>
      <c r="F262" s="248"/>
      <c r="G262" s="248"/>
      <c r="H262" s="248"/>
      <c r="I262" s="248"/>
      <c r="J262" s="248"/>
      <c r="K262" s="248"/>
      <c r="L262" s="248"/>
      <c r="M262" s="15"/>
    </row>
    <row r="263" spans="1:13" x14ac:dyDescent="0.2">
      <c r="A263" s="248"/>
      <c r="B263" s="248" t="s">
        <v>589</v>
      </c>
      <c r="C263" s="249" t="s">
        <v>307</v>
      </c>
      <c r="D263" s="248"/>
      <c r="E263" s="248"/>
      <c r="F263" s="248"/>
      <c r="G263" s="248"/>
      <c r="H263" s="248"/>
      <c r="I263" s="248"/>
      <c r="J263" s="248"/>
      <c r="K263" s="248"/>
      <c r="L263" s="248"/>
      <c r="M263" s="15"/>
    </row>
    <row r="264" spans="1:13" x14ac:dyDescent="0.2">
      <c r="A264" s="248"/>
      <c r="B264" s="248" t="s">
        <v>590</v>
      </c>
      <c r="C264" s="249" t="s">
        <v>308</v>
      </c>
      <c r="D264" s="248"/>
      <c r="E264" s="248"/>
      <c r="F264" s="248"/>
      <c r="G264" s="248"/>
      <c r="H264" s="248"/>
      <c r="I264" s="248"/>
      <c r="J264" s="248"/>
      <c r="K264" s="248"/>
      <c r="L264" s="248"/>
      <c r="M264" s="15"/>
    </row>
    <row r="265" spans="1:13" x14ac:dyDescent="0.2">
      <c r="A265" s="248"/>
      <c r="B265" s="248" t="s">
        <v>591</v>
      </c>
      <c r="C265" s="249" t="s">
        <v>309</v>
      </c>
      <c r="D265" s="248"/>
      <c r="E265" s="248"/>
      <c r="F265" s="248"/>
      <c r="G265" s="248"/>
      <c r="H265" s="248"/>
      <c r="I265" s="248"/>
      <c r="J265" s="248"/>
      <c r="K265" s="248"/>
      <c r="L265" s="248"/>
      <c r="M265" s="15"/>
    </row>
    <row r="266" spans="1:13" x14ac:dyDescent="0.2">
      <c r="A266" s="248"/>
      <c r="B266" s="248" t="s">
        <v>592</v>
      </c>
      <c r="C266" s="249" t="s">
        <v>310</v>
      </c>
      <c r="D266" s="248"/>
      <c r="E266" s="248"/>
      <c r="F266" s="248"/>
      <c r="G266" s="248"/>
      <c r="H266" s="248"/>
      <c r="I266" s="248"/>
      <c r="J266" s="248"/>
      <c r="K266" s="248"/>
      <c r="L266" s="248"/>
      <c r="M266" s="15"/>
    </row>
    <row r="267" spans="1:13" x14ac:dyDescent="0.2">
      <c r="A267" s="248"/>
      <c r="B267" s="248" t="s">
        <v>593</v>
      </c>
      <c r="C267" s="249" t="s">
        <v>311</v>
      </c>
      <c r="D267" s="248"/>
      <c r="E267" s="248"/>
      <c r="F267" s="248"/>
      <c r="G267" s="248"/>
      <c r="H267" s="248"/>
      <c r="I267" s="248"/>
      <c r="J267" s="248"/>
      <c r="K267" s="248"/>
      <c r="L267" s="248"/>
      <c r="M267" s="15"/>
    </row>
    <row r="268" spans="1:13" x14ac:dyDescent="0.2">
      <c r="A268" s="248"/>
      <c r="B268" s="248" t="s">
        <v>594</v>
      </c>
      <c r="C268" s="249" t="s">
        <v>312</v>
      </c>
      <c r="D268" s="248"/>
      <c r="E268" s="248"/>
      <c r="F268" s="248"/>
      <c r="G268" s="248"/>
      <c r="H268" s="248"/>
      <c r="I268" s="248"/>
      <c r="J268" s="248"/>
      <c r="K268" s="248"/>
      <c r="L268" s="248"/>
      <c r="M268" s="15"/>
    </row>
    <row r="269" spans="1:13" x14ac:dyDescent="0.2">
      <c r="A269" s="248"/>
      <c r="B269" s="248" t="s">
        <v>595</v>
      </c>
      <c r="C269" s="249" t="s">
        <v>313</v>
      </c>
      <c r="D269" s="248"/>
      <c r="E269" s="248"/>
      <c r="F269" s="248"/>
      <c r="G269" s="248"/>
      <c r="H269" s="248"/>
      <c r="I269" s="248"/>
      <c r="J269" s="248"/>
      <c r="K269" s="248"/>
      <c r="L269" s="248"/>
      <c r="M269" s="15"/>
    </row>
    <row r="270" spans="1:13" x14ac:dyDescent="0.2">
      <c r="A270" s="248"/>
      <c r="B270" s="248" t="s">
        <v>596</v>
      </c>
      <c r="C270" s="249" t="s">
        <v>314</v>
      </c>
      <c r="D270" s="248"/>
      <c r="E270" s="248"/>
      <c r="F270" s="248"/>
      <c r="G270" s="248"/>
      <c r="H270" s="248"/>
      <c r="I270" s="248"/>
      <c r="J270" s="248"/>
      <c r="K270" s="248"/>
      <c r="L270" s="248"/>
      <c r="M270" s="15"/>
    </row>
    <row r="271" spans="1:13" x14ac:dyDescent="0.2">
      <c r="A271" s="248"/>
      <c r="B271" s="248" t="s">
        <v>597</v>
      </c>
      <c r="C271" s="249" t="s">
        <v>315</v>
      </c>
      <c r="D271" s="248"/>
      <c r="E271" s="248"/>
      <c r="F271" s="248"/>
      <c r="G271" s="248"/>
      <c r="H271" s="248"/>
      <c r="I271" s="248"/>
      <c r="J271" s="248"/>
      <c r="K271" s="248"/>
      <c r="L271" s="248"/>
      <c r="M271" s="15"/>
    </row>
    <row r="272" spans="1:13" x14ac:dyDescent="0.2">
      <c r="A272" s="248"/>
      <c r="B272" s="248" t="s">
        <v>598</v>
      </c>
      <c r="C272" s="249" t="s">
        <v>316</v>
      </c>
      <c r="D272" s="248"/>
      <c r="E272" s="248"/>
      <c r="F272" s="248"/>
      <c r="G272" s="248"/>
      <c r="H272" s="248"/>
      <c r="I272" s="248"/>
      <c r="J272" s="248"/>
      <c r="K272" s="248"/>
      <c r="L272" s="248"/>
      <c r="M272" s="15"/>
    </row>
    <row r="273" spans="1:13" x14ac:dyDescent="0.2">
      <c r="A273" s="248"/>
      <c r="B273" s="248" t="s">
        <v>599</v>
      </c>
      <c r="C273" s="249" t="s">
        <v>317</v>
      </c>
      <c r="D273" s="248"/>
      <c r="E273" s="248"/>
      <c r="F273" s="248"/>
      <c r="G273" s="248"/>
      <c r="H273" s="248"/>
      <c r="I273" s="248"/>
      <c r="J273" s="248"/>
      <c r="K273" s="248"/>
      <c r="L273" s="248"/>
      <c r="M273" s="15"/>
    </row>
    <row r="274" spans="1:13" x14ac:dyDescent="0.2">
      <c r="A274" s="248"/>
      <c r="B274" s="248"/>
      <c r="C274" s="249" t="s">
        <v>318</v>
      </c>
      <c r="D274" s="248"/>
      <c r="E274" s="248"/>
      <c r="F274" s="248"/>
      <c r="G274" s="248"/>
      <c r="H274" s="248"/>
      <c r="I274" s="248"/>
      <c r="J274" s="248"/>
      <c r="K274" s="248"/>
      <c r="L274" s="248"/>
      <c r="M274" s="15"/>
    </row>
    <row r="275" spans="1:13" x14ac:dyDescent="0.2">
      <c r="A275" s="248"/>
      <c r="B275" s="248"/>
      <c r="C275" s="249" t="s">
        <v>319</v>
      </c>
      <c r="D275" s="248"/>
      <c r="E275" s="248"/>
      <c r="F275" s="248"/>
      <c r="G275" s="248"/>
      <c r="H275" s="248"/>
      <c r="I275" s="248"/>
      <c r="J275" s="248"/>
      <c r="K275" s="248"/>
      <c r="L275" s="248"/>
      <c r="M275" s="15"/>
    </row>
    <row r="276" spans="1:13" x14ac:dyDescent="0.2">
      <c r="A276" s="248"/>
      <c r="B276" s="248"/>
      <c r="C276" s="249" t="s">
        <v>320</v>
      </c>
      <c r="D276" s="248"/>
      <c r="E276" s="248"/>
      <c r="F276" s="248"/>
      <c r="G276" s="248"/>
      <c r="H276" s="248"/>
      <c r="I276" s="248"/>
      <c r="J276" s="248"/>
      <c r="K276" s="248"/>
      <c r="L276" s="248"/>
      <c r="M276" s="15"/>
    </row>
    <row r="277" spans="1:13" x14ac:dyDescent="0.2">
      <c r="A277" s="248"/>
      <c r="B277" s="248"/>
      <c r="C277" s="249" t="s">
        <v>321</v>
      </c>
      <c r="D277" s="248"/>
      <c r="E277" s="248"/>
      <c r="F277" s="248"/>
      <c r="G277" s="248"/>
      <c r="H277" s="248"/>
      <c r="I277" s="248"/>
      <c r="J277" s="248"/>
      <c r="K277" s="248"/>
      <c r="L277" s="248"/>
      <c r="M277" s="15"/>
    </row>
    <row r="278" spans="1:13" x14ac:dyDescent="0.2">
      <c r="A278" s="248"/>
      <c r="B278" s="248" t="s">
        <v>600</v>
      </c>
      <c r="C278" s="249" t="s">
        <v>322</v>
      </c>
      <c r="D278" s="248"/>
      <c r="E278" s="248"/>
      <c r="F278" s="248"/>
      <c r="G278" s="248"/>
      <c r="H278" s="248"/>
      <c r="I278" s="248"/>
      <c r="J278" s="248"/>
      <c r="K278" s="248"/>
      <c r="L278" s="248"/>
      <c r="M278" s="15"/>
    </row>
    <row r="279" spans="1:13" x14ac:dyDescent="0.2">
      <c r="A279" s="248"/>
      <c r="B279" s="248" t="s">
        <v>601</v>
      </c>
      <c r="C279" s="249" t="s">
        <v>602</v>
      </c>
      <c r="D279" s="248"/>
      <c r="E279" s="248"/>
      <c r="F279" s="248"/>
      <c r="G279" s="248"/>
      <c r="H279" s="248"/>
      <c r="I279" s="248"/>
      <c r="J279" s="248"/>
      <c r="K279" s="248"/>
      <c r="L279" s="248"/>
    </row>
    <row r="280" spans="1:13" x14ac:dyDescent="0.2">
      <c r="A280" s="248"/>
      <c r="B280" s="250"/>
      <c r="C280" s="249" t="s">
        <v>603</v>
      </c>
      <c r="D280" s="248"/>
      <c r="E280" s="248"/>
      <c r="F280" s="248"/>
      <c r="G280" s="248"/>
      <c r="H280" s="248"/>
      <c r="I280" s="248"/>
      <c r="J280" s="248"/>
      <c r="K280" s="248"/>
      <c r="L280" s="248"/>
    </row>
  </sheetData>
  <phoneticPr fontId="6" type="noConversion"/>
  <printOptions horizontalCentered="1"/>
  <pageMargins left="0.22" right="0.25" top="1.01" bottom="0.99" header="0.511811024" footer="0.511811024"/>
  <pageSetup paperSize="9" orientation="portrait" r:id="rId1"/>
  <headerFooter alignWithMargins="0">
    <oddFooter xml:space="preserve">&amp;CPágina 9
</oddFooter>
  </headerFooter>
</worksheet>
</file>

<file path=xl/worksheets/sheet20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8"/>
  <dimension ref="B1:J342"/>
  <sheetViews>
    <sheetView zoomScaleNormal="100" workbookViewId="0">
      <selection activeCell="B14" sqref="B14:I324"/>
    </sheetView>
  </sheetViews>
  <sheetFormatPr baseColWidth="10" defaultRowHeight="12.75" x14ac:dyDescent="0.2"/>
  <cols>
    <col min="1" max="1" width="11.42578125" style="434"/>
    <col min="2" max="2" width="5.7109375" style="434" bestFit="1" customWidth="1"/>
    <col min="3" max="3" width="39.5703125" style="434" customWidth="1"/>
    <col min="4" max="5" width="13.7109375" style="435" customWidth="1"/>
    <col min="6" max="6" width="13.7109375" style="434" customWidth="1"/>
    <col min="7" max="7" width="10.7109375" style="434" customWidth="1"/>
    <col min="8" max="8" width="10.7109375" style="436" customWidth="1"/>
    <col min="9" max="9" width="7.5703125" style="436" customWidth="1"/>
    <col min="10" max="16384" width="11.42578125" style="434"/>
  </cols>
  <sheetData>
    <row r="1" spans="2:9" x14ac:dyDescent="0.2">
      <c r="B1" s="518"/>
      <c r="C1" s="518"/>
      <c r="D1" s="519"/>
      <c r="E1" s="519"/>
      <c r="F1" s="518"/>
      <c r="G1" s="520"/>
      <c r="H1" s="520"/>
      <c r="I1" s="542"/>
    </row>
    <row r="2" spans="2:9" ht="18" x14ac:dyDescent="0.25">
      <c r="B2" s="506" t="s">
        <v>2144</v>
      </c>
      <c r="C2" s="518"/>
      <c r="D2" s="519"/>
      <c r="E2" s="519"/>
      <c r="F2" s="518"/>
      <c r="G2" s="520"/>
      <c r="H2" s="520"/>
      <c r="I2" s="520"/>
    </row>
    <row r="3" spans="2:9" ht="14.25" x14ac:dyDescent="0.2">
      <c r="B3" s="507" t="s">
        <v>2149</v>
      </c>
      <c r="C3" s="518"/>
      <c r="D3" s="519"/>
      <c r="E3" s="519"/>
      <c r="F3" s="518"/>
      <c r="G3" s="520"/>
      <c r="H3" s="520"/>
      <c r="I3" s="520"/>
    </row>
    <row r="4" spans="2:9" x14ac:dyDescent="0.2">
      <c r="B4" s="504"/>
      <c r="C4" s="518"/>
      <c r="D4" s="519"/>
      <c r="E4" s="519"/>
      <c r="F4" s="518"/>
      <c r="G4" s="520"/>
      <c r="H4" s="520"/>
      <c r="I4" s="520"/>
    </row>
    <row r="5" spans="2:9" x14ac:dyDescent="0.2">
      <c r="B5" s="508"/>
      <c r="C5" s="518"/>
      <c r="D5" s="519"/>
      <c r="E5" s="519"/>
      <c r="F5" s="518"/>
      <c r="G5" s="520"/>
      <c r="H5" s="520"/>
      <c r="I5" s="520"/>
    </row>
    <row r="6" spans="2:9" x14ac:dyDescent="0.2">
      <c r="B6" s="504"/>
      <c r="C6" s="518"/>
      <c r="D6" s="519"/>
      <c r="E6" s="519"/>
      <c r="F6" s="518"/>
      <c r="G6" s="520"/>
      <c r="H6" s="520"/>
      <c r="I6" s="520"/>
    </row>
    <row r="7" spans="2:9" x14ac:dyDescent="0.2">
      <c r="B7" s="510" t="str">
        <f>RESUMEN!B8</f>
        <v xml:space="preserve">     Fecha de publicación:  Abril 2017</v>
      </c>
      <c r="C7" s="518"/>
      <c r="D7" s="519"/>
      <c r="E7" s="519"/>
      <c r="F7" s="518"/>
      <c r="G7" s="520"/>
      <c r="H7" s="520"/>
      <c r="I7" s="520"/>
    </row>
    <row r="8" spans="2:9" x14ac:dyDescent="0.2">
      <c r="B8" s="518"/>
      <c r="C8" s="518"/>
      <c r="D8" s="519"/>
      <c r="E8" s="519"/>
      <c r="F8" s="518"/>
      <c r="G8" s="520"/>
      <c r="H8" s="520"/>
      <c r="I8" s="520"/>
    </row>
    <row r="9" spans="2:9" x14ac:dyDescent="0.2">
      <c r="B9" s="518"/>
      <c r="C9" s="518"/>
      <c r="D9" s="519"/>
      <c r="E9" s="519"/>
      <c r="F9" s="518"/>
      <c r="G9" s="520"/>
      <c r="H9" s="520"/>
      <c r="I9" s="520"/>
    </row>
    <row r="10" spans="2:9" x14ac:dyDescent="0.2">
      <c r="B10" s="518"/>
      <c r="C10" s="518"/>
      <c r="D10" s="519"/>
      <c r="E10" s="519"/>
      <c r="F10" s="518"/>
      <c r="G10" s="520"/>
      <c r="H10" s="520"/>
      <c r="I10" s="520"/>
    </row>
    <row r="11" spans="2:9" s="433" customFormat="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9" ht="13.5" customHeight="1" thickBot="1" x14ac:dyDescent="0.25">
      <c r="B12" s="762" t="s">
        <v>1020</v>
      </c>
      <c r="C12" s="747" t="s">
        <v>1029</v>
      </c>
      <c r="D12" s="760"/>
      <c r="E12" s="760"/>
      <c r="F12" s="761"/>
      <c r="G12" s="533" t="s">
        <v>339</v>
      </c>
      <c r="H12" s="764" t="s">
        <v>1064</v>
      </c>
      <c r="I12" s="762" t="s">
        <v>1022</v>
      </c>
    </row>
    <row r="13" spans="2:9" x14ac:dyDescent="0.2">
      <c r="B13" s="774"/>
      <c r="C13" s="560" t="s">
        <v>781</v>
      </c>
      <c r="D13" s="561" t="s">
        <v>780</v>
      </c>
      <c r="E13" s="562"/>
      <c r="F13" s="563" t="s">
        <v>779</v>
      </c>
      <c r="G13" s="564" t="s">
        <v>782</v>
      </c>
      <c r="H13" s="776"/>
      <c r="I13" s="775"/>
    </row>
    <row r="14" spans="2:9" s="566" customFormat="1" x14ac:dyDescent="0.2">
      <c r="B14" s="570">
        <f t="shared" ref="B14:B78" si="0">+B13+1</f>
        <v>1</v>
      </c>
      <c r="C14" s="699" t="s">
        <v>2594</v>
      </c>
      <c r="D14" s="601">
        <v>2010000</v>
      </c>
      <c r="E14" s="582">
        <v>2019599</v>
      </c>
      <c r="F14" s="572">
        <f>SUM((E14-D14)+1)</f>
        <v>9600</v>
      </c>
      <c r="G14" s="586" t="s">
        <v>184</v>
      </c>
      <c r="H14" s="585"/>
      <c r="I14" s="587" t="s">
        <v>1329</v>
      </c>
    </row>
    <row r="15" spans="2:9" s="566" customFormat="1" x14ac:dyDescent="0.2">
      <c r="B15" s="570">
        <f t="shared" si="0"/>
        <v>2</v>
      </c>
      <c r="C15" s="699" t="s">
        <v>2795</v>
      </c>
      <c r="D15" s="601">
        <v>2110000</v>
      </c>
      <c r="E15" s="582">
        <v>2110599</v>
      </c>
      <c r="F15" s="572">
        <f>SUM((E15-D15)+1)</f>
        <v>600</v>
      </c>
      <c r="G15" s="586" t="s">
        <v>184</v>
      </c>
      <c r="H15" s="585"/>
      <c r="I15" s="587" t="s">
        <v>1329</v>
      </c>
    </row>
    <row r="16" spans="2:9" s="566" customFormat="1" x14ac:dyDescent="0.2">
      <c r="B16" s="570">
        <f t="shared" si="0"/>
        <v>3</v>
      </c>
      <c r="C16" s="670" t="s">
        <v>2092</v>
      </c>
      <c r="D16" s="601">
        <v>2117000</v>
      </c>
      <c r="E16" s="582">
        <v>2117399</v>
      </c>
      <c r="F16" s="572">
        <f>SUM((E16-D16)+1)</f>
        <v>400</v>
      </c>
      <c r="G16" s="595" t="s">
        <v>98</v>
      </c>
      <c r="H16" s="700"/>
      <c r="I16" s="588" t="s">
        <v>1329</v>
      </c>
    </row>
    <row r="17" spans="2:9" s="566" customFormat="1" x14ac:dyDescent="0.2">
      <c r="B17" s="570">
        <f t="shared" si="0"/>
        <v>4</v>
      </c>
      <c r="C17" s="670" t="s">
        <v>2521</v>
      </c>
      <c r="D17" s="601">
        <v>2200000</v>
      </c>
      <c r="E17" s="582">
        <v>2200199</v>
      </c>
      <c r="F17" s="572">
        <f t="shared" ref="F17:F81" si="1">SUM((E17-D17)+1)</f>
        <v>200</v>
      </c>
      <c r="G17" s="595" t="s">
        <v>110</v>
      </c>
      <c r="H17" s="589"/>
      <c r="I17" s="588" t="s">
        <v>1329</v>
      </c>
    </row>
    <row r="18" spans="2:9" s="566" customFormat="1" x14ac:dyDescent="0.2">
      <c r="B18" s="570">
        <f t="shared" si="0"/>
        <v>5</v>
      </c>
      <c r="C18" s="670" t="s">
        <v>1275</v>
      </c>
      <c r="D18" s="601">
        <v>2202000</v>
      </c>
      <c r="E18" s="582">
        <v>2202299</v>
      </c>
      <c r="F18" s="572">
        <f t="shared" ref="F18:F40" si="2">SUM((E18-D18)+1)</f>
        <v>300</v>
      </c>
      <c r="G18" s="595" t="s">
        <v>110</v>
      </c>
      <c r="H18" s="589"/>
      <c r="I18" s="588" t="s">
        <v>1329</v>
      </c>
    </row>
    <row r="19" spans="2:9" s="566" customFormat="1" x14ac:dyDescent="0.2">
      <c r="B19" s="570">
        <f t="shared" si="0"/>
        <v>6</v>
      </c>
      <c r="C19" s="670" t="s">
        <v>2296</v>
      </c>
      <c r="D19" s="601">
        <v>2204000</v>
      </c>
      <c r="E19" s="582">
        <v>2204099</v>
      </c>
      <c r="F19" s="572">
        <f t="shared" si="2"/>
        <v>100</v>
      </c>
      <c r="G19" s="595" t="s">
        <v>110</v>
      </c>
      <c r="H19" s="589"/>
      <c r="I19" s="588" t="s">
        <v>1329</v>
      </c>
    </row>
    <row r="20" spans="2:9" s="566" customFormat="1" x14ac:dyDescent="0.2">
      <c r="B20" s="570">
        <f t="shared" si="0"/>
        <v>7</v>
      </c>
      <c r="C20" s="670" t="s">
        <v>1276</v>
      </c>
      <c r="D20" s="601">
        <v>2205000</v>
      </c>
      <c r="E20" s="582">
        <v>2206099</v>
      </c>
      <c r="F20" s="572">
        <f t="shared" si="2"/>
        <v>1100</v>
      </c>
      <c r="G20" s="595" t="s">
        <v>110</v>
      </c>
      <c r="H20" s="589"/>
      <c r="I20" s="588" t="s">
        <v>1329</v>
      </c>
    </row>
    <row r="21" spans="2:9" s="566" customFormat="1" x14ac:dyDescent="0.2">
      <c r="B21" s="570">
        <f t="shared" si="0"/>
        <v>8</v>
      </c>
      <c r="C21" s="670" t="s">
        <v>1849</v>
      </c>
      <c r="D21" s="601">
        <v>2208000</v>
      </c>
      <c r="E21" s="582">
        <v>2208399</v>
      </c>
      <c r="F21" s="572">
        <f t="shared" si="2"/>
        <v>400</v>
      </c>
      <c r="G21" s="595" t="s">
        <v>110</v>
      </c>
      <c r="H21" s="589"/>
      <c r="I21" s="588" t="s">
        <v>1329</v>
      </c>
    </row>
    <row r="22" spans="2:9" s="566" customFormat="1" x14ac:dyDescent="0.2">
      <c r="B22" s="570">
        <f t="shared" si="0"/>
        <v>9</v>
      </c>
      <c r="C22" s="670" t="s">
        <v>1277</v>
      </c>
      <c r="D22" s="601">
        <v>2210000</v>
      </c>
      <c r="E22" s="582">
        <v>2210199</v>
      </c>
      <c r="F22" s="572">
        <f t="shared" si="2"/>
        <v>200</v>
      </c>
      <c r="G22" s="595" t="s">
        <v>110</v>
      </c>
      <c r="H22" s="589"/>
      <c r="I22" s="588" t="s">
        <v>1329</v>
      </c>
    </row>
    <row r="23" spans="2:9" s="566" customFormat="1" x14ac:dyDescent="0.2">
      <c r="B23" s="570">
        <f t="shared" si="0"/>
        <v>10</v>
      </c>
      <c r="C23" s="670" t="s">
        <v>2775</v>
      </c>
      <c r="D23" s="601">
        <v>2212000</v>
      </c>
      <c r="E23" s="582">
        <v>2212499</v>
      </c>
      <c r="F23" s="572">
        <f t="shared" si="2"/>
        <v>500</v>
      </c>
      <c r="G23" s="595" t="s">
        <v>110</v>
      </c>
      <c r="H23" s="589"/>
      <c r="I23" s="588" t="s">
        <v>1329</v>
      </c>
    </row>
    <row r="24" spans="2:9" s="566" customFormat="1" x14ac:dyDescent="0.2">
      <c r="B24" s="570">
        <f t="shared" si="0"/>
        <v>11</v>
      </c>
      <c r="C24" s="670" t="s">
        <v>1278</v>
      </c>
      <c r="D24" s="601">
        <v>2215000</v>
      </c>
      <c r="E24" s="582">
        <v>2215199</v>
      </c>
      <c r="F24" s="572">
        <f t="shared" si="2"/>
        <v>200</v>
      </c>
      <c r="G24" s="595" t="s">
        <v>110</v>
      </c>
      <c r="H24" s="589"/>
      <c r="I24" s="588" t="s">
        <v>1329</v>
      </c>
    </row>
    <row r="25" spans="2:9" s="566" customFormat="1" x14ac:dyDescent="0.2">
      <c r="B25" s="570">
        <f t="shared" si="0"/>
        <v>12</v>
      </c>
      <c r="C25" s="670" t="s">
        <v>2554</v>
      </c>
      <c r="D25" s="601">
        <v>2215500</v>
      </c>
      <c r="E25" s="582">
        <v>2215599</v>
      </c>
      <c r="F25" s="572">
        <f t="shared" si="2"/>
        <v>100</v>
      </c>
      <c r="G25" s="595" t="s">
        <v>110</v>
      </c>
      <c r="H25" s="589"/>
      <c r="I25" s="588" t="s">
        <v>1329</v>
      </c>
    </row>
    <row r="26" spans="2:9" s="566" customFormat="1" x14ac:dyDescent="0.2">
      <c r="B26" s="570">
        <f t="shared" si="0"/>
        <v>13</v>
      </c>
      <c r="C26" s="670" t="s">
        <v>1428</v>
      </c>
      <c r="D26" s="601">
        <v>2220000</v>
      </c>
      <c r="E26" s="582">
        <v>2220599</v>
      </c>
      <c r="F26" s="572">
        <f t="shared" si="2"/>
        <v>600</v>
      </c>
      <c r="G26" s="595" t="s">
        <v>110</v>
      </c>
      <c r="H26" s="589"/>
      <c r="I26" s="588" t="s">
        <v>1329</v>
      </c>
    </row>
    <row r="27" spans="2:9" s="566" customFormat="1" x14ac:dyDescent="0.2">
      <c r="B27" s="570">
        <f t="shared" si="0"/>
        <v>14</v>
      </c>
      <c r="C27" s="670" t="s">
        <v>1526</v>
      </c>
      <c r="D27" s="601">
        <v>2222000</v>
      </c>
      <c r="E27" s="582">
        <v>2222199</v>
      </c>
      <c r="F27" s="572">
        <f t="shared" si="2"/>
        <v>200</v>
      </c>
      <c r="G27" s="595" t="s">
        <v>110</v>
      </c>
      <c r="H27" s="589"/>
      <c r="I27" s="588" t="s">
        <v>1329</v>
      </c>
    </row>
    <row r="28" spans="2:9" s="566" customFormat="1" x14ac:dyDescent="0.2">
      <c r="B28" s="570">
        <f t="shared" si="0"/>
        <v>15</v>
      </c>
      <c r="C28" s="670" t="s">
        <v>1527</v>
      </c>
      <c r="D28" s="601">
        <v>2224000</v>
      </c>
      <c r="E28" s="582">
        <v>2225099</v>
      </c>
      <c r="F28" s="572">
        <f t="shared" si="2"/>
        <v>1100</v>
      </c>
      <c r="G28" s="595" t="s">
        <v>110</v>
      </c>
      <c r="H28" s="589"/>
      <c r="I28" s="588" t="s">
        <v>1329</v>
      </c>
    </row>
    <row r="29" spans="2:9" s="566" customFormat="1" x14ac:dyDescent="0.2">
      <c r="B29" s="570">
        <f t="shared" si="0"/>
        <v>16</v>
      </c>
      <c r="C29" s="670" t="s">
        <v>1632</v>
      </c>
      <c r="D29" s="601">
        <v>2227000</v>
      </c>
      <c r="E29" s="582">
        <v>2227099</v>
      </c>
      <c r="F29" s="572">
        <f t="shared" si="2"/>
        <v>100</v>
      </c>
      <c r="G29" s="595" t="s">
        <v>110</v>
      </c>
      <c r="H29" s="589"/>
      <c r="I29" s="588" t="s">
        <v>1329</v>
      </c>
    </row>
    <row r="30" spans="2:9" s="566" customFormat="1" x14ac:dyDescent="0.2">
      <c r="B30" s="570">
        <f t="shared" si="0"/>
        <v>17</v>
      </c>
      <c r="C30" s="670" t="s">
        <v>1633</v>
      </c>
      <c r="D30" s="601">
        <v>2230000</v>
      </c>
      <c r="E30" s="582">
        <v>2230099</v>
      </c>
      <c r="F30" s="572">
        <f t="shared" si="2"/>
        <v>100</v>
      </c>
      <c r="G30" s="595" t="s">
        <v>110</v>
      </c>
      <c r="H30" s="589"/>
      <c r="I30" s="588" t="s">
        <v>1329</v>
      </c>
    </row>
    <row r="31" spans="2:9" s="566" customFormat="1" x14ac:dyDescent="0.2">
      <c r="B31" s="570">
        <f t="shared" si="0"/>
        <v>18</v>
      </c>
      <c r="C31" s="670" t="s">
        <v>1634</v>
      </c>
      <c r="D31" s="601">
        <v>2232000</v>
      </c>
      <c r="E31" s="582">
        <v>2232199</v>
      </c>
      <c r="F31" s="572">
        <f t="shared" si="2"/>
        <v>200</v>
      </c>
      <c r="G31" s="595" t="s">
        <v>110</v>
      </c>
      <c r="H31" s="589"/>
      <c r="I31" s="588" t="s">
        <v>1329</v>
      </c>
    </row>
    <row r="32" spans="2:9" s="566" customFormat="1" x14ac:dyDescent="0.2">
      <c r="B32" s="570">
        <f t="shared" si="0"/>
        <v>19</v>
      </c>
      <c r="C32" s="670" t="s">
        <v>1635</v>
      </c>
      <c r="D32" s="601">
        <v>2234000</v>
      </c>
      <c r="E32" s="582">
        <v>2234199</v>
      </c>
      <c r="F32" s="572">
        <f t="shared" si="2"/>
        <v>200</v>
      </c>
      <c r="G32" s="595" t="s">
        <v>110</v>
      </c>
      <c r="H32" s="589"/>
      <c r="I32" s="588" t="s">
        <v>1329</v>
      </c>
    </row>
    <row r="33" spans="2:9" s="566" customFormat="1" x14ac:dyDescent="0.2">
      <c r="B33" s="570">
        <f t="shared" si="0"/>
        <v>20</v>
      </c>
      <c r="C33" s="670" t="s">
        <v>1636</v>
      </c>
      <c r="D33" s="601">
        <v>2236000</v>
      </c>
      <c r="E33" s="582">
        <v>2237399</v>
      </c>
      <c r="F33" s="572">
        <f t="shared" si="2"/>
        <v>1400</v>
      </c>
      <c r="G33" s="595" t="s">
        <v>110</v>
      </c>
      <c r="H33" s="589"/>
      <c r="I33" s="588" t="s">
        <v>1329</v>
      </c>
    </row>
    <row r="34" spans="2:9" s="566" customFormat="1" x14ac:dyDescent="0.2">
      <c r="B34" s="570">
        <f t="shared" si="0"/>
        <v>21</v>
      </c>
      <c r="C34" s="670" t="s">
        <v>1637</v>
      </c>
      <c r="D34" s="601">
        <v>2240000</v>
      </c>
      <c r="E34" s="582">
        <v>2240699</v>
      </c>
      <c r="F34" s="572">
        <f t="shared" si="2"/>
        <v>700</v>
      </c>
      <c r="G34" s="595" t="s">
        <v>110</v>
      </c>
      <c r="H34" s="589"/>
      <c r="I34" s="588" t="s">
        <v>1329</v>
      </c>
    </row>
    <row r="35" spans="2:9" s="566" customFormat="1" x14ac:dyDescent="0.2">
      <c r="B35" s="570">
        <f t="shared" si="0"/>
        <v>22</v>
      </c>
      <c r="C35" s="670" t="s">
        <v>1638</v>
      </c>
      <c r="D35" s="601">
        <v>2242000</v>
      </c>
      <c r="E35" s="582">
        <v>2242499</v>
      </c>
      <c r="F35" s="572">
        <f t="shared" si="2"/>
        <v>500</v>
      </c>
      <c r="G35" s="595" t="s">
        <v>110</v>
      </c>
      <c r="H35" s="589"/>
      <c r="I35" s="588" t="s">
        <v>1329</v>
      </c>
    </row>
    <row r="36" spans="2:9" s="566" customFormat="1" x14ac:dyDescent="0.2">
      <c r="B36" s="570">
        <f t="shared" si="0"/>
        <v>23</v>
      </c>
      <c r="C36" s="670" t="s">
        <v>1639</v>
      </c>
      <c r="D36" s="601">
        <v>2245000</v>
      </c>
      <c r="E36" s="582">
        <v>2246199</v>
      </c>
      <c r="F36" s="572">
        <f t="shared" si="2"/>
        <v>1200</v>
      </c>
      <c r="G36" s="595" t="s">
        <v>110</v>
      </c>
      <c r="H36" s="589"/>
      <c r="I36" s="588" t="s">
        <v>1329</v>
      </c>
    </row>
    <row r="37" spans="2:9" s="565" customFormat="1" x14ac:dyDescent="0.2">
      <c r="B37" s="570">
        <f t="shared" si="0"/>
        <v>24</v>
      </c>
      <c r="C37" s="670" t="s">
        <v>2204</v>
      </c>
      <c r="D37" s="601">
        <v>2250000</v>
      </c>
      <c r="E37" s="582">
        <v>2259599</v>
      </c>
      <c r="F37" s="572">
        <f t="shared" si="2"/>
        <v>9600</v>
      </c>
      <c r="G37" s="595" t="s">
        <v>110</v>
      </c>
      <c r="H37" s="589"/>
      <c r="I37" s="588" t="s">
        <v>1329</v>
      </c>
    </row>
    <row r="38" spans="2:9" s="565" customFormat="1" x14ac:dyDescent="0.2">
      <c r="B38" s="570">
        <f t="shared" si="0"/>
        <v>25</v>
      </c>
      <c r="C38" s="670" t="s">
        <v>2791</v>
      </c>
      <c r="D38" s="601">
        <v>2270000</v>
      </c>
      <c r="E38" s="582">
        <v>2273399</v>
      </c>
      <c r="F38" s="572">
        <f t="shared" si="2"/>
        <v>3400</v>
      </c>
      <c r="G38" s="595" t="s">
        <v>110</v>
      </c>
      <c r="H38" s="589"/>
      <c r="I38" s="588" t="s">
        <v>1329</v>
      </c>
    </row>
    <row r="39" spans="2:9" s="566" customFormat="1" x14ac:dyDescent="0.2">
      <c r="B39" s="570">
        <f t="shared" si="0"/>
        <v>26</v>
      </c>
      <c r="C39" s="670" t="s">
        <v>218</v>
      </c>
      <c r="D39" s="601">
        <v>2280000</v>
      </c>
      <c r="E39" s="582">
        <v>2281099</v>
      </c>
      <c r="F39" s="572">
        <f t="shared" si="2"/>
        <v>1100</v>
      </c>
      <c r="G39" s="595" t="s">
        <v>110</v>
      </c>
      <c r="H39" s="589"/>
      <c r="I39" s="588" t="s">
        <v>1329</v>
      </c>
    </row>
    <row r="40" spans="2:9" s="499" customFormat="1" x14ac:dyDescent="0.2">
      <c r="B40" s="570">
        <f t="shared" si="0"/>
        <v>27</v>
      </c>
      <c r="C40" s="670" t="s">
        <v>2376</v>
      </c>
      <c r="D40" s="601">
        <v>2282000</v>
      </c>
      <c r="E40" s="582">
        <v>2282099</v>
      </c>
      <c r="F40" s="572">
        <f t="shared" si="2"/>
        <v>100</v>
      </c>
      <c r="G40" s="595" t="s">
        <v>110</v>
      </c>
      <c r="H40" s="589"/>
      <c r="I40" s="588" t="s">
        <v>1329</v>
      </c>
    </row>
    <row r="41" spans="2:9" s="566" customFormat="1" x14ac:dyDescent="0.2">
      <c r="B41" s="570">
        <f t="shared" si="0"/>
        <v>28</v>
      </c>
      <c r="C41" s="573" t="s">
        <v>123</v>
      </c>
      <c r="D41" s="599">
        <v>2287000</v>
      </c>
      <c r="E41" s="580">
        <v>2287799</v>
      </c>
      <c r="F41" s="583">
        <f t="shared" si="1"/>
        <v>800</v>
      </c>
      <c r="G41" s="595" t="s">
        <v>110</v>
      </c>
      <c r="H41" s="589"/>
      <c r="I41" s="588" t="s">
        <v>1329</v>
      </c>
    </row>
    <row r="42" spans="2:9" s="566" customFormat="1" x14ac:dyDescent="0.2">
      <c r="B42" s="570">
        <f t="shared" si="0"/>
        <v>29</v>
      </c>
      <c r="C42" s="573" t="s">
        <v>220</v>
      </c>
      <c r="D42" s="599">
        <v>2290000</v>
      </c>
      <c r="E42" s="580">
        <v>2293099</v>
      </c>
      <c r="F42" s="583">
        <f t="shared" si="1"/>
        <v>3100</v>
      </c>
      <c r="G42" s="595" t="s">
        <v>110</v>
      </c>
      <c r="H42" s="589"/>
      <c r="I42" s="588" t="s">
        <v>1329</v>
      </c>
    </row>
    <row r="43" spans="2:9" s="565" customFormat="1" x14ac:dyDescent="0.2">
      <c r="B43" s="570">
        <f t="shared" si="0"/>
        <v>30</v>
      </c>
      <c r="C43" s="573" t="s">
        <v>2604</v>
      </c>
      <c r="D43" s="599">
        <v>2300000</v>
      </c>
      <c r="E43" s="580">
        <v>2302599</v>
      </c>
      <c r="F43" s="583">
        <f t="shared" si="1"/>
        <v>2600</v>
      </c>
      <c r="G43" s="595" t="s">
        <v>940</v>
      </c>
      <c r="H43" s="585"/>
      <c r="I43" s="588" t="s">
        <v>1329</v>
      </c>
    </row>
    <row r="44" spans="2:9" s="565" customFormat="1" x14ac:dyDescent="0.2">
      <c r="B44" s="570">
        <f t="shared" si="0"/>
        <v>31</v>
      </c>
      <c r="C44" s="573" t="s">
        <v>2865</v>
      </c>
      <c r="D44" s="599">
        <v>2306000</v>
      </c>
      <c r="E44" s="580">
        <v>2307599</v>
      </c>
      <c r="F44" s="583">
        <f t="shared" si="1"/>
        <v>1600</v>
      </c>
      <c r="G44" s="595" t="s">
        <v>140</v>
      </c>
      <c r="H44" s="585"/>
      <c r="I44" s="588" t="s">
        <v>1329</v>
      </c>
    </row>
    <row r="45" spans="2:9" s="565" customFormat="1" x14ac:dyDescent="0.2">
      <c r="B45" s="570">
        <f>+B44+1</f>
        <v>32</v>
      </c>
      <c r="C45" s="573" t="s">
        <v>2284</v>
      </c>
      <c r="D45" s="599">
        <v>2310000</v>
      </c>
      <c r="E45" s="580">
        <v>2319599</v>
      </c>
      <c r="F45" s="583">
        <f t="shared" si="1"/>
        <v>9600</v>
      </c>
      <c r="G45" s="595" t="s">
        <v>140</v>
      </c>
      <c r="H45" s="585"/>
      <c r="I45" s="588" t="s">
        <v>1329</v>
      </c>
    </row>
    <row r="46" spans="2:9" s="566" customFormat="1" x14ac:dyDescent="0.2">
      <c r="B46" s="570">
        <f t="shared" si="0"/>
        <v>33</v>
      </c>
      <c r="C46" s="573" t="s">
        <v>2500</v>
      </c>
      <c r="D46" s="599">
        <v>2320000</v>
      </c>
      <c r="E46" s="580">
        <v>2320799</v>
      </c>
      <c r="F46" s="583">
        <f t="shared" si="1"/>
        <v>800</v>
      </c>
      <c r="G46" s="595" t="s">
        <v>140</v>
      </c>
      <c r="H46" s="577"/>
      <c r="I46" s="588" t="s">
        <v>1329</v>
      </c>
    </row>
    <row r="47" spans="2:9" s="566" customFormat="1" x14ac:dyDescent="0.2">
      <c r="B47" s="570">
        <f t="shared" si="0"/>
        <v>34</v>
      </c>
      <c r="C47" s="573" t="s">
        <v>2093</v>
      </c>
      <c r="D47" s="599">
        <v>2322000</v>
      </c>
      <c r="E47" s="580">
        <v>2322299</v>
      </c>
      <c r="F47" s="583">
        <f t="shared" si="1"/>
        <v>300</v>
      </c>
      <c r="G47" s="595" t="s">
        <v>140</v>
      </c>
      <c r="H47" s="585"/>
      <c r="I47" s="588" t="s">
        <v>1329</v>
      </c>
    </row>
    <row r="48" spans="2:9" s="566" customFormat="1" x14ac:dyDescent="0.2">
      <c r="B48" s="570">
        <f t="shared" si="0"/>
        <v>35</v>
      </c>
      <c r="C48" s="573" t="s">
        <v>1832</v>
      </c>
      <c r="D48" s="599">
        <v>2323000</v>
      </c>
      <c r="E48" s="580">
        <v>2323499</v>
      </c>
      <c r="F48" s="583">
        <f t="shared" si="1"/>
        <v>500</v>
      </c>
      <c r="G48" s="595" t="s">
        <v>140</v>
      </c>
      <c r="H48" s="585"/>
      <c r="I48" s="588" t="s">
        <v>1329</v>
      </c>
    </row>
    <row r="49" spans="2:9" s="566" customFormat="1" x14ac:dyDescent="0.2">
      <c r="B49" s="570">
        <f t="shared" si="0"/>
        <v>36</v>
      </c>
      <c r="C49" s="573" t="s">
        <v>2570</v>
      </c>
      <c r="D49" s="599">
        <v>2326000</v>
      </c>
      <c r="E49" s="580">
        <v>2326199</v>
      </c>
      <c r="F49" s="583">
        <f t="shared" si="1"/>
        <v>200</v>
      </c>
      <c r="G49" s="595" t="s">
        <v>140</v>
      </c>
      <c r="H49" s="585"/>
      <c r="I49" s="588" t="s">
        <v>1329</v>
      </c>
    </row>
    <row r="50" spans="2:9" s="566" customFormat="1" x14ac:dyDescent="0.2">
      <c r="B50" s="570">
        <f t="shared" si="0"/>
        <v>37</v>
      </c>
      <c r="C50" s="573" t="s">
        <v>2569</v>
      </c>
      <c r="D50" s="599">
        <v>2327000</v>
      </c>
      <c r="E50" s="580">
        <v>2327399</v>
      </c>
      <c r="F50" s="583">
        <f t="shared" si="1"/>
        <v>400</v>
      </c>
      <c r="G50" s="595" t="s">
        <v>140</v>
      </c>
      <c r="H50" s="585"/>
      <c r="I50" s="588" t="s">
        <v>1329</v>
      </c>
    </row>
    <row r="51" spans="2:9" s="566" customFormat="1" x14ac:dyDescent="0.2">
      <c r="B51" s="570">
        <f t="shared" si="0"/>
        <v>38</v>
      </c>
      <c r="C51" s="573" t="s">
        <v>1112</v>
      </c>
      <c r="D51" s="599">
        <v>2329000</v>
      </c>
      <c r="E51" s="580">
        <v>2329999</v>
      </c>
      <c r="F51" s="583">
        <f t="shared" si="1"/>
        <v>1000</v>
      </c>
      <c r="G51" s="595" t="s">
        <v>140</v>
      </c>
      <c r="H51" s="589"/>
      <c r="I51" s="588" t="s">
        <v>1329</v>
      </c>
    </row>
    <row r="52" spans="2:9" s="566" customFormat="1" x14ac:dyDescent="0.2">
      <c r="B52" s="570">
        <f t="shared" si="0"/>
        <v>39</v>
      </c>
      <c r="C52" s="573" t="s">
        <v>1204</v>
      </c>
      <c r="D52" s="599">
        <v>2330000</v>
      </c>
      <c r="E52" s="580">
        <v>2330199</v>
      </c>
      <c r="F52" s="583">
        <f t="shared" si="1"/>
        <v>200</v>
      </c>
      <c r="G52" s="595" t="s">
        <v>573</v>
      </c>
      <c r="H52" s="585"/>
      <c r="I52" s="588" t="s">
        <v>1329</v>
      </c>
    </row>
    <row r="53" spans="2:9" s="566" customFormat="1" x14ac:dyDescent="0.2">
      <c r="B53" s="570">
        <f t="shared" si="0"/>
        <v>40</v>
      </c>
      <c r="C53" s="573" t="s">
        <v>2727</v>
      </c>
      <c r="D53" s="599">
        <v>2331000</v>
      </c>
      <c r="E53" s="580">
        <v>2331099</v>
      </c>
      <c r="F53" s="583">
        <f t="shared" si="1"/>
        <v>100</v>
      </c>
      <c r="G53" s="595" t="s">
        <v>573</v>
      </c>
      <c r="H53" s="585"/>
      <c r="I53" s="588" t="s">
        <v>1329</v>
      </c>
    </row>
    <row r="54" spans="2:9" s="566" customFormat="1" x14ac:dyDescent="0.2">
      <c r="B54" s="570">
        <f t="shared" si="0"/>
        <v>41</v>
      </c>
      <c r="C54" s="573" t="s">
        <v>2515</v>
      </c>
      <c r="D54" s="599">
        <v>2332000</v>
      </c>
      <c r="E54" s="580">
        <v>2332199</v>
      </c>
      <c r="F54" s="583">
        <f t="shared" si="1"/>
        <v>200</v>
      </c>
      <c r="G54" s="595" t="s">
        <v>573</v>
      </c>
      <c r="H54" s="585"/>
      <c r="I54" s="588" t="s">
        <v>1329</v>
      </c>
    </row>
    <row r="55" spans="2:9" s="566" customFormat="1" x14ac:dyDescent="0.2">
      <c r="B55" s="570">
        <f t="shared" si="0"/>
        <v>42</v>
      </c>
      <c r="C55" s="573" t="s">
        <v>2733</v>
      </c>
      <c r="D55" s="599">
        <v>2333000</v>
      </c>
      <c r="E55" s="580">
        <v>2333399</v>
      </c>
      <c r="F55" s="583">
        <f t="shared" si="1"/>
        <v>400</v>
      </c>
      <c r="G55" s="595" t="s">
        <v>573</v>
      </c>
      <c r="H55" s="585"/>
      <c r="I55" s="588" t="s">
        <v>1329</v>
      </c>
    </row>
    <row r="56" spans="2:9" s="566" customFormat="1" x14ac:dyDescent="0.2">
      <c r="B56" s="570">
        <f t="shared" si="0"/>
        <v>43</v>
      </c>
      <c r="C56" s="573" t="s">
        <v>2728</v>
      </c>
      <c r="D56" s="599">
        <v>2334000</v>
      </c>
      <c r="E56" s="580">
        <v>2334499</v>
      </c>
      <c r="F56" s="583">
        <f t="shared" si="1"/>
        <v>500</v>
      </c>
      <c r="G56" s="595" t="s">
        <v>573</v>
      </c>
      <c r="H56" s="585"/>
      <c r="I56" s="588" t="s">
        <v>1329</v>
      </c>
    </row>
    <row r="57" spans="2:9" s="566" customFormat="1" x14ac:dyDescent="0.2">
      <c r="B57" s="570">
        <f t="shared" si="0"/>
        <v>44</v>
      </c>
      <c r="C57" s="573" t="s">
        <v>2734</v>
      </c>
      <c r="D57" s="599">
        <v>2335000</v>
      </c>
      <c r="E57" s="580">
        <v>2335399</v>
      </c>
      <c r="F57" s="583">
        <f t="shared" si="1"/>
        <v>400</v>
      </c>
      <c r="G57" s="595" t="s">
        <v>573</v>
      </c>
      <c r="H57" s="585"/>
      <c r="I57" s="588" t="s">
        <v>1329</v>
      </c>
    </row>
    <row r="58" spans="2:9" s="566" customFormat="1" x14ac:dyDescent="0.2">
      <c r="B58" s="570">
        <f t="shared" si="0"/>
        <v>45</v>
      </c>
      <c r="C58" s="573" t="s">
        <v>1333</v>
      </c>
      <c r="D58" s="599">
        <v>2336000</v>
      </c>
      <c r="E58" s="580">
        <v>2336299</v>
      </c>
      <c r="F58" s="583">
        <f t="shared" si="1"/>
        <v>300</v>
      </c>
      <c r="G58" s="595" t="s">
        <v>573</v>
      </c>
      <c r="H58" s="585"/>
      <c r="I58" s="588" t="s">
        <v>1329</v>
      </c>
    </row>
    <row r="59" spans="2:9" s="566" customFormat="1" x14ac:dyDescent="0.2">
      <c r="B59" s="570">
        <f t="shared" si="0"/>
        <v>46</v>
      </c>
      <c r="C59" s="573" t="s">
        <v>1205</v>
      </c>
      <c r="D59" s="599">
        <v>2338000</v>
      </c>
      <c r="E59" s="580">
        <v>2338199</v>
      </c>
      <c r="F59" s="583">
        <f t="shared" si="1"/>
        <v>200</v>
      </c>
      <c r="G59" s="595" t="s">
        <v>573</v>
      </c>
      <c r="H59" s="585"/>
      <c r="I59" s="588" t="s">
        <v>1329</v>
      </c>
    </row>
    <row r="60" spans="2:9" s="566" customFormat="1" x14ac:dyDescent="0.2">
      <c r="B60" s="570">
        <f t="shared" si="0"/>
        <v>47</v>
      </c>
      <c r="C60" s="573" t="s">
        <v>2462</v>
      </c>
      <c r="D60" s="599">
        <v>2340000</v>
      </c>
      <c r="E60" s="580">
        <v>2340399</v>
      </c>
      <c r="F60" s="583">
        <f t="shared" si="1"/>
        <v>400</v>
      </c>
      <c r="G60" s="595" t="s">
        <v>573</v>
      </c>
      <c r="H60" s="585"/>
      <c r="I60" s="588" t="s">
        <v>1329</v>
      </c>
    </row>
    <row r="61" spans="2:9" s="566" customFormat="1" x14ac:dyDescent="0.2">
      <c r="B61" s="570">
        <f t="shared" si="0"/>
        <v>48</v>
      </c>
      <c r="C61" s="573" t="s">
        <v>2390</v>
      </c>
      <c r="D61" s="599">
        <v>2343000</v>
      </c>
      <c r="E61" s="580">
        <v>2343399</v>
      </c>
      <c r="F61" s="583">
        <f t="shared" si="1"/>
        <v>400</v>
      </c>
      <c r="G61" s="595" t="s">
        <v>573</v>
      </c>
      <c r="H61" s="585"/>
      <c r="I61" s="588" t="s">
        <v>1329</v>
      </c>
    </row>
    <row r="62" spans="2:9" s="566" customFormat="1" x14ac:dyDescent="0.2">
      <c r="B62" s="570">
        <f t="shared" si="0"/>
        <v>49</v>
      </c>
      <c r="C62" s="573" t="s">
        <v>2474</v>
      </c>
      <c r="D62" s="599">
        <v>2346000</v>
      </c>
      <c r="E62" s="580">
        <v>2346399</v>
      </c>
      <c r="F62" s="583">
        <f t="shared" si="1"/>
        <v>400</v>
      </c>
      <c r="G62" s="595" t="s">
        <v>573</v>
      </c>
      <c r="H62" s="585"/>
      <c r="I62" s="588" t="s">
        <v>1329</v>
      </c>
    </row>
    <row r="63" spans="2:9" s="566" customFormat="1" x14ac:dyDescent="0.2">
      <c r="B63" s="570">
        <f t="shared" si="0"/>
        <v>50</v>
      </c>
      <c r="C63" s="573" t="s">
        <v>1279</v>
      </c>
      <c r="D63" s="599">
        <v>2348000</v>
      </c>
      <c r="E63" s="580">
        <v>2348199</v>
      </c>
      <c r="F63" s="583">
        <f t="shared" si="1"/>
        <v>200</v>
      </c>
      <c r="G63" s="595" t="s">
        <v>573</v>
      </c>
      <c r="H63" s="585"/>
      <c r="I63" s="588" t="s">
        <v>1329</v>
      </c>
    </row>
    <row r="64" spans="2:9" s="566" customFormat="1" x14ac:dyDescent="0.2">
      <c r="B64" s="570">
        <f t="shared" si="0"/>
        <v>51</v>
      </c>
      <c r="C64" s="573" t="s">
        <v>2517</v>
      </c>
      <c r="D64" s="599">
        <v>2350000</v>
      </c>
      <c r="E64" s="580">
        <v>2350199</v>
      </c>
      <c r="F64" s="583">
        <f t="shared" si="1"/>
        <v>200</v>
      </c>
      <c r="G64" s="595" t="s">
        <v>573</v>
      </c>
      <c r="H64" s="585"/>
      <c r="I64" s="588" t="s">
        <v>1329</v>
      </c>
    </row>
    <row r="65" spans="2:9" s="566" customFormat="1" x14ac:dyDescent="0.2">
      <c r="B65" s="570">
        <f t="shared" si="0"/>
        <v>52</v>
      </c>
      <c r="C65" s="573" t="s">
        <v>1206</v>
      </c>
      <c r="D65" s="599">
        <v>2352000</v>
      </c>
      <c r="E65" s="580">
        <v>2352199</v>
      </c>
      <c r="F65" s="583">
        <f t="shared" si="1"/>
        <v>200</v>
      </c>
      <c r="G65" s="595" t="s">
        <v>573</v>
      </c>
      <c r="H65" s="585"/>
      <c r="I65" s="588" t="s">
        <v>1329</v>
      </c>
    </row>
    <row r="66" spans="2:9" s="566" customFormat="1" x14ac:dyDescent="0.2">
      <c r="B66" s="570">
        <f t="shared" si="0"/>
        <v>53</v>
      </c>
      <c r="C66" s="573" t="s">
        <v>2496</v>
      </c>
      <c r="D66" s="599">
        <v>2253000</v>
      </c>
      <c r="E66" s="580">
        <v>2253199</v>
      </c>
      <c r="F66" s="583">
        <f t="shared" si="1"/>
        <v>200</v>
      </c>
      <c r="G66" s="595" t="s">
        <v>573</v>
      </c>
      <c r="H66" s="585"/>
      <c r="I66" s="588" t="s">
        <v>1329</v>
      </c>
    </row>
    <row r="67" spans="2:9" s="566" customFormat="1" x14ac:dyDescent="0.2">
      <c r="B67" s="570">
        <f t="shared" si="0"/>
        <v>54</v>
      </c>
      <c r="C67" s="573" t="s">
        <v>2516</v>
      </c>
      <c r="D67" s="599">
        <v>2354000</v>
      </c>
      <c r="E67" s="580">
        <v>2354199</v>
      </c>
      <c r="F67" s="583">
        <f t="shared" si="1"/>
        <v>200</v>
      </c>
      <c r="G67" s="595" t="s">
        <v>573</v>
      </c>
      <c r="H67" s="585"/>
      <c r="I67" s="588" t="s">
        <v>1329</v>
      </c>
    </row>
    <row r="68" spans="2:9" s="566" customFormat="1" x14ac:dyDescent="0.2">
      <c r="B68" s="570">
        <f t="shared" si="0"/>
        <v>55</v>
      </c>
      <c r="C68" s="573" t="s">
        <v>1334</v>
      </c>
      <c r="D68" s="599">
        <v>2356000</v>
      </c>
      <c r="E68" s="580">
        <v>2356199</v>
      </c>
      <c r="F68" s="583">
        <f t="shared" si="1"/>
        <v>200</v>
      </c>
      <c r="G68" s="595" t="s">
        <v>573</v>
      </c>
      <c r="H68" s="585"/>
      <c r="I68" s="588" t="s">
        <v>1329</v>
      </c>
    </row>
    <row r="69" spans="2:9" s="566" customFormat="1" x14ac:dyDescent="0.2">
      <c r="B69" s="570">
        <f t="shared" si="0"/>
        <v>56</v>
      </c>
      <c r="C69" s="573" t="s">
        <v>1280</v>
      </c>
      <c r="D69" s="599">
        <v>2358000</v>
      </c>
      <c r="E69" s="580">
        <v>2358999</v>
      </c>
      <c r="F69" s="583">
        <f t="shared" si="1"/>
        <v>1000</v>
      </c>
      <c r="G69" s="595" t="s">
        <v>573</v>
      </c>
      <c r="H69" s="585"/>
      <c r="I69" s="588" t="s">
        <v>1329</v>
      </c>
    </row>
    <row r="70" spans="2:9" s="566" customFormat="1" x14ac:dyDescent="0.2">
      <c r="B70" s="570">
        <f t="shared" si="0"/>
        <v>57</v>
      </c>
      <c r="C70" s="573" t="s">
        <v>1113</v>
      </c>
      <c r="D70" s="599">
        <v>2360000</v>
      </c>
      <c r="E70" s="580">
        <v>2360399</v>
      </c>
      <c r="F70" s="583">
        <f t="shared" si="1"/>
        <v>400</v>
      </c>
      <c r="G70" s="595" t="s">
        <v>573</v>
      </c>
      <c r="H70" s="577"/>
      <c r="I70" s="588" t="s">
        <v>1329</v>
      </c>
    </row>
    <row r="71" spans="2:9" s="566" customFormat="1" x14ac:dyDescent="0.2">
      <c r="B71" s="570">
        <f t="shared" si="0"/>
        <v>58</v>
      </c>
      <c r="C71" s="573" t="s">
        <v>1281</v>
      </c>
      <c r="D71" s="599">
        <v>2362000</v>
      </c>
      <c r="E71" s="580">
        <v>2363299</v>
      </c>
      <c r="F71" s="583">
        <f t="shared" si="1"/>
        <v>1300</v>
      </c>
      <c r="G71" s="595" t="s">
        <v>573</v>
      </c>
      <c r="H71" s="585"/>
      <c r="I71" s="588" t="s">
        <v>1329</v>
      </c>
    </row>
    <row r="72" spans="2:9" s="566" customFormat="1" x14ac:dyDescent="0.2">
      <c r="B72" s="570">
        <f t="shared" si="0"/>
        <v>59</v>
      </c>
      <c r="C72" s="573" t="s">
        <v>2436</v>
      </c>
      <c r="D72" s="599">
        <v>2364000</v>
      </c>
      <c r="E72" s="580">
        <v>2364999</v>
      </c>
      <c r="F72" s="583">
        <f t="shared" si="1"/>
        <v>1000</v>
      </c>
      <c r="G72" s="595" t="s">
        <v>573</v>
      </c>
      <c r="H72" s="585"/>
      <c r="I72" s="588" t="s">
        <v>1329</v>
      </c>
    </row>
    <row r="73" spans="2:9" s="566" customFormat="1" x14ac:dyDescent="0.2">
      <c r="B73" s="570">
        <f t="shared" si="0"/>
        <v>60</v>
      </c>
      <c r="C73" s="573" t="s">
        <v>2094</v>
      </c>
      <c r="D73" s="599">
        <v>2366000</v>
      </c>
      <c r="E73" s="580">
        <v>2367399</v>
      </c>
      <c r="F73" s="583">
        <f t="shared" si="1"/>
        <v>1400</v>
      </c>
      <c r="G73" s="595" t="s">
        <v>573</v>
      </c>
      <c r="H73" s="585"/>
      <c r="I73" s="588" t="s">
        <v>1329</v>
      </c>
    </row>
    <row r="74" spans="2:9" s="566" customFormat="1" x14ac:dyDescent="0.2">
      <c r="B74" s="570">
        <f t="shared" si="0"/>
        <v>61</v>
      </c>
      <c r="C74" s="573" t="s">
        <v>2524</v>
      </c>
      <c r="D74" s="599">
        <v>2369000</v>
      </c>
      <c r="E74" s="580">
        <v>2369399</v>
      </c>
      <c r="F74" s="583">
        <f t="shared" si="1"/>
        <v>400</v>
      </c>
      <c r="G74" s="595" t="s">
        <v>573</v>
      </c>
      <c r="H74" s="577"/>
      <c r="I74" s="588" t="s">
        <v>1329</v>
      </c>
    </row>
    <row r="75" spans="2:9" s="566" customFormat="1" x14ac:dyDescent="0.2">
      <c r="B75" s="570">
        <f t="shared" si="0"/>
        <v>62</v>
      </c>
      <c r="C75" s="573" t="s">
        <v>1207</v>
      </c>
      <c r="D75" s="599">
        <v>2370000</v>
      </c>
      <c r="E75" s="580">
        <v>2370299</v>
      </c>
      <c r="F75" s="583">
        <f t="shared" si="1"/>
        <v>300</v>
      </c>
      <c r="G75" s="595" t="s">
        <v>940</v>
      </c>
      <c r="H75" s="577"/>
      <c r="I75" s="588" t="s">
        <v>1329</v>
      </c>
    </row>
    <row r="76" spans="2:9" s="566" customFormat="1" x14ac:dyDescent="0.2">
      <c r="B76" s="570">
        <f t="shared" si="0"/>
        <v>63</v>
      </c>
      <c r="C76" s="573" t="s">
        <v>2509</v>
      </c>
      <c r="D76" s="599">
        <v>2373000</v>
      </c>
      <c r="E76" s="580">
        <v>2373299</v>
      </c>
      <c r="F76" s="583">
        <f t="shared" si="1"/>
        <v>300</v>
      </c>
      <c r="G76" s="595" t="s">
        <v>940</v>
      </c>
      <c r="H76" s="577"/>
      <c r="I76" s="588" t="s">
        <v>1329</v>
      </c>
    </row>
    <row r="77" spans="2:9" s="499" customFormat="1" x14ac:dyDescent="0.2">
      <c r="B77" s="570">
        <f t="shared" si="0"/>
        <v>64</v>
      </c>
      <c r="C77" s="573" t="s">
        <v>2375</v>
      </c>
      <c r="D77" s="599">
        <v>2374000</v>
      </c>
      <c r="E77" s="580">
        <v>2374299</v>
      </c>
      <c r="F77" s="583">
        <f t="shared" si="1"/>
        <v>300</v>
      </c>
      <c r="G77" s="595" t="s">
        <v>940</v>
      </c>
      <c r="H77" s="577"/>
      <c r="I77" s="588" t="s">
        <v>1329</v>
      </c>
    </row>
    <row r="78" spans="2:9" s="566" customFormat="1" x14ac:dyDescent="0.2">
      <c r="B78" s="570">
        <f t="shared" si="0"/>
        <v>65</v>
      </c>
      <c r="C78" s="573" t="s">
        <v>1208</v>
      </c>
      <c r="D78" s="599">
        <v>2376000</v>
      </c>
      <c r="E78" s="580">
        <v>2376399</v>
      </c>
      <c r="F78" s="583">
        <f t="shared" si="1"/>
        <v>400</v>
      </c>
      <c r="G78" s="595" t="s">
        <v>940</v>
      </c>
      <c r="H78" s="577"/>
      <c r="I78" s="588" t="s">
        <v>1329</v>
      </c>
    </row>
    <row r="79" spans="2:9" s="566" customFormat="1" x14ac:dyDescent="0.2">
      <c r="B79" s="570">
        <f t="shared" ref="B79:B144" si="3">+B78+1</f>
        <v>66</v>
      </c>
      <c r="C79" s="573" t="s">
        <v>1682</v>
      </c>
      <c r="D79" s="599">
        <v>2378000</v>
      </c>
      <c r="E79" s="580">
        <v>2378299</v>
      </c>
      <c r="F79" s="583">
        <f t="shared" si="1"/>
        <v>300</v>
      </c>
      <c r="G79" s="595" t="s">
        <v>940</v>
      </c>
      <c r="H79" s="577"/>
      <c r="I79" s="588" t="s">
        <v>1329</v>
      </c>
    </row>
    <row r="80" spans="2:9" s="566" customFormat="1" x14ac:dyDescent="0.2">
      <c r="B80" s="570">
        <f t="shared" si="3"/>
        <v>67</v>
      </c>
      <c r="C80" s="573" t="s">
        <v>2293</v>
      </c>
      <c r="D80" s="599">
        <v>2379000</v>
      </c>
      <c r="E80" s="580">
        <v>2379099</v>
      </c>
      <c r="F80" s="583">
        <f t="shared" si="1"/>
        <v>100</v>
      </c>
      <c r="G80" s="595" t="s">
        <v>940</v>
      </c>
      <c r="H80" s="577"/>
      <c r="I80" s="588" t="s">
        <v>1329</v>
      </c>
    </row>
    <row r="81" spans="2:9" s="566" customFormat="1" x14ac:dyDescent="0.2">
      <c r="B81" s="570">
        <f t="shared" si="3"/>
        <v>68</v>
      </c>
      <c r="C81" s="573" t="s">
        <v>1187</v>
      </c>
      <c r="D81" s="599">
        <v>2380000</v>
      </c>
      <c r="E81" s="580">
        <v>2380199</v>
      </c>
      <c r="F81" s="583">
        <f t="shared" si="1"/>
        <v>200</v>
      </c>
      <c r="G81" s="595" t="s">
        <v>940</v>
      </c>
      <c r="H81" s="577"/>
      <c r="I81" s="588" t="s">
        <v>1329</v>
      </c>
    </row>
    <row r="82" spans="2:9" s="566" customFormat="1" x14ac:dyDescent="0.2">
      <c r="B82" s="570">
        <f t="shared" si="3"/>
        <v>69</v>
      </c>
      <c r="C82" s="573" t="s">
        <v>792</v>
      </c>
      <c r="D82" s="599">
        <v>2382100</v>
      </c>
      <c r="E82" s="580">
        <v>2382299</v>
      </c>
      <c r="F82" s="583">
        <f t="shared" ref="F82:F196" si="4">SUM(E82-D82)+1</f>
        <v>200</v>
      </c>
      <c r="G82" s="595" t="s">
        <v>940</v>
      </c>
      <c r="H82" s="577"/>
      <c r="I82" s="588" t="s">
        <v>1329</v>
      </c>
    </row>
    <row r="83" spans="2:9" s="566" customFormat="1" x14ac:dyDescent="0.2">
      <c r="B83" s="570">
        <f t="shared" si="3"/>
        <v>70</v>
      </c>
      <c r="C83" s="573" t="s">
        <v>1683</v>
      </c>
      <c r="D83" s="599">
        <v>2384000</v>
      </c>
      <c r="E83" s="580">
        <v>2384199</v>
      </c>
      <c r="F83" s="583">
        <f t="shared" si="4"/>
        <v>200</v>
      </c>
      <c r="G83" s="595" t="s">
        <v>940</v>
      </c>
      <c r="H83" s="577"/>
      <c r="I83" s="588" t="s">
        <v>1329</v>
      </c>
    </row>
    <row r="84" spans="2:9" s="566" customFormat="1" x14ac:dyDescent="0.2">
      <c r="B84" s="570">
        <f t="shared" si="3"/>
        <v>71</v>
      </c>
      <c r="C84" s="573" t="s">
        <v>2614</v>
      </c>
      <c r="D84" s="599">
        <v>2386000</v>
      </c>
      <c r="E84" s="580">
        <v>2386099</v>
      </c>
      <c r="F84" s="583">
        <f t="shared" si="4"/>
        <v>100</v>
      </c>
      <c r="G84" s="595" t="s">
        <v>140</v>
      </c>
      <c r="H84" s="577"/>
      <c r="I84" s="588" t="s">
        <v>1329</v>
      </c>
    </row>
    <row r="85" spans="2:9" s="566" customFormat="1" x14ac:dyDescent="0.2">
      <c r="B85" s="570">
        <f t="shared" si="3"/>
        <v>72</v>
      </c>
      <c r="C85" s="573" t="s">
        <v>1645</v>
      </c>
      <c r="D85" s="599">
        <v>2430000</v>
      </c>
      <c r="E85" s="580">
        <v>2430299</v>
      </c>
      <c r="F85" s="583">
        <f t="shared" si="4"/>
        <v>300</v>
      </c>
      <c r="G85" s="595" t="s">
        <v>184</v>
      </c>
      <c r="H85" s="577"/>
      <c r="I85" s="588" t="s">
        <v>1329</v>
      </c>
    </row>
    <row r="86" spans="2:9" s="566" customFormat="1" x14ac:dyDescent="0.2">
      <c r="B86" s="570">
        <f t="shared" si="3"/>
        <v>73</v>
      </c>
      <c r="C86" s="573" t="s">
        <v>1646</v>
      </c>
      <c r="D86" s="599">
        <v>2432000</v>
      </c>
      <c r="E86" s="580">
        <v>2432299</v>
      </c>
      <c r="F86" s="583">
        <f t="shared" si="4"/>
        <v>300</v>
      </c>
      <c r="G86" s="595" t="s">
        <v>184</v>
      </c>
      <c r="H86" s="577"/>
      <c r="I86" s="588" t="s">
        <v>1329</v>
      </c>
    </row>
    <row r="87" spans="2:9" s="566" customFormat="1" x14ac:dyDescent="0.2">
      <c r="B87" s="570">
        <f t="shared" si="3"/>
        <v>74</v>
      </c>
      <c r="C87" s="573" t="s">
        <v>1647</v>
      </c>
      <c r="D87" s="599">
        <v>2434000</v>
      </c>
      <c r="E87" s="580">
        <v>2434299</v>
      </c>
      <c r="F87" s="583">
        <f t="shared" si="4"/>
        <v>300</v>
      </c>
      <c r="G87" s="595" t="s">
        <v>184</v>
      </c>
      <c r="H87" s="577"/>
      <c r="I87" s="588" t="s">
        <v>1329</v>
      </c>
    </row>
    <row r="88" spans="2:9" s="566" customFormat="1" x14ac:dyDescent="0.2">
      <c r="B88" s="570">
        <f t="shared" si="3"/>
        <v>75</v>
      </c>
      <c r="C88" s="573" t="s">
        <v>1648</v>
      </c>
      <c r="D88" s="599">
        <v>2436000</v>
      </c>
      <c r="E88" s="580">
        <v>2436299</v>
      </c>
      <c r="F88" s="583">
        <f t="shared" si="4"/>
        <v>300</v>
      </c>
      <c r="G88" s="595" t="s">
        <v>184</v>
      </c>
      <c r="H88" s="577"/>
      <c r="I88" s="588" t="s">
        <v>1329</v>
      </c>
    </row>
    <row r="89" spans="2:9" s="566" customFormat="1" x14ac:dyDescent="0.2">
      <c r="B89" s="570">
        <f t="shared" si="3"/>
        <v>76</v>
      </c>
      <c r="C89" s="573" t="s">
        <v>1649</v>
      </c>
      <c r="D89" s="599">
        <v>2438000</v>
      </c>
      <c r="E89" s="580">
        <v>2438799</v>
      </c>
      <c r="F89" s="583">
        <f t="shared" si="4"/>
        <v>800</v>
      </c>
      <c r="G89" s="595" t="s">
        <v>184</v>
      </c>
      <c r="H89" s="577"/>
      <c r="I89" s="588" t="s">
        <v>1329</v>
      </c>
    </row>
    <row r="90" spans="2:9" s="566" customFormat="1" x14ac:dyDescent="0.2">
      <c r="B90" s="570">
        <f t="shared" si="3"/>
        <v>77</v>
      </c>
      <c r="C90" s="573" t="s">
        <v>2801</v>
      </c>
      <c r="D90" s="599">
        <v>2440000</v>
      </c>
      <c r="E90" s="580">
        <v>2444099</v>
      </c>
      <c r="F90" s="583">
        <f t="shared" si="4"/>
        <v>4100</v>
      </c>
      <c r="G90" s="595" t="s">
        <v>184</v>
      </c>
      <c r="H90" s="577"/>
      <c r="I90" s="588" t="s">
        <v>1329</v>
      </c>
    </row>
    <row r="91" spans="2:9" s="566" customFormat="1" x14ac:dyDescent="0.2">
      <c r="B91" s="570">
        <f t="shared" si="3"/>
        <v>78</v>
      </c>
      <c r="C91" s="573" t="s">
        <v>1613</v>
      </c>
      <c r="D91" s="599">
        <v>2447000</v>
      </c>
      <c r="E91" s="580">
        <v>2447099</v>
      </c>
      <c r="F91" s="583">
        <f t="shared" si="4"/>
        <v>100</v>
      </c>
      <c r="G91" s="595" t="s">
        <v>184</v>
      </c>
      <c r="H91" s="577"/>
      <c r="I91" s="588" t="s">
        <v>1329</v>
      </c>
    </row>
    <row r="92" spans="2:9" s="566" customFormat="1" x14ac:dyDescent="0.2">
      <c r="B92" s="570">
        <f t="shared" si="3"/>
        <v>79</v>
      </c>
      <c r="C92" s="573" t="s">
        <v>1779</v>
      </c>
      <c r="D92" s="599">
        <v>2448000</v>
      </c>
      <c r="E92" s="580">
        <v>2448099</v>
      </c>
      <c r="F92" s="583">
        <f t="shared" si="4"/>
        <v>100</v>
      </c>
      <c r="G92" s="595" t="s">
        <v>184</v>
      </c>
      <c r="H92" s="577"/>
      <c r="I92" s="588" t="s">
        <v>1329</v>
      </c>
    </row>
    <row r="93" spans="2:9" s="566" customFormat="1" x14ac:dyDescent="0.2">
      <c r="B93" s="570">
        <f t="shared" si="3"/>
        <v>80</v>
      </c>
      <c r="C93" s="573" t="s">
        <v>1614</v>
      </c>
      <c r="D93" s="599">
        <v>2449000</v>
      </c>
      <c r="E93" s="580">
        <v>2449199</v>
      </c>
      <c r="F93" s="583">
        <f t="shared" si="4"/>
        <v>200</v>
      </c>
      <c r="G93" s="595" t="s">
        <v>184</v>
      </c>
      <c r="H93" s="577"/>
      <c r="I93" s="588" t="s">
        <v>1329</v>
      </c>
    </row>
    <row r="94" spans="2:9" s="566" customFormat="1" x14ac:dyDescent="0.2">
      <c r="B94" s="570">
        <f t="shared" si="3"/>
        <v>81</v>
      </c>
      <c r="C94" s="573" t="s">
        <v>1410</v>
      </c>
      <c r="D94" s="599">
        <v>2450000</v>
      </c>
      <c r="E94" s="580">
        <v>2456799</v>
      </c>
      <c r="F94" s="583">
        <f t="shared" si="4"/>
        <v>6800</v>
      </c>
      <c r="G94" s="595" t="s">
        <v>184</v>
      </c>
      <c r="H94" s="577"/>
      <c r="I94" s="588" t="s">
        <v>1329</v>
      </c>
    </row>
    <row r="95" spans="2:9" s="566" customFormat="1" x14ac:dyDescent="0.2">
      <c r="B95" s="570">
        <f t="shared" si="3"/>
        <v>82</v>
      </c>
      <c r="C95" s="573" t="s">
        <v>1714</v>
      </c>
      <c r="D95" s="599">
        <v>2460000</v>
      </c>
      <c r="E95" s="580">
        <v>2462199</v>
      </c>
      <c r="F95" s="583">
        <f t="shared" si="4"/>
        <v>2200</v>
      </c>
      <c r="G95" s="595" t="s">
        <v>184</v>
      </c>
      <c r="H95" s="577"/>
      <c r="I95" s="588" t="s">
        <v>1329</v>
      </c>
    </row>
    <row r="96" spans="2:9" s="566" customFormat="1" x14ac:dyDescent="0.2">
      <c r="B96" s="570">
        <f t="shared" si="3"/>
        <v>83</v>
      </c>
      <c r="C96" s="573" t="s">
        <v>1209</v>
      </c>
      <c r="D96" s="599">
        <v>2464000</v>
      </c>
      <c r="E96" s="580">
        <v>2465599</v>
      </c>
      <c r="F96" s="583">
        <f t="shared" si="4"/>
        <v>1600</v>
      </c>
      <c r="G96" s="595" t="s">
        <v>184</v>
      </c>
      <c r="H96" s="577"/>
      <c r="I96" s="588" t="s">
        <v>1329</v>
      </c>
    </row>
    <row r="97" spans="2:9" s="566" customFormat="1" x14ac:dyDescent="0.2">
      <c r="B97" s="570">
        <f t="shared" si="3"/>
        <v>84</v>
      </c>
      <c r="C97" s="573" t="s">
        <v>1529</v>
      </c>
      <c r="D97" s="599">
        <v>2467000</v>
      </c>
      <c r="E97" s="580">
        <v>2467499</v>
      </c>
      <c r="F97" s="583">
        <f t="shared" si="4"/>
        <v>500</v>
      </c>
      <c r="G97" s="595" t="s">
        <v>184</v>
      </c>
      <c r="H97" s="577"/>
      <c r="I97" s="588" t="s">
        <v>1329</v>
      </c>
    </row>
    <row r="98" spans="2:9" s="566" customFormat="1" x14ac:dyDescent="0.2">
      <c r="B98" s="570">
        <f t="shared" si="3"/>
        <v>85</v>
      </c>
      <c r="C98" s="573" t="s">
        <v>1793</v>
      </c>
      <c r="D98" s="599">
        <v>2468000</v>
      </c>
      <c r="E98" s="580">
        <v>2468199</v>
      </c>
      <c r="F98" s="583">
        <f t="shared" si="4"/>
        <v>200</v>
      </c>
      <c r="G98" s="595" t="s">
        <v>184</v>
      </c>
      <c r="H98" s="577"/>
      <c r="I98" s="588" t="s">
        <v>1329</v>
      </c>
    </row>
    <row r="99" spans="2:9" s="566" customFormat="1" x14ac:dyDescent="0.2">
      <c r="B99" s="570">
        <f t="shared" si="3"/>
        <v>86</v>
      </c>
      <c r="C99" s="573" t="s">
        <v>1210</v>
      </c>
      <c r="D99" s="599">
        <v>2470000</v>
      </c>
      <c r="E99" s="580">
        <v>2471299</v>
      </c>
      <c r="F99" s="583">
        <f t="shared" si="4"/>
        <v>1300</v>
      </c>
      <c r="G99" s="595" t="s">
        <v>184</v>
      </c>
      <c r="H99" s="577"/>
      <c r="I99" s="588" t="s">
        <v>1329</v>
      </c>
    </row>
    <row r="100" spans="2:9" s="566" customFormat="1" x14ac:dyDescent="0.2">
      <c r="B100" s="570">
        <f t="shared" si="3"/>
        <v>87</v>
      </c>
      <c r="C100" s="573" t="s">
        <v>1528</v>
      </c>
      <c r="D100" s="599">
        <v>2473000</v>
      </c>
      <c r="E100" s="580">
        <v>2473399</v>
      </c>
      <c r="F100" s="583">
        <f t="shared" si="4"/>
        <v>400</v>
      </c>
      <c r="G100" s="595" t="s">
        <v>184</v>
      </c>
      <c r="H100" s="577"/>
      <c r="I100" s="588" t="s">
        <v>1329</v>
      </c>
    </row>
    <row r="101" spans="2:9" s="566" customFormat="1" x14ac:dyDescent="0.2">
      <c r="B101" s="570">
        <f t="shared" si="3"/>
        <v>88</v>
      </c>
      <c r="C101" s="573" t="s">
        <v>1956</v>
      </c>
      <c r="D101" s="599">
        <v>2475000</v>
      </c>
      <c r="E101" s="580">
        <v>2475599</v>
      </c>
      <c r="F101" s="583">
        <f t="shared" si="4"/>
        <v>600</v>
      </c>
      <c r="G101" s="595" t="s">
        <v>184</v>
      </c>
      <c r="H101" s="577"/>
      <c r="I101" s="588" t="s">
        <v>1329</v>
      </c>
    </row>
    <row r="102" spans="2:9" s="566" customFormat="1" x14ac:dyDescent="0.2">
      <c r="B102" s="570">
        <f t="shared" si="3"/>
        <v>89</v>
      </c>
      <c r="C102" s="573" t="s">
        <v>1956</v>
      </c>
      <c r="D102" s="599">
        <v>2476000</v>
      </c>
      <c r="E102" s="580">
        <v>2476199</v>
      </c>
      <c r="F102" s="583">
        <f t="shared" si="4"/>
        <v>200</v>
      </c>
      <c r="G102" s="595" t="s">
        <v>184</v>
      </c>
      <c r="H102" s="577"/>
      <c r="I102" s="588" t="s">
        <v>1329</v>
      </c>
    </row>
    <row r="103" spans="2:9" s="566" customFormat="1" x14ac:dyDescent="0.2">
      <c r="B103" s="570">
        <f t="shared" si="3"/>
        <v>90</v>
      </c>
      <c r="C103" s="573" t="s">
        <v>793</v>
      </c>
      <c r="D103" s="599">
        <v>2480000</v>
      </c>
      <c r="E103" s="580">
        <v>2481299</v>
      </c>
      <c r="F103" s="583">
        <f t="shared" si="4"/>
        <v>1300</v>
      </c>
      <c r="G103" s="595" t="s">
        <v>184</v>
      </c>
      <c r="H103" s="577"/>
      <c r="I103" s="588" t="s">
        <v>1329</v>
      </c>
    </row>
    <row r="104" spans="2:9" s="566" customFormat="1" x14ac:dyDescent="0.2">
      <c r="B104" s="570">
        <f t="shared" si="3"/>
        <v>91</v>
      </c>
      <c r="C104" s="573" t="s">
        <v>1114</v>
      </c>
      <c r="D104" s="599">
        <v>2484000</v>
      </c>
      <c r="E104" s="580">
        <v>2484399</v>
      </c>
      <c r="F104" s="583">
        <f t="shared" si="4"/>
        <v>400</v>
      </c>
      <c r="G104" s="595" t="s">
        <v>184</v>
      </c>
      <c r="H104" s="577"/>
      <c r="I104" s="588" t="s">
        <v>1329</v>
      </c>
    </row>
    <row r="105" spans="2:9" s="566" customFormat="1" x14ac:dyDescent="0.2">
      <c r="B105" s="570">
        <f t="shared" si="3"/>
        <v>92</v>
      </c>
      <c r="C105" s="573" t="s">
        <v>1827</v>
      </c>
      <c r="D105" s="599">
        <v>2486000</v>
      </c>
      <c r="E105" s="580">
        <v>2486199</v>
      </c>
      <c r="F105" s="583">
        <f t="shared" si="4"/>
        <v>200</v>
      </c>
      <c r="G105" s="595" t="s">
        <v>184</v>
      </c>
      <c r="H105" s="577"/>
      <c r="I105" s="588" t="s">
        <v>1329</v>
      </c>
    </row>
    <row r="106" spans="2:9" s="566" customFormat="1" x14ac:dyDescent="0.2">
      <c r="B106" s="570">
        <f t="shared" si="3"/>
        <v>93</v>
      </c>
      <c r="C106" s="573" t="s">
        <v>1199</v>
      </c>
      <c r="D106" s="599">
        <v>2488000</v>
      </c>
      <c r="E106" s="580">
        <v>2488299</v>
      </c>
      <c r="F106" s="583">
        <f t="shared" si="4"/>
        <v>300</v>
      </c>
      <c r="G106" s="595" t="s">
        <v>184</v>
      </c>
      <c r="H106" s="577"/>
      <c r="I106" s="588" t="s">
        <v>1329</v>
      </c>
    </row>
    <row r="107" spans="2:9" s="566" customFormat="1" x14ac:dyDescent="0.2">
      <c r="B107" s="570">
        <f t="shared" si="3"/>
        <v>94</v>
      </c>
      <c r="C107" s="573" t="s">
        <v>2796</v>
      </c>
      <c r="D107" s="599">
        <v>2490000</v>
      </c>
      <c r="E107" s="580">
        <v>2491099</v>
      </c>
      <c r="F107" s="583">
        <f t="shared" si="4"/>
        <v>1100</v>
      </c>
      <c r="G107" s="595" t="s">
        <v>98</v>
      </c>
      <c r="H107" s="577"/>
      <c r="I107" s="588" t="s">
        <v>1329</v>
      </c>
    </row>
    <row r="108" spans="2:9" s="566" customFormat="1" x14ac:dyDescent="0.2">
      <c r="B108" s="570">
        <f t="shared" si="3"/>
        <v>95</v>
      </c>
      <c r="C108" s="573" t="s">
        <v>2797</v>
      </c>
      <c r="D108" s="599">
        <v>2497000</v>
      </c>
      <c r="E108" s="580">
        <v>2497599</v>
      </c>
      <c r="F108" s="583">
        <f t="shared" si="4"/>
        <v>600</v>
      </c>
      <c r="G108" s="595" t="s">
        <v>940</v>
      </c>
      <c r="H108" s="577"/>
      <c r="I108" s="588" t="s">
        <v>1329</v>
      </c>
    </row>
    <row r="109" spans="2:9" s="566" customFormat="1" x14ac:dyDescent="0.2">
      <c r="B109" s="570">
        <f t="shared" si="3"/>
        <v>96</v>
      </c>
      <c r="C109" s="584" t="s">
        <v>1140</v>
      </c>
      <c r="D109" s="599"/>
      <c r="E109" s="580"/>
      <c r="F109" s="583"/>
      <c r="G109" s="701" t="s">
        <v>699</v>
      </c>
      <c r="H109" s="577"/>
      <c r="I109" s="588" t="s">
        <v>1329</v>
      </c>
    </row>
    <row r="110" spans="2:9" s="566" customFormat="1" x14ac:dyDescent="0.2">
      <c r="B110" s="570">
        <f t="shared" si="3"/>
        <v>97</v>
      </c>
      <c r="C110" s="573" t="s">
        <v>1143</v>
      </c>
      <c r="D110" s="599">
        <v>2500000</v>
      </c>
      <c r="E110" s="580">
        <v>2500007</v>
      </c>
      <c r="F110" s="583">
        <f t="shared" si="4"/>
        <v>8</v>
      </c>
      <c r="G110" s="595" t="s">
        <v>98</v>
      </c>
      <c r="H110" s="577"/>
      <c r="I110" s="588" t="s">
        <v>1329</v>
      </c>
    </row>
    <row r="111" spans="2:9" s="566" customFormat="1" x14ac:dyDescent="0.2">
      <c r="B111" s="570">
        <f t="shared" si="3"/>
        <v>98</v>
      </c>
      <c r="C111" s="573" t="s">
        <v>1180</v>
      </c>
      <c r="D111" s="599">
        <v>2501000</v>
      </c>
      <c r="E111" s="580">
        <v>2501099</v>
      </c>
      <c r="F111" s="583">
        <f t="shared" si="4"/>
        <v>100</v>
      </c>
      <c r="G111" s="595" t="s">
        <v>110</v>
      </c>
      <c r="H111" s="577"/>
      <c r="I111" s="588" t="s">
        <v>1329</v>
      </c>
    </row>
    <row r="112" spans="2:9" s="566" customFormat="1" x14ac:dyDescent="0.2">
      <c r="B112" s="570">
        <f t="shared" si="3"/>
        <v>99</v>
      </c>
      <c r="C112" s="573" t="s">
        <v>1144</v>
      </c>
      <c r="D112" s="599">
        <v>2502000</v>
      </c>
      <c r="E112" s="580">
        <v>2502007</v>
      </c>
      <c r="F112" s="583">
        <f t="shared" si="4"/>
        <v>8</v>
      </c>
      <c r="G112" s="595" t="s">
        <v>184</v>
      </c>
      <c r="H112" s="577"/>
      <c r="I112" s="588" t="s">
        <v>1329</v>
      </c>
    </row>
    <row r="113" spans="2:9" s="566" customFormat="1" x14ac:dyDescent="0.2">
      <c r="B113" s="570">
        <f t="shared" si="3"/>
        <v>100</v>
      </c>
      <c r="C113" s="573" t="s">
        <v>1145</v>
      </c>
      <c r="D113" s="599">
        <v>2503000</v>
      </c>
      <c r="E113" s="580">
        <v>2503063</v>
      </c>
      <c r="F113" s="583">
        <f t="shared" si="4"/>
        <v>64</v>
      </c>
      <c r="G113" s="595" t="s">
        <v>98</v>
      </c>
      <c r="H113" s="577"/>
      <c r="I113" s="588" t="s">
        <v>1329</v>
      </c>
    </row>
    <row r="114" spans="2:9" s="566" customFormat="1" x14ac:dyDescent="0.2">
      <c r="B114" s="570">
        <f t="shared" si="3"/>
        <v>101</v>
      </c>
      <c r="C114" s="573" t="s">
        <v>2207</v>
      </c>
      <c r="D114" s="599">
        <v>2505000</v>
      </c>
      <c r="E114" s="580">
        <v>2505299</v>
      </c>
      <c r="F114" s="583">
        <f t="shared" si="4"/>
        <v>300</v>
      </c>
      <c r="G114" s="595" t="s">
        <v>98</v>
      </c>
      <c r="H114" s="577"/>
      <c r="I114" s="588" t="s">
        <v>1329</v>
      </c>
    </row>
    <row r="115" spans="2:9" s="566" customFormat="1" x14ac:dyDescent="0.2">
      <c r="B115" s="570">
        <f t="shared" si="3"/>
        <v>102</v>
      </c>
      <c r="C115" s="573" t="s">
        <v>2803</v>
      </c>
      <c r="D115" s="599">
        <v>2508000</v>
      </c>
      <c r="E115" s="580">
        <v>2508399</v>
      </c>
      <c r="F115" s="583">
        <f t="shared" si="4"/>
        <v>400</v>
      </c>
      <c r="G115" s="595" t="s">
        <v>98</v>
      </c>
      <c r="H115" s="577"/>
      <c r="I115" s="588" t="s">
        <v>1329</v>
      </c>
    </row>
    <row r="116" spans="2:9" s="565" customFormat="1" x14ac:dyDescent="0.2">
      <c r="B116" s="570">
        <f t="shared" si="3"/>
        <v>103</v>
      </c>
      <c r="C116" s="573" t="s">
        <v>2207</v>
      </c>
      <c r="D116" s="599">
        <v>2510000</v>
      </c>
      <c r="E116" s="580">
        <v>2519599</v>
      </c>
      <c r="F116" s="583">
        <f t="shared" si="4"/>
        <v>9600</v>
      </c>
      <c r="G116" s="595" t="s">
        <v>98</v>
      </c>
      <c r="H116" s="577"/>
      <c r="I116" s="588" t="s">
        <v>1329</v>
      </c>
    </row>
    <row r="117" spans="2:9" s="615" customFormat="1" x14ac:dyDescent="0.2">
      <c r="B117" s="570">
        <f t="shared" si="3"/>
        <v>104</v>
      </c>
      <c r="C117" s="607" t="s">
        <v>2283</v>
      </c>
      <c r="D117" s="702">
        <v>2520000</v>
      </c>
      <c r="E117" s="616">
        <v>2529599</v>
      </c>
      <c r="F117" s="691">
        <f t="shared" si="4"/>
        <v>9600</v>
      </c>
      <c r="G117" s="703" t="s">
        <v>98</v>
      </c>
      <c r="H117" s="704"/>
      <c r="I117" s="705" t="s">
        <v>1329</v>
      </c>
    </row>
    <row r="118" spans="2:9" s="566" customFormat="1" x14ac:dyDescent="0.2">
      <c r="B118" s="570">
        <f t="shared" si="3"/>
        <v>105</v>
      </c>
      <c r="C118" s="573" t="s">
        <v>2239</v>
      </c>
      <c r="D118" s="599">
        <v>2530000</v>
      </c>
      <c r="E118" s="580">
        <v>2531099</v>
      </c>
      <c r="F118" s="583">
        <f t="shared" si="4"/>
        <v>1100</v>
      </c>
      <c r="G118" s="595" t="s">
        <v>98</v>
      </c>
      <c r="H118" s="577"/>
      <c r="I118" s="588" t="s">
        <v>1329</v>
      </c>
    </row>
    <row r="119" spans="2:9" s="566" customFormat="1" x14ac:dyDescent="0.2">
      <c r="B119" s="570">
        <f t="shared" si="3"/>
        <v>106</v>
      </c>
      <c r="C119" s="573" t="s">
        <v>2240</v>
      </c>
      <c r="D119" s="599">
        <v>2533000</v>
      </c>
      <c r="E119" s="580">
        <v>2533699</v>
      </c>
      <c r="F119" s="583">
        <f t="shared" si="4"/>
        <v>700</v>
      </c>
      <c r="G119" s="595" t="s">
        <v>98</v>
      </c>
      <c r="H119" s="577"/>
      <c r="I119" s="588" t="s">
        <v>1329</v>
      </c>
    </row>
    <row r="120" spans="2:9" s="566" customFormat="1" x14ac:dyDescent="0.2">
      <c r="B120" s="570">
        <f t="shared" si="3"/>
        <v>107</v>
      </c>
      <c r="C120" s="573" t="s">
        <v>2241</v>
      </c>
      <c r="D120" s="599">
        <v>2535000</v>
      </c>
      <c r="E120" s="580">
        <v>2535699</v>
      </c>
      <c r="F120" s="583">
        <f t="shared" si="4"/>
        <v>700</v>
      </c>
      <c r="G120" s="595" t="s">
        <v>98</v>
      </c>
      <c r="H120" s="577"/>
      <c r="I120" s="588" t="s">
        <v>1329</v>
      </c>
    </row>
    <row r="121" spans="2:9" s="566" customFormat="1" x14ac:dyDescent="0.2">
      <c r="B121" s="570">
        <f t="shared" si="3"/>
        <v>108</v>
      </c>
      <c r="C121" s="573" t="s">
        <v>2242</v>
      </c>
      <c r="D121" s="599">
        <v>2537000</v>
      </c>
      <c r="E121" s="580">
        <v>2537799</v>
      </c>
      <c r="F121" s="583">
        <f t="shared" si="4"/>
        <v>800</v>
      </c>
      <c r="G121" s="595" t="s">
        <v>98</v>
      </c>
      <c r="H121" s="577"/>
      <c r="I121" s="588" t="s">
        <v>1329</v>
      </c>
    </row>
    <row r="122" spans="2:9" s="566" customFormat="1" x14ac:dyDescent="0.2">
      <c r="B122" s="570">
        <f t="shared" si="3"/>
        <v>109</v>
      </c>
      <c r="C122" s="573" t="s">
        <v>2683</v>
      </c>
      <c r="D122" s="599">
        <v>2539000</v>
      </c>
      <c r="E122" s="580">
        <v>2539399</v>
      </c>
      <c r="F122" s="583">
        <f t="shared" si="4"/>
        <v>400</v>
      </c>
      <c r="G122" s="595" t="s">
        <v>98</v>
      </c>
      <c r="H122" s="577"/>
      <c r="I122" s="588" t="s">
        <v>1329</v>
      </c>
    </row>
    <row r="123" spans="2:9" s="566" customFormat="1" x14ac:dyDescent="0.2">
      <c r="B123" s="570">
        <f t="shared" si="3"/>
        <v>110</v>
      </c>
      <c r="C123" s="573" t="s">
        <v>1429</v>
      </c>
      <c r="D123" s="599">
        <v>2540000</v>
      </c>
      <c r="E123" s="580">
        <v>2540399</v>
      </c>
      <c r="F123" s="583">
        <f t="shared" si="4"/>
        <v>400</v>
      </c>
      <c r="G123" s="595" t="s">
        <v>98</v>
      </c>
      <c r="H123" s="577"/>
      <c r="I123" s="588" t="s">
        <v>1329</v>
      </c>
    </row>
    <row r="124" spans="2:9" s="566" customFormat="1" x14ac:dyDescent="0.2">
      <c r="B124" s="570">
        <f t="shared" si="3"/>
        <v>111</v>
      </c>
      <c r="C124" s="573" t="s">
        <v>1430</v>
      </c>
      <c r="D124" s="599">
        <v>2542000</v>
      </c>
      <c r="E124" s="580">
        <v>2542599</v>
      </c>
      <c r="F124" s="583">
        <f t="shared" si="4"/>
        <v>600</v>
      </c>
      <c r="G124" s="595" t="s">
        <v>98</v>
      </c>
      <c r="H124" s="577"/>
      <c r="I124" s="588" t="s">
        <v>1329</v>
      </c>
    </row>
    <row r="125" spans="2:9" s="566" customFormat="1" x14ac:dyDescent="0.2">
      <c r="B125" s="570">
        <f t="shared" si="3"/>
        <v>112</v>
      </c>
      <c r="C125" s="573" t="s">
        <v>1470</v>
      </c>
      <c r="D125" s="599">
        <v>2545000</v>
      </c>
      <c r="E125" s="580">
        <v>2547399</v>
      </c>
      <c r="F125" s="583">
        <f t="shared" si="4"/>
        <v>2400</v>
      </c>
      <c r="G125" s="595" t="s">
        <v>98</v>
      </c>
      <c r="H125" s="577"/>
      <c r="I125" s="588" t="s">
        <v>1329</v>
      </c>
    </row>
    <row r="126" spans="2:9" s="566" customFormat="1" x14ac:dyDescent="0.2">
      <c r="B126" s="570">
        <f>+B125+1</f>
        <v>113</v>
      </c>
      <c r="C126" s="573" t="s">
        <v>1431</v>
      </c>
      <c r="D126" s="599">
        <v>2550000</v>
      </c>
      <c r="E126" s="580">
        <v>2551799</v>
      </c>
      <c r="F126" s="583">
        <f t="shared" si="4"/>
        <v>1800</v>
      </c>
      <c r="G126" s="595" t="s">
        <v>98</v>
      </c>
      <c r="H126" s="577"/>
      <c r="I126" s="588" t="s">
        <v>1329</v>
      </c>
    </row>
    <row r="127" spans="2:9" s="566" customFormat="1" x14ac:dyDescent="0.2">
      <c r="B127" s="570">
        <f t="shared" si="3"/>
        <v>114</v>
      </c>
      <c r="C127" s="573" t="s">
        <v>1813</v>
      </c>
      <c r="D127" s="599">
        <v>2554000</v>
      </c>
      <c r="E127" s="580">
        <v>2554699</v>
      </c>
      <c r="F127" s="583">
        <f t="shared" si="4"/>
        <v>700</v>
      </c>
      <c r="G127" s="595" t="s">
        <v>98</v>
      </c>
      <c r="H127" s="577"/>
      <c r="I127" s="588" t="s">
        <v>1329</v>
      </c>
    </row>
    <row r="128" spans="2:9" s="566" customFormat="1" x14ac:dyDescent="0.2">
      <c r="B128" s="570">
        <f t="shared" si="3"/>
        <v>115</v>
      </c>
      <c r="C128" s="573" t="s">
        <v>2179</v>
      </c>
      <c r="D128" s="599">
        <v>2556000</v>
      </c>
      <c r="E128" s="580">
        <v>2556199</v>
      </c>
      <c r="F128" s="583">
        <f t="shared" si="4"/>
        <v>200</v>
      </c>
      <c r="G128" s="595" t="s">
        <v>98</v>
      </c>
      <c r="H128" s="577"/>
      <c r="I128" s="588" t="s">
        <v>1329</v>
      </c>
    </row>
    <row r="129" spans="2:10" s="566" customFormat="1" x14ac:dyDescent="0.2">
      <c r="B129" s="570">
        <f t="shared" si="3"/>
        <v>116</v>
      </c>
      <c r="C129" s="573" t="s">
        <v>2180</v>
      </c>
      <c r="D129" s="599">
        <v>2557000</v>
      </c>
      <c r="E129" s="580">
        <v>2557199</v>
      </c>
      <c r="F129" s="583">
        <f t="shared" si="4"/>
        <v>200</v>
      </c>
      <c r="G129" s="595" t="s">
        <v>98</v>
      </c>
      <c r="H129" s="577"/>
      <c r="I129" s="588" t="s">
        <v>1329</v>
      </c>
    </row>
    <row r="130" spans="2:10" s="566" customFormat="1" x14ac:dyDescent="0.2">
      <c r="B130" s="570">
        <f t="shared" si="3"/>
        <v>117</v>
      </c>
      <c r="C130" s="573" t="s">
        <v>1854</v>
      </c>
      <c r="D130" s="599">
        <v>2558000</v>
      </c>
      <c r="E130" s="580">
        <v>2558699</v>
      </c>
      <c r="F130" s="583">
        <f t="shared" si="4"/>
        <v>700</v>
      </c>
      <c r="G130" s="595" t="s">
        <v>98</v>
      </c>
      <c r="H130" s="577"/>
      <c r="I130" s="588" t="s">
        <v>1329</v>
      </c>
    </row>
    <row r="131" spans="2:10" s="567" customFormat="1" x14ac:dyDescent="0.2">
      <c r="B131" s="570">
        <f t="shared" si="3"/>
        <v>118</v>
      </c>
      <c r="C131" s="573" t="s">
        <v>1200</v>
      </c>
      <c r="D131" s="599">
        <v>2560000</v>
      </c>
      <c r="E131" s="580">
        <v>2560199</v>
      </c>
      <c r="F131" s="583">
        <f t="shared" si="4"/>
        <v>200</v>
      </c>
      <c r="G131" s="595" t="s">
        <v>184</v>
      </c>
      <c r="H131" s="577"/>
      <c r="I131" s="588" t="s">
        <v>1329</v>
      </c>
      <c r="J131" s="566"/>
    </row>
    <row r="132" spans="2:10" s="566" customFormat="1" x14ac:dyDescent="0.2">
      <c r="B132" s="570">
        <f t="shared" si="3"/>
        <v>119</v>
      </c>
      <c r="C132" s="573" t="s">
        <v>1282</v>
      </c>
      <c r="D132" s="599">
        <v>2562000</v>
      </c>
      <c r="E132" s="580">
        <v>2562299</v>
      </c>
      <c r="F132" s="583">
        <f t="shared" si="4"/>
        <v>300</v>
      </c>
      <c r="G132" s="595" t="s">
        <v>98</v>
      </c>
      <c r="H132" s="577"/>
      <c r="I132" s="588" t="s">
        <v>1329</v>
      </c>
    </row>
    <row r="133" spans="2:10" s="566" customFormat="1" x14ac:dyDescent="0.2">
      <c r="B133" s="570">
        <f t="shared" si="3"/>
        <v>120</v>
      </c>
      <c r="C133" s="573" t="s">
        <v>1283</v>
      </c>
      <c r="D133" s="599">
        <v>2564000</v>
      </c>
      <c r="E133" s="580">
        <v>2564199</v>
      </c>
      <c r="F133" s="583">
        <f t="shared" si="4"/>
        <v>200</v>
      </c>
      <c r="G133" s="595" t="s">
        <v>98</v>
      </c>
      <c r="H133" s="577"/>
      <c r="I133" s="588" t="s">
        <v>1329</v>
      </c>
    </row>
    <row r="134" spans="2:10" s="566" customFormat="1" x14ac:dyDescent="0.2">
      <c r="B134" s="570">
        <f t="shared" si="3"/>
        <v>121</v>
      </c>
      <c r="C134" s="573" t="s">
        <v>2181</v>
      </c>
      <c r="D134" s="599">
        <v>2565000</v>
      </c>
      <c r="E134" s="580">
        <v>2565199</v>
      </c>
      <c r="F134" s="583">
        <f t="shared" si="4"/>
        <v>200</v>
      </c>
      <c r="G134" s="595" t="s">
        <v>98</v>
      </c>
      <c r="H134" s="577"/>
      <c r="I134" s="588" t="s">
        <v>1329</v>
      </c>
    </row>
    <row r="135" spans="2:10" s="566" customFormat="1" x14ac:dyDescent="0.2">
      <c r="B135" s="570">
        <f t="shared" si="3"/>
        <v>122</v>
      </c>
      <c r="C135" s="573" t="s">
        <v>2249</v>
      </c>
      <c r="D135" s="599">
        <v>2566000</v>
      </c>
      <c r="E135" s="580">
        <v>2566099</v>
      </c>
      <c r="F135" s="583">
        <f t="shared" si="4"/>
        <v>100</v>
      </c>
      <c r="G135" s="595" t="s">
        <v>98</v>
      </c>
      <c r="H135" s="577"/>
      <c r="I135" s="588" t="s">
        <v>1329</v>
      </c>
    </row>
    <row r="136" spans="2:10" s="566" customFormat="1" x14ac:dyDescent="0.2">
      <c r="B136" s="570">
        <f t="shared" si="3"/>
        <v>123</v>
      </c>
      <c r="C136" s="573" t="s">
        <v>2866</v>
      </c>
      <c r="D136" s="599">
        <v>2566100</v>
      </c>
      <c r="E136" s="580">
        <v>2566299</v>
      </c>
      <c r="F136" s="583">
        <f t="shared" si="4"/>
        <v>200</v>
      </c>
      <c r="G136" s="595" t="s">
        <v>98</v>
      </c>
      <c r="H136" s="577"/>
      <c r="I136" s="588" t="s">
        <v>1329</v>
      </c>
    </row>
    <row r="137" spans="2:10" s="566" customFormat="1" x14ac:dyDescent="0.2">
      <c r="B137" s="570">
        <f t="shared" si="3"/>
        <v>124</v>
      </c>
      <c r="C137" s="573" t="s">
        <v>2564</v>
      </c>
      <c r="D137" s="599">
        <v>2566500</v>
      </c>
      <c r="E137" s="580">
        <v>2566699</v>
      </c>
      <c r="F137" s="583">
        <f t="shared" si="4"/>
        <v>200</v>
      </c>
      <c r="G137" s="595" t="s">
        <v>98</v>
      </c>
      <c r="H137" s="577"/>
      <c r="I137" s="588" t="s">
        <v>1329</v>
      </c>
    </row>
    <row r="138" spans="2:10" s="566" customFormat="1" x14ac:dyDescent="0.2">
      <c r="B138" s="570">
        <f t="shared" si="3"/>
        <v>125</v>
      </c>
      <c r="C138" s="573" t="s">
        <v>1284</v>
      </c>
      <c r="D138" s="599">
        <v>2567000</v>
      </c>
      <c r="E138" s="580">
        <v>2567199</v>
      </c>
      <c r="F138" s="583">
        <f t="shared" si="4"/>
        <v>200</v>
      </c>
      <c r="G138" s="595" t="s">
        <v>98</v>
      </c>
      <c r="H138" s="577"/>
      <c r="I138" s="588" t="s">
        <v>1329</v>
      </c>
    </row>
    <row r="139" spans="2:10" s="566" customFormat="1" x14ac:dyDescent="0.2">
      <c r="B139" s="570">
        <f t="shared" si="3"/>
        <v>126</v>
      </c>
      <c r="C139" s="573" t="s">
        <v>2289</v>
      </c>
      <c r="D139" s="599">
        <v>2569000</v>
      </c>
      <c r="E139" s="580">
        <v>2569099</v>
      </c>
      <c r="F139" s="583">
        <f t="shared" si="4"/>
        <v>100</v>
      </c>
      <c r="G139" s="595" t="s">
        <v>98</v>
      </c>
      <c r="H139" s="577"/>
      <c r="I139" s="588" t="s">
        <v>1329</v>
      </c>
    </row>
    <row r="140" spans="2:10" s="566" customFormat="1" x14ac:dyDescent="0.2">
      <c r="B140" s="570">
        <f t="shared" si="3"/>
        <v>127</v>
      </c>
      <c r="C140" s="573" t="s">
        <v>2867</v>
      </c>
      <c r="D140" s="599">
        <v>2569100</v>
      </c>
      <c r="E140" s="580">
        <v>2569299</v>
      </c>
      <c r="F140" s="583">
        <f t="shared" si="4"/>
        <v>200</v>
      </c>
      <c r="G140" s="595" t="s">
        <v>98</v>
      </c>
      <c r="H140" s="577"/>
      <c r="I140" s="588" t="s">
        <v>1329</v>
      </c>
    </row>
    <row r="141" spans="2:10" s="566" customFormat="1" x14ac:dyDescent="0.2">
      <c r="B141" s="570">
        <f>+B140+1</f>
        <v>128</v>
      </c>
      <c r="C141" s="573" t="s">
        <v>1285</v>
      </c>
      <c r="D141" s="599">
        <v>2570000</v>
      </c>
      <c r="E141" s="580">
        <v>2570299</v>
      </c>
      <c r="F141" s="583">
        <f t="shared" si="4"/>
        <v>300</v>
      </c>
      <c r="G141" s="595" t="s">
        <v>98</v>
      </c>
      <c r="H141" s="577"/>
      <c r="I141" s="588" t="s">
        <v>1329</v>
      </c>
    </row>
    <row r="142" spans="2:10" s="566" customFormat="1" x14ac:dyDescent="0.2">
      <c r="B142" s="570">
        <f t="shared" si="3"/>
        <v>129</v>
      </c>
      <c r="C142" s="573" t="s">
        <v>1669</v>
      </c>
      <c r="D142" s="599">
        <v>2572000</v>
      </c>
      <c r="E142" s="580">
        <v>2572499</v>
      </c>
      <c r="F142" s="583">
        <f t="shared" si="4"/>
        <v>500</v>
      </c>
      <c r="G142" s="595" t="s">
        <v>98</v>
      </c>
      <c r="H142" s="577"/>
      <c r="I142" s="588" t="s">
        <v>1329</v>
      </c>
    </row>
    <row r="143" spans="2:10" s="566" customFormat="1" x14ac:dyDescent="0.2">
      <c r="B143" s="570">
        <f t="shared" si="3"/>
        <v>130</v>
      </c>
      <c r="C143" s="573" t="s">
        <v>1742</v>
      </c>
      <c r="D143" s="599">
        <v>2575000</v>
      </c>
      <c r="E143" s="580">
        <v>2575199</v>
      </c>
      <c r="F143" s="583">
        <f t="shared" si="4"/>
        <v>200</v>
      </c>
      <c r="G143" s="595" t="s">
        <v>98</v>
      </c>
      <c r="H143" s="577"/>
      <c r="I143" s="588" t="s">
        <v>1329</v>
      </c>
    </row>
    <row r="144" spans="2:10" s="566" customFormat="1" x14ac:dyDescent="0.2">
      <c r="B144" s="570">
        <f t="shared" si="3"/>
        <v>131</v>
      </c>
      <c r="C144" s="573" t="s">
        <v>1865</v>
      </c>
      <c r="D144" s="599">
        <v>2577000</v>
      </c>
      <c r="E144" s="580">
        <v>2577399</v>
      </c>
      <c r="F144" s="583">
        <f t="shared" si="4"/>
        <v>400</v>
      </c>
      <c r="G144" s="595" t="s">
        <v>98</v>
      </c>
      <c r="H144" s="577"/>
      <c r="I144" s="588" t="s">
        <v>1329</v>
      </c>
    </row>
    <row r="145" spans="2:9" s="566" customFormat="1" x14ac:dyDescent="0.2">
      <c r="B145" s="570">
        <f t="shared" ref="B145:B212" si="5">+B144+1</f>
        <v>132</v>
      </c>
      <c r="C145" s="573" t="s">
        <v>1670</v>
      </c>
      <c r="D145" s="599">
        <v>2580000</v>
      </c>
      <c r="E145" s="580">
        <v>2581999</v>
      </c>
      <c r="F145" s="583">
        <f t="shared" si="4"/>
        <v>2000</v>
      </c>
      <c r="G145" s="595" t="s">
        <v>98</v>
      </c>
      <c r="H145" s="577"/>
      <c r="I145" s="588" t="s">
        <v>1329</v>
      </c>
    </row>
    <row r="146" spans="2:9" s="566" customFormat="1" x14ac:dyDescent="0.2">
      <c r="B146" s="570">
        <f t="shared" si="5"/>
        <v>133</v>
      </c>
      <c r="C146" s="573" t="s">
        <v>2095</v>
      </c>
      <c r="D146" s="599">
        <v>2585000</v>
      </c>
      <c r="E146" s="580">
        <v>2586399</v>
      </c>
      <c r="F146" s="583">
        <f t="shared" si="4"/>
        <v>1400</v>
      </c>
      <c r="G146" s="595" t="s">
        <v>98</v>
      </c>
      <c r="H146" s="577"/>
      <c r="I146" s="588" t="s">
        <v>1329</v>
      </c>
    </row>
    <row r="147" spans="2:9" s="566" customFormat="1" x14ac:dyDescent="0.2">
      <c r="B147" s="570">
        <f t="shared" si="5"/>
        <v>134</v>
      </c>
      <c r="C147" s="573" t="s">
        <v>2643</v>
      </c>
      <c r="D147" s="599">
        <v>2590000</v>
      </c>
      <c r="E147" s="580">
        <v>2590599</v>
      </c>
      <c r="F147" s="583">
        <f t="shared" si="4"/>
        <v>600</v>
      </c>
      <c r="G147" s="595" t="s">
        <v>98</v>
      </c>
      <c r="H147" s="577"/>
      <c r="I147" s="588" t="s">
        <v>1329</v>
      </c>
    </row>
    <row r="148" spans="2:9" s="566" customFormat="1" x14ac:dyDescent="0.2">
      <c r="B148" s="570">
        <f t="shared" si="5"/>
        <v>135</v>
      </c>
      <c r="C148" s="573" t="s">
        <v>2680</v>
      </c>
      <c r="D148" s="599">
        <v>2594000</v>
      </c>
      <c r="E148" s="580">
        <v>2594399</v>
      </c>
      <c r="F148" s="583">
        <f t="shared" si="4"/>
        <v>400</v>
      </c>
      <c r="G148" s="595" t="s">
        <v>110</v>
      </c>
      <c r="H148" s="577"/>
      <c r="I148" s="588" t="s">
        <v>1329</v>
      </c>
    </row>
    <row r="149" spans="2:9" s="566" customFormat="1" x14ac:dyDescent="0.2">
      <c r="B149" s="570">
        <f t="shared" si="5"/>
        <v>136</v>
      </c>
      <c r="C149" s="573" t="s">
        <v>2681</v>
      </c>
      <c r="D149" s="599">
        <v>2596000</v>
      </c>
      <c r="E149" s="580">
        <v>2596399</v>
      </c>
      <c r="F149" s="583">
        <f t="shared" si="4"/>
        <v>400</v>
      </c>
      <c r="G149" s="595" t="s">
        <v>110</v>
      </c>
      <c r="H149" s="577"/>
      <c r="I149" s="588" t="s">
        <v>1329</v>
      </c>
    </row>
    <row r="150" spans="2:9" s="566" customFormat="1" x14ac:dyDescent="0.2">
      <c r="B150" s="570">
        <f t="shared" si="5"/>
        <v>137</v>
      </c>
      <c r="C150" s="573" t="s">
        <v>2682</v>
      </c>
      <c r="D150" s="599">
        <v>2598000</v>
      </c>
      <c r="E150" s="580">
        <v>2598399</v>
      </c>
      <c r="F150" s="583">
        <f t="shared" si="4"/>
        <v>400</v>
      </c>
      <c r="G150" s="595" t="s">
        <v>110</v>
      </c>
      <c r="H150" s="577"/>
      <c r="I150" s="588" t="s">
        <v>1329</v>
      </c>
    </row>
    <row r="151" spans="2:9" s="566" customFormat="1" x14ac:dyDescent="0.2">
      <c r="B151" s="570">
        <f t="shared" si="5"/>
        <v>138</v>
      </c>
      <c r="C151" s="573" t="s">
        <v>216</v>
      </c>
      <c r="D151" s="599">
        <v>2600000</v>
      </c>
      <c r="E151" s="580">
        <v>2612899</v>
      </c>
      <c r="F151" s="583">
        <f t="shared" si="4"/>
        <v>12900</v>
      </c>
      <c r="G151" s="595" t="s">
        <v>98</v>
      </c>
      <c r="H151" s="577"/>
      <c r="I151" s="588" t="s">
        <v>1329</v>
      </c>
    </row>
    <row r="152" spans="2:9" s="566" customFormat="1" x14ac:dyDescent="0.2">
      <c r="B152" s="570">
        <f t="shared" si="5"/>
        <v>139</v>
      </c>
      <c r="C152" s="573" t="s">
        <v>2168</v>
      </c>
      <c r="D152" s="599">
        <v>2615000</v>
      </c>
      <c r="E152" s="580">
        <v>2616599</v>
      </c>
      <c r="F152" s="583">
        <f t="shared" si="4"/>
        <v>1600</v>
      </c>
      <c r="G152" s="595" t="s">
        <v>98</v>
      </c>
      <c r="H152" s="577"/>
      <c r="I152" s="588" t="s">
        <v>1329</v>
      </c>
    </row>
    <row r="153" spans="2:9" s="566" customFormat="1" x14ac:dyDescent="0.2">
      <c r="B153" s="570">
        <f t="shared" si="5"/>
        <v>140</v>
      </c>
      <c r="C153" s="573" t="s">
        <v>2745</v>
      </c>
      <c r="D153" s="599">
        <v>2620000</v>
      </c>
      <c r="E153" s="580">
        <v>2620399</v>
      </c>
      <c r="F153" s="583">
        <f t="shared" si="4"/>
        <v>400</v>
      </c>
      <c r="G153" s="595" t="s">
        <v>98</v>
      </c>
      <c r="H153" s="577"/>
      <c r="I153" s="588" t="s">
        <v>1329</v>
      </c>
    </row>
    <row r="154" spans="2:9" s="566" customFormat="1" x14ac:dyDescent="0.2">
      <c r="B154" s="570">
        <f t="shared" si="5"/>
        <v>141</v>
      </c>
      <c r="C154" s="573" t="s">
        <v>2746</v>
      </c>
      <c r="D154" s="599">
        <v>2621000</v>
      </c>
      <c r="E154" s="580">
        <v>2621399</v>
      </c>
      <c r="F154" s="583">
        <f t="shared" si="4"/>
        <v>400</v>
      </c>
      <c r="G154" s="595" t="s">
        <v>98</v>
      </c>
      <c r="H154" s="577"/>
      <c r="I154" s="588" t="s">
        <v>1329</v>
      </c>
    </row>
    <row r="155" spans="2:9" s="566" customFormat="1" x14ac:dyDescent="0.2">
      <c r="B155" s="570">
        <f t="shared" si="5"/>
        <v>142</v>
      </c>
      <c r="C155" s="573" t="s">
        <v>2747</v>
      </c>
      <c r="D155" s="599">
        <v>2622000</v>
      </c>
      <c r="E155" s="580">
        <v>2622399</v>
      </c>
      <c r="F155" s="583">
        <f t="shared" si="4"/>
        <v>400</v>
      </c>
      <c r="G155" s="595" t="s">
        <v>98</v>
      </c>
      <c r="H155" s="577"/>
      <c r="I155" s="588" t="s">
        <v>1329</v>
      </c>
    </row>
    <row r="156" spans="2:9" s="566" customFormat="1" x14ac:dyDescent="0.2">
      <c r="B156" s="570">
        <f t="shared" si="5"/>
        <v>143</v>
      </c>
      <c r="C156" s="573" t="s">
        <v>2743</v>
      </c>
      <c r="D156" s="599">
        <v>2623000</v>
      </c>
      <c r="E156" s="580">
        <v>2623399</v>
      </c>
      <c r="F156" s="583">
        <f t="shared" si="4"/>
        <v>400</v>
      </c>
      <c r="G156" s="595" t="s">
        <v>98</v>
      </c>
      <c r="H156" s="577"/>
      <c r="I156" s="588" t="s">
        <v>1329</v>
      </c>
    </row>
    <row r="157" spans="2:9" s="566" customFormat="1" x14ac:dyDescent="0.2">
      <c r="B157" s="570">
        <f t="shared" si="5"/>
        <v>144</v>
      </c>
      <c r="C157" s="573" t="s">
        <v>2744</v>
      </c>
      <c r="D157" s="599">
        <v>2624000</v>
      </c>
      <c r="E157" s="580">
        <v>2624399</v>
      </c>
      <c r="F157" s="583">
        <f t="shared" si="4"/>
        <v>400</v>
      </c>
      <c r="G157" s="595" t="s">
        <v>98</v>
      </c>
      <c r="H157" s="577"/>
      <c r="I157" s="588" t="s">
        <v>1329</v>
      </c>
    </row>
    <row r="158" spans="2:9" s="566" customFormat="1" x14ac:dyDescent="0.2">
      <c r="B158" s="570">
        <f t="shared" si="5"/>
        <v>145</v>
      </c>
      <c r="C158" s="573" t="s">
        <v>2868</v>
      </c>
      <c r="D158" s="599">
        <v>2625000</v>
      </c>
      <c r="E158" s="580">
        <v>2625399</v>
      </c>
      <c r="F158" s="583">
        <f t="shared" si="4"/>
        <v>400</v>
      </c>
      <c r="G158" s="703" t="s">
        <v>98</v>
      </c>
      <c r="H158" s="577"/>
      <c r="I158" s="588" t="s">
        <v>1329</v>
      </c>
    </row>
    <row r="159" spans="2:9" s="566" customFormat="1" x14ac:dyDescent="0.2">
      <c r="B159" s="570">
        <f t="shared" si="5"/>
        <v>146</v>
      </c>
      <c r="C159" s="573" t="s">
        <v>2869</v>
      </c>
      <c r="D159" s="599">
        <v>2626000</v>
      </c>
      <c r="E159" s="580">
        <v>2626399</v>
      </c>
      <c r="F159" s="583">
        <f t="shared" si="4"/>
        <v>400</v>
      </c>
      <c r="G159" s="703" t="s">
        <v>98</v>
      </c>
      <c r="H159" s="577"/>
      <c r="I159" s="588" t="s">
        <v>1329</v>
      </c>
    </row>
    <row r="160" spans="2:9" s="566" customFormat="1" x14ac:dyDescent="0.2">
      <c r="B160" s="570">
        <f t="shared" si="5"/>
        <v>147</v>
      </c>
      <c r="C160" s="573" t="s">
        <v>2870</v>
      </c>
      <c r="D160" s="599">
        <v>2627000</v>
      </c>
      <c r="E160" s="580">
        <v>2627399</v>
      </c>
      <c r="F160" s="583">
        <f t="shared" si="4"/>
        <v>400</v>
      </c>
      <c r="G160" s="703" t="s">
        <v>98</v>
      </c>
      <c r="H160" s="577"/>
      <c r="I160" s="588" t="s">
        <v>1329</v>
      </c>
    </row>
    <row r="161" spans="2:9" s="566" customFormat="1" x14ac:dyDescent="0.2">
      <c r="B161" s="570">
        <f t="shared" si="5"/>
        <v>148</v>
      </c>
      <c r="C161" s="573" t="s">
        <v>2871</v>
      </c>
      <c r="D161" s="599">
        <v>2628000</v>
      </c>
      <c r="E161" s="580">
        <v>2628399</v>
      </c>
      <c r="F161" s="583">
        <f t="shared" si="4"/>
        <v>400</v>
      </c>
      <c r="G161" s="703" t="s">
        <v>98</v>
      </c>
      <c r="H161" s="577"/>
      <c r="I161" s="588" t="s">
        <v>1329</v>
      </c>
    </row>
    <row r="162" spans="2:9" s="566" customFormat="1" x14ac:dyDescent="0.2">
      <c r="B162" s="570">
        <f>+B161+1</f>
        <v>149</v>
      </c>
      <c r="C162" s="573" t="s">
        <v>2654</v>
      </c>
      <c r="D162" s="599">
        <v>2630000</v>
      </c>
      <c r="E162" s="580">
        <v>2630199</v>
      </c>
      <c r="F162" s="583">
        <f t="shared" si="4"/>
        <v>200</v>
      </c>
      <c r="G162" s="595" t="s">
        <v>573</v>
      </c>
      <c r="H162" s="577"/>
      <c r="I162" s="588" t="s">
        <v>1329</v>
      </c>
    </row>
    <row r="163" spans="2:9" s="566" customFormat="1" x14ac:dyDescent="0.2">
      <c r="B163" s="570">
        <f t="shared" si="5"/>
        <v>150</v>
      </c>
      <c r="C163" s="573" t="s">
        <v>1464</v>
      </c>
      <c r="D163" s="599">
        <v>2630500</v>
      </c>
      <c r="E163" s="580">
        <v>2632999</v>
      </c>
      <c r="F163" s="583">
        <f t="shared" si="4"/>
        <v>2500</v>
      </c>
      <c r="G163" s="595" t="s">
        <v>98</v>
      </c>
      <c r="H163" s="577"/>
      <c r="I163" s="588" t="s">
        <v>1329</v>
      </c>
    </row>
    <row r="164" spans="2:9" s="566" customFormat="1" x14ac:dyDescent="0.2">
      <c r="B164" s="570">
        <f t="shared" si="5"/>
        <v>151</v>
      </c>
      <c r="C164" s="573" t="s">
        <v>1715</v>
      </c>
      <c r="D164" s="599">
        <v>2635000</v>
      </c>
      <c r="E164" s="580">
        <v>2635799</v>
      </c>
      <c r="F164" s="583">
        <f t="shared" si="4"/>
        <v>800</v>
      </c>
      <c r="G164" s="595" t="s">
        <v>98</v>
      </c>
      <c r="H164" s="577"/>
      <c r="I164" s="588" t="s">
        <v>1329</v>
      </c>
    </row>
    <row r="165" spans="2:9" s="566" customFormat="1" x14ac:dyDescent="0.2">
      <c r="B165" s="570">
        <f t="shared" si="5"/>
        <v>152</v>
      </c>
      <c r="C165" s="573" t="s">
        <v>1716</v>
      </c>
      <c r="D165" s="599">
        <v>2637000</v>
      </c>
      <c r="E165" s="580">
        <v>2637599</v>
      </c>
      <c r="F165" s="583">
        <f t="shared" si="4"/>
        <v>600</v>
      </c>
      <c r="G165" s="595" t="s">
        <v>98</v>
      </c>
      <c r="H165" s="577"/>
      <c r="I165" s="588" t="s">
        <v>1329</v>
      </c>
    </row>
    <row r="166" spans="2:9" s="566" customFormat="1" x14ac:dyDescent="0.2">
      <c r="B166" s="570">
        <f t="shared" si="5"/>
        <v>153</v>
      </c>
      <c r="C166" s="573" t="s">
        <v>1717</v>
      </c>
      <c r="D166" s="599">
        <v>2639000</v>
      </c>
      <c r="E166" s="580">
        <v>2639199</v>
      </c>
      <c r="F166" s="583">
        <f t="shared" si="4"/>
        <v>200</v>
      </c>
      <c r="G166" s="595" t="s">
        <v>98</v>
      </c>
      <c r="H166" s="577"/>
      <c r="I166" s="588" t="s">
        <v>1329</v>
      </c>
    </row>
    <row r="167" spans="2:9" s="566" customFormat="1" x14ac:dyDescent="0.2">
      <c r="B167" s="570">
        <f t="shared" si="5"/>
        <v>154</v>
      </c>
      <c r="C167" s="573" t="s">
        <v>96</v>
      </c>
      <c r="D167" s="599">
        <v>2640000</v>
      </c>
      <c r="E167" s="580">
        <v>2645499</v>
      </c>
      <c r="F167" s="583">
        <f t="shared" si="4"/>
        <v>5500</v>
      </c>
      <c r="G167" s="595" t="s">
        <v>98</v>
      </c>
      <c r="H167" s="577"/>
      <c r="I167" s="588" t="s">
        <v>1329</v>
      </c>
    </row>
    <row r="168" spans="2:9" s="566" customFormat="1" x14ac:dyDescent="0.2">
      <c r="B168" s="570">
        <f t="shared" si="5"/>
        <v>155</v>
      </c>
      <c r="C168" s="573" t="s">
        <v>96</v>
      </c>
      <c r="D168" s="599">
        <v>2648000</v>
      </c>
      <c r="E168" s="580">
        <v>2649999</v>
      </c>
      <c r="F168" s="583">
        <f t="shared" si="4"/>
        <v>2000</v>
      </c>
      <c r="G168" s="595" t="s">
        <v>98</v>
      </c>
      <c r="H168" s="588"/>
      <c r="I168" s="588" t="s">
        <v>1329</v>
      </c>
    </row>
    <row r="169" spans="2:9" s="566" customFormat="1" x14ac:dyDescent="0.2">
      <c r="B169" s="570">
        <f t="shared" si="5"/>
        <v>156</v>
      </c>
      <c r="C169" s="573" t="s">
        <v>1220</v>
      </c>
      <c r="D169" s="599">
        <v>2650000</v>
      </c>
      <c r="E169" s="580">
        <v>2653699</v>
      </c>
      <c r="F169" s="583">
        <f t="shared" si="4"/>
        <v>3700</v>
      </c>
      <c r="G169" s="595" t="s">
        <v>98</v>
      </c>
      <c r="H169" s="585"/>
      <c r="I169" s="588" t="s">
        <v>1329</v>
      </c>
    </row>
    <row r="170" spans="2:9" s="566" customFormat="1" x14ac:dyDescent="0.2">
      <c r="B170" s="570">
        <f t="shared" si="5"/>
        <v>157</v>
      </c>
      <c r="C170" s="573" t="s">
        <v>1855</v>
      </c>
      <c r="D170" s="599">
        <v>2658000</v>
      </c>
      <c r="E170" s="580">
        <v>2658699</v>
      </c>
      <c r="F170" s="583">
        <f t="shared" si="4"/>
        <v>700</v>
      </c>
      <c r="G170" s="595" t="s">
        <v>98</v>
      </c>
      <c r="H170" s="585"/>
      <c r="I170" s="588" t="s">
        <v>1329</v>
      </c>
    </row>
    <row r="171" spans="2:9" s="566" customFormat="1" x14ac:dyDescent="0.2">
      <c r="B171" s="570">
        <f t="shared" si="5"/>
        <v>158</v>
      </c>
      <c r="C171" s="573" t="s">
        <v>1115</v>
      </c>
      <c r="D171" s="599">
        <v>2660000</v>
      </c>
      <c r="E171" s="580">
        <v>2660499</v>
      </c>
      <c r="F171" s="583">
        <f t="shared" si="4"/>
        <v>500</v>
      </c>
      <c r="G171" s="595" t="s">
        <v>98</v>
      </c>
      <c r="H171" s="577"/>
      <c r="I171" s="588" t="s">
        <v>1329</v>
      </c>
    </row>
    <row r="172" spans="2:9" s="566" customFormat="1" x14ac:dyDescent="0.2">
      <c r="B172" s="570">
        <f t="shared" si="5"/>
        <v>159</v>
      </c>
      <c r="C172" s="573" t="s">
        <v>2882</v>
      </c>
      <c r="D172" s="599">
        <v>2662000</v>
      </c>
      <c r="E172" s="580">
        <v>2662299</v>
      </c>
      <c r="F172" s="583">
        <f t="shared" si="4"/>
        <v>300</v>
      </c>
      <c r="G172" s="595" t="s">
        <v>98</v>
      </c>
      <c r="H172" s="577"/>
      <c r="I172" s="588" t="s">
        <v>1329</v>
      </c>
    </row>
    <row r="173" spans="2:9" s="566" customFormat="1" x14ac:dyDescent="0.2">
      <c r="B173" s="570">
        <f t="shared" si="5"/>
        <v>160</v>
      </c>
      <c r="C173" s="573" t="s">
        <v>2883</v>
      </c>
      <c r="D173" s="599">
        <v>2662300</v>
      </c>
      <c r="E173" s="580">
        <v>2662499</v>
      </c>
      <c r="F173" s="583">
        <f t="shared" si="4"/>
        <v>200</v>
      </c>
      <c r="G173" s="595" t="s">
        <v>98</v>
      </c>
      <c r="H173" s="577"/>
      <c r="I173" s="588" t="s">
        <v>1329</v>
      </c>
    </row>
    <row r="174" spans="2:9" s="565" customFormat="1" x14ac:dyDescent="0.2">
      <c r="B174" s="570">
        <f t="shared" si="5"/>
        <v>161</v>
      </c>
      <c r="C174" s="573" t="s">
        <v>2332</v>
      </c>
      <c r="D174" s="599">
        <v>2664000</v>
      </c>
      <c r="E174" s="580">
        <v>2664199</v>
      </c>
      <c r="F174" s="583">
        <f t="shared" si="4"/>
        <v>200</v>
      </c>
      <c r="G174" s="595" t="s">
        <v>98</v>
      </c>
      <c r="H174" s="577"/>
      <c r="I174" s="588" t="s">
        <v>1329</v>
      </c>
    </row>
    <row r="175" spans="2:9" s="566" customFormat="1" x14ac:dyDescent="0.2">
      <c r="B175" s="570">
        <f t="shared" si="5"/>
        <v>162</v>
      </c>
      <c r="C175" s="573" t="s">
        <v>1116</v>
      </c>
      <c r="D175" s="599">
        <v>2665000</v>
      </c>
      <c r="E175" s="580">
        <v>2665299</v>
      </c>
      <c r="F175" s="583">
        <f t="shared" si="4"/>
        <v>300</v>
      </c>
      <c r="G175" s="595" t="s">
        <v>98</v>
      </c>
      <c r="H175" s="577"/>
      <c r="I175" s="588" t="s">
        <v>1329</v>
      </c>
    </row>
    <row r="176" spans="2:9" s="566" customFormat="1" x14ac:dyDescent="0.2">
      <c r="B176" s="570">
        <f t="shared" si="5"/>
        <v>163</v>
      </c>
      <c r="C176" s="573" t="s">
        <v>1704</v>
      </c>
      <c r="D176" s="599">
        <v>2667000</v>
      </c>
      <c r="E176" s="580">
        <v>2667299</v>
      </c>
      <c r="F176" s="583">
        <f t="shared" si="4"/>
        <v>300</v>
      </c>
      <c r="G176" s="595" t="s">
        <v>98</v>
      </c>
      <c r="H176" s="577"/>
      <c r="I176" s="588" t="s">
        <v>1329</v>
      </c>
    </row>
    <row r="177" spans="2:9" s="566" customFormat="1" x14ac:dyDescent="0.2">
      <c r="B177" s="570">
        <f t="shared" si="5"/>
        <v>164</v>
      </c>
      <c r="C177" s="573" t="s">
        <v>2169</v>
      </c>
      <c r="D177" s="599">
        <v>2668000</v>
      </c>
      <c r="E177" s="580">
        <v>2668599</v>
      </c>
      <c r="F177" s="583">
        <f t="shared" si="4"/>
        <v>600</v>
      </c>
      <c r="G177" s="595" t="s">
        <v>98</v>
      </c>
      <c r="H177" s="577"/>
      <c r="I177" s="588" t="s">
        <v>1329</v>
      </c>
    </row>
    <row r="178" spans="2:9" s="566" customFormat="1" x14ac:dyDescent="0.2">
      <c r="B178" s="570">
        <f t="shared" si="5"/>
        <v>165</v>
      </c>
      <c r="C178" s="573" t="s">
        <v>1117</v>
      </c>
      <c r="D178" s="599">
        <v>2670000</v>
      </c>
      <c r="E178" s="580">
        <v>2670499</v>
      </c>
      <c r="F178" s="583">
        <f t="shared" si="4"/>
        <v>500</v>
      </c>
      <c r="G178" s="595" t="s">
        <v>98</v>
      </c>
      <c r="H178" s="577"/>
      <c r="I178" s="588" t="s">
        <v>1329</v>
      </c>
    </row>
    <row r="179" spans="2:9" s="566" customFormat="1" x14ac:dyDescent="0.2">
      <c r="B179" s="570">
        <f t="shared" si="5"/>
        <v>166</v>
      </c>
      <c r="C179" s="573" t="s">
        <v>1286</v>
      </c>
      <c r="D179" s="599">
        <v>2673000</v>
      </c>
      <c r="E179" s="580">
        <v>2673499</v>
      </c>
      <c r="F179" s="583">
        <f t="shared" si="4"/>
        <v>500</v>
      </c>
      <c r="G179" s="595" t="s">
        <v>98</v>
      </c>
      <c r="H179" s="585"/>
      <c r="I179" s="588" t="s">
        <v>1329</v>
      </c>
    </row>
    <row r="180" spans="2:9" s="566" customFormat="1" x14ac:dyDescent="0.2">
      <c r="B180" s="570">
        <f t="shared" si="5"/>
        <v>167</v>
      </c>
      <c r="C180" s="573" t="s">
        <v>1201</v>
      </c>
      <c r="D180" s="599">
        <v>2677000</v>
      </c>
      <c r="E180" s="580">
        <v>2677299</v>
      </c>
      <c r="F180" s="583">
        <f t="shared" si="4"/>
        <v>300</v>
      </c>
      <c r="G180" s="595" t="s">
        <v>98</v>
      </c>
      <c r="H180" s="585"/>
      <c r="I180" s="588" t="s">
        <v>1329</v>
      </c>
    </row>
    <row r="181" spans="2:9" s="566" customFormat="1" x14ac:dyDescent="0.2">
      <c r="B181" s="570">
        <f t="shared" si="5"/>
        <v>168</v>
      </c>
      <c r="C181" s="573" t="s">
        <v>2096</v>
      </c>
      <c r="D181" s="599">
        <v>2679000</v>
      </c>
      <c r="E181" s="580">
        <v>2679299</v>
      </c>
      <c r="F181" s="583">
        <f t="shared" si="4"/>
        <v>300</v>
      </c>
      <c r="G181" s="595" t="s">
        <v>98</v>
      </c>
      <c r="H181" s="585"/>
      <c r="I181" s="588" t="s">
        <v>1329</v>
      </c>
    </row>
    <row r="182" spans="2:9" s="566" customFormat="1" x14ac:dyDescent="0.2">
      <c r="B182" s="570">
        <f t="shared" si="5"/>
        <v>169</v>
      </c>
      <c r="C182" s="573" t="s">
        <v>1287</v>
      </c>
      <c r="D182" s="599">
        <v>2680000</v>
      </c>
      <c r="E182" s="580">
        <v>2680199</v>
      </c>
      <c r="F182" s="583">
        <f t="shared" si="4"/>
        <v>200</v>
      </c>
      <c r="G182" s="595" t="s">
        <v>98</v>
      </c>
      <c r="H182" s="585"/>
      <c r="I182" s="588" t="s">
        <v>1329</v>
      </c>
    </row>
    <row r="183" spans="2:9" s="566" customFormat="1" x14ac:dyDescent="0.2">
      <c r="B183" s="570">
        <f t="shared" si="5"/>
        <v>170</v>
      </c>
      <c r="C183" s="573" t="s">
        <v>1211</v>
      </c>
      <c r="D183" s="599">
        <v>2683000</v>
      </c>
      <c r="E183" s="580">
        <v>2683299</v>
      </c>
      <c r="F183" s="583">
        <f t="shared" si="4"/>
        <v>300</v>
      </c>
      <c r="G183" s="595" t="s">
        <v>98</v>
      </c>
      <c r="H183" s="585"/>
      <c r="I183" s="588" t="s">
        <v>1329</v>
      </c>
    </row>
    <row r="184" spans="2:9" s="566" customFormat="1" x14ac:dyDescent="0.2">
      <c r="B184" s="570">
        <f t="shared" si="5"/>
        <v>171</v>
      </c>
      <c r="C184" s="573" t="s">
        <v>1288</v>
      </c>
      <c r="D184" s="599">
        <v>2686000</v>
      </c>
      <c r="E184" s="580">
        <v>2686199</v>
      </c>
      <c r="F184" s="583">
        <f t="shared" si="4"/>
        <v>200</v>
      </c>
      <c r="G184" s="595" t="s">
        <v>98</v>
      </c>
      <c r="H184" s="585"/>
      <c r="I184" s="588" t="s">
        <v>1329</v>
      </c>
    </row>
    <row r="185" spans="2:9" s="565" customFormat="1" x14ac:dyDescent="0.2">
      <c r="B185" s="570">
        <f t="shared" si="5"/>
        <v>172</v>
      </c>
      <c r="C185" s="573" t="s">
        <v>2331</v>
      </c>
      <c r="D185" s="599">
        <v>2687000</v>
      </c>
      <c r="E185" s="580">
        <v>2687199</v>
      </c>
      <c r="F185" s="583">
        <f t="shared" si="4"/>
        <v>200</v>
      </c>
      <c r="G185" s="595" t="s">
        <v>98</v>
      </c>
      <c r="H185" s="585"/>
      <c r="I185" s="588" t="s">
        <v>1329</v>
      </c>
    </row>
    <row r="186" spans="2:9" s="566" customFormat="1" x14ac:dyDescent="0.2">
      <c r="B186" s="570">
        <f t="shared" si="5"/>
        <v>173</v>
      </c>
      <c r="C186" s="573" t="s">
        <v>1289</v>
      </c>
      <c r="D186" s="599">
        <v>2688000</v>
      </c>
      <c r="E186" s="580">
        <v>2688199</v>
      </c>
      <c r="F186" s="583">
        <f t="shared" si="4"/>
        <v>200</v>
      </c>
      <c r="G186" s="595" t="s">
        <v>98</v>
      </c>
      <c r="H186" s="585"/>
      <c r="I186" s="588" t="s">
        <v>1329</v>
      </c>
    </row>
    <row r="187" spans="2:9" s="566" customFormat="1" x14ac:dyDescent="0.2">
      <c r="B187" s="570">
        <f t="shared" si="5"/>
        <v>174</v>
      </c>
      <c r="C187" s="573" t="s">
        <v>1147</v>
      </c>
      <c r="D187" s="599">
        <v>2690000</v>
      </c>
      <c r="E187" s="580">
        <v>2690999</v>
      </c>
      <c r="F187" s="583">
        <f t="shared" si="4"/>
        <v>1000</v>
      </c>
      <c r="G187" s="595" t="s">
        <v>98</v>
      </c>
      <c r="H187" s="585"/>
      <c r="I187" s="588" t="s">
        <v>1329</v>
      </c>
    </row>
    <row r="188" spans="2:9" s="499" customFormat="1" x14ac:dyDescent="0.2">
      <c r="B188" s="570">
        <f t="shared" si="5"/>
        <v>175</v>
      </c>
      <c r="C188" s="573" t="s">
        <v>2369</v>
      </c>
      <c r="D188" s="599">
        <v>2691000</v>
      </c>
      <c r="E188" s="580">
        <v>2691099</v>
      </c>
      <c r="F188" s="583">
        <f t="shared" si="4"/>
        <v>100</v>
      </c>
      <c r="G188" s="595" t="s">
        <v>98</v>
      </c>
      <c r="H188" s="585"/>
      <c r="I188" s="588" t="s">
        <v>1329</v>
      </c>
    </row>
    <row r="189" spans="2:9" s="499" customFormat="1" x14ac:dyDescent="0.2">
      <c r="B189" s="570">
        <f t="shared" si="5"/>
        <v>176</v>
      </c>
      <c r="C189" s="573" t="s">
        <v>2539</v>
      </c>
      <c r="D189" s="599">
        <v>2692000</v>
      </c>
      <c r="E189" s="580">
        <v>2692099</v>
      </c>
      <c r="F189" s="583">
        <f t="shared" si="4"/>
        <v>100</v>
      </c>
      <c r="G189" s="595" t="s">
        <v>98</v>
      </c>
      <c r="H189" s="585"/>
      <c r="I189" s="588" t="s">
        <v>1329</v>
      </c>
    </row>
    <row r="190" spans="2:9" s="499" customFormat="1" x14ac:dyDescent="0.2">
      <c r="B190" s="570">
        <f t="shared" si="5"/>
        <v>177</v>
      </c>
      <c r="C190" s="573" t="s">
        <v>2538</v>
      </c>
      <c r="D190" s="599">
        <v>2693000</v>
      </c>
      <c r="E190" s="580">
        <v>2693099</v>
      </c>
      <c r="F190" s="583">
        <f t="shared" si="4"/>
        <v>100</v>
      </c>
      <c r="G190" s="595" t="s">
        <v>98</v>
      </c>
      <c r="H190" s="585"/>
      <c r="I190" s="588" t="s">
        <v>1329</v>
      </c>
    </row>
    <row r="191" spans="2:9" s="566" customFormat="1" x14ac:dyDescent="0.2">
      <c r="B191" s="570">
        <f t="shared" si="5"/>
        <v>178</v>
      </c>
      <c r="C191" s="573" t="s">
        <v>1290</v>
      </c>
      <c r="D191" s="599">
        <v>2694000</v>
      </c>
      <c r="E191" s="580">
        <v>2694199</v>
      </c>
      <c r="F191" s="583">
        <f t="shared" si="4"/>
        <v>200</v>
      </c>
      <c r="G191" s="595" t="s">
        <v>98</v>
      </c>
      <c r="H191" s="585"/>
      <c r="I191" s="588" t="s">
        <v>1329</v>
      </c>
    </row>
    <row r="192" spans="2:9" s="566" customFormat="1" x14ac:dyDescent="0.2">
      <c r="B192" s="570">
        <f t="shared" si="5"/>
        <v>179</v>
      </c>
      <c r="C192" s="573" t="s">
        <v>2537</v>
      </c>
      <c r="D192" s="599">
        <v>2695000</v>
      </c>
      <c r="E192" s="580">
        <v>2695099</v>
      </c>
      <c r="F192" s="583">
        <f t="shared" si="4"/>
        <v>100</v>
      </c>
      <c r="G192" s="595" t="s">
        <v>98</v>
      </c>
      <c r="H192" s="585"/>
      <c r="I192" s="588" t="s">
        <v>1329</v>
      </c>
    </row>
    <row r="193" spans="2:9" s="566" customFormat="1" x14ac:dyDescent="0.2">
      <c r="B193" s="570">
        <f t="shared" si="5"/>
        <v>180</v>
      </c>
      <c r="C193" s="573" t="s">
        <v>2536</v>
      </c>
      <c r="D193" s="599">
        <v>2696000</v>
      </c>
      <c r="E193" s="580">
        <v>2696099</v>
      </c>
      <c r="F193" s="583">
        <f t="shared" si="4"/>
        <v>100</v>
      </c>
      <c r="G193" s="595" t="s">
        <v>98</v>
      </c>
      <c r="H193" s="585"/>
      <c r="I193" s="588" t="s">
        <v>1329</v>
      </c>
    </row>
    <row r="194" spans="2:9" s="566" customFormat="1" x14ac:dyDescent="0.2">
      <c r="B194" s="570">
        <f t="shared" si="5"/>
        <v>181</v>
      </c>
      <c r="C194" s="573" t="s">
        <v>2535</v>
      </c>
      <c r="D194" s="599">
        <v>2697000</v>
      </c>
      <c r="E194" s="580">
        <v>2697099</v>
      </c>
      <c r="F194" s="583">
        <f t="shared" si="4"/>
        <v>100</v>
      </c>
      <c r="G194" s="595" t="s">
        <v>98</v>
      </c>
      <c r="H194" s="585"/>
      <c r="I194" s="588" t="s">
        <v>1329</v>
      </c>
    </row>
    <row r="195" spans="2:9" s="566" customFormat="1" x14ac:dyDescent="0.2">
      <c r="B195" s="570">
        <f t="shared" si="5"/>
        <v>182</v>
      </c>
      <c r="C195" s="573" t="s">
        <v>1705</v>
      </c>
      <c r="D195" s="599">
        <v>2698000</v>
      </c>
      <c r="E195" s="580">
        <v>2698299</v>
      </c>
      <c r="F195" s="583">
        <f t="shared" si="4"/>
        <v>300</v>
      </c>
      <c r="G195" s="595" t="s">
        <v>98</v>
      </c>
      <c r="H195" s="585"/>
      <c r="I195" s="588" t="s">
        <v>1329</v>
      </c>
    </row>
    <row r="196" spans="2:9" s="566" customFormat="1" x14ac:dyDescent="0.2">
      <c r="B196" s="570">
        <f t="shared" si="5"/>
        <v>183</v>
      </c>
      <c r="C196" s="573" t="s">
        <v>2534</v>
      </c>
      <c r="D196" s="599">
        <v>2699000</v>
      </c>
      <c r="E196" s="580">
        <v>2699199</v>
      </c>
      <c r="F196" s="583">
        <f t="shared" si="4"/>
        <v>200</v>
      </c>
      <c r="G196" s="595" t="s">
        <v>98</v>
      </c>
      <c r="H196" s="585"/>
      <c r="I196" s="588" t="s">
        <v>1329</v>
      </c>
    </row>
    <row r="197" spans="2:9" s="566" customFormat="1" x14ac:dyDescent="0.2">
      <c r="B197" s="570">
        <f t="shared" si="5"/>
        <v>184</v>
      </c>
      <c r="C197" s="573" t="s">
        <v>931</v>
      </c>
      <c r="D197" s="599">
        <v>2700000</v>
      </c>
      <c r="E197" s="580">
        <v>2705503</v>
      </c>
      <c r="F197" s="583">
        <f t="shared" ref="F197:F209" si="6">SUM((E197-D197)+1)</f>
        <v>5504</v>
      </c>
      <c r="G197" s="595" t="s">
        <v>184</v>
      </c>
      <c r="H197" s="588"/>
      <c r="I197" s="588" t="s">
        <v>1329</v>
      </c>
    </row>
    <row r="198" spans="2:9" s="566" customFormat="1" x14ac:dyDescent="0.2">
      <c r="B198" s="570">
        <f t="shared" si="5"/>
        <v>185</v>
      </c>
      <c r="C198" s="573" t="s">
        <v>213</v>
      </c>
      <c r="D198" s="599">
        <v>2710000</v>
      </c>
      <c r="E198" s="580">
        <v>2719599</v>
      </c>
      <c r="F198" s="583">
        <f t="shared" si="6"/>
        <v>9600</v>
      </c>
      <c r="G198" s="595" t="s">
        <v>184</v>
      </c>
      <c r="H198" s="589"/>
      <c r="I198" s="588" t="s">
        <v>1329</v>
      </c>
    </row>
    <row r="199" spans="2:9" s="566" customFormat="1" x14ac:dyDescent="0.2">
      <c r="B199" s="570">
        <f t="shared" si="5"/>
        <v>186</v>
      </c>
      <c r="C199" s="573" t="s">
        <v>170</v>
      </c>
      <c r="D199" s="599">
        <v>2720000</v>
      </c>
      <c r="E199" s="580">
        <v>2728999</v>
      </c>
      <c r="F199" s="583">
        <f t="shared" si="6"/>
        <v>9000</v>
      </c>
      <c r="G199" s="595" t="s">
        <v>184</v>
      </c>
      <c r="H199" s="589"/>
      <c r="I199" s="588" t="s">
        <v>1329</v>
      </c>
    </row>
    <row r="200" spans="2:9" s="566" customFormat="1" x14ac:dyDescent="0.2">
      <c r="B200" s="570">
        <f t="shared" si="5"/>
        <v>187</v>
      </c>
      <c r="C200" s="584" t="s">
        <v>1006</v>
      </c>
      <c r="D200" s="599"/>
      <c r="E200" s="580"/>
      <c r="F200" s="583"/>
      <c r="G200" s="595" t="s">
        <v>184</v>
      </c>
      <c r="H200" s="588"/>
      <c r="I200" s="588" t="s">
        <v>1329</v>
      </c>
    </row>
    <row r="201" spans="2:9" s="566" customFormat="1" x14ac:dyDescent="0.2">
      <c r="B201" s="570">
        <f t="shared" si="5"/>
        <v>188</v>
      </c>
      <c r="C201" s="573" t="s">
        <v>1137</v>
      </c>
      <c r="D201" s="599">
        <v>2730000</v>
      </c>
      <c r="E201" s="580">
        <v>2730127</v>
      </c>
      <c r="F201" s="583">
        <f t="shared" si="6"/>
        <v>128</v>
      </c>
      <c r="G201" s="595" t="s">
        <v>184</v>
      </c>
      <c r="H201" s="589"/>
      <c r="I201" s="588" t="s">
        <v>1329</v>
      </c>
    </row>
    <row r="202" spans="2:9" s="566" customFormat="1" x14ac:dyDescent="0.2">
      <c r="B202" s="570">
        <f t="shared" si="5"/>
        <v>189</v>
      </c>
      <c r="C202" s="573" t="s">
        <v>1138</v>
      </c>
      <c r="D202" s="599">
        <v>2730128</v>
      </c>
      <c r="E202" s="580">
        <v>2730255</v>
      </c>
      <c r="F202" s="583">
        <f t="shared" si="6"/>
        <v>128</v>
      </c>
      <c r="G202" s="595" t="s">
        <v>184</v>
      </c>
      <c r="H202" s="589"/>
      <c r="I202" s="588" t="s">
        <v>1329</v>
      </c>
    </row>
    <row r="203" spans="2:9" s="566" customFormat="1" x14ac:dyDescent="0.2">
      <c r="B203" s="570">
        <f t="shared" si="5"/>
        <v>190</v>
      </c>
      <c r="C203" s="573" t="s">
        <v>248</v>
      </c>
      <c r="D203" s="599">
        <v>2731000</v>
      </c>
      <c r="E203" s="580">
        <v>2731999</v>
      </c>
      <c r="F203" s="583">
        <f t="shared" si="6"/>
        <v>1000</v>
      </c>
      <c r="G203" s="595" t="s">
        <v>184</v>
      </c>
      <c r="H203" s="588"/>
      <c r="I203" s="588" t="s">
        <v>1329</v>
      </c>
    </row>
    <row r="204" spans="2:9" s="566" customFormat="1" x14ac:dyDescent="0.2">
      <c r="B204" s="570">
        <f t="shared" si="5"/>
        <v>191</v>
      </c>
      <c r="C204" s="584" t="s">
        <v>1006</v>
      </c>
      <c r="D204" s="599"/>
      <c r="E204" s="580"/>
      <c r="F204" s="583"/>
      <c r="G204" s="595" t="s">
        <v>184</v>
      </c>
      <c r="H204" s="588"/>
      <c r="I204" s="588" t="s">
        <v>1329</v>
      </c>
    </row>
    <row r="205" spans="2:9" s="566" customFormat="1" x14ac:dyDescent="0.2">
      <c r="B205" s="570">
        <f t="shared" si="5"/>
        <v>192</v>
      </c>
      <c r="C205" s="573" t="s">
        <v>997</v>
      </c>
      <c r="D205" s="599">
        <v>2732000</v>
      </c>
      <c r="E205" s="580">
        <v>2732127</v>
      </c>
      <c r="F205" s="583">
        <f t="shared" si="6"/>
        <v>128</v>
      </c>
      <c r="G205" s="595" t="s">
        <v>184</v>
      </c>
      <c r="H205" s="588"/>
      <c r="I205" s="588" t="s">
        <v>1329</v>
      </c>
    </row>
    <row r="206" spans="2:9" s="566" customFormat="1" x14ac:dyDescent="0.2">
      <c r="B206" s="570">
        <f t="shared" si="5"/>
        <v>193</v>
      </c>
      <c r="C206" s="573" t="s">
        <v>998</v>
      </c>
      <c r="D206" s="599">
        <v>2733000</v>
      </c>
      <c r="E206" s="580">
        <v>2733127</v>
      </c>
      <c r="F206" s="583">
        <f t="shared" si="6"/>
        <v>128</v>
      </c>
      <c r="G206" s="595" t="s">
        <v>184</v>
      </c>
      <c r="H206" s="588"/>
      <c r="I206" s="588" t="s">
        <v>1329</v>
      </c>
    </row>
    <row r="207" spans="2:9" s="566" customFormat="1" x14ac:dyDescent="0.2">
      <c r="B207" s="570">
        <f t="shared" si="5"/>
        <v>194</v>
      </c>
      <c r="C207" s="573" t="s">
        <v>999</v>
      </c>
      <c r="D207" s="599">
        <v>2733128</v>
      </c>
      <c r="E207" s="580">
        <v>2733255</v>
      </c>
      <c r="F207" s="583">
        <f t="shared" si="6"/>
        <v>128</v>
      </c>
      <c r="G207" s="595" t="s">
        <v>184</v>
      </c>
      <c r="H207" s="588"/>
      <c r="I207" s="588" t="s">
        <v>1329</v>
      </c>
    </row>
    <row r="208" spans="2:9" s="566" customFormat="1" x14ac:dyDescent="0.2">
      <c r="B208" s="570">
        <f t="shared" si="5"/>
        <v>195</v>
      </c>
      <c r="C208" s="573" t="s">
        <v>1000</v>
      </c>
      <c r="D208" s="599">
        <v>2733256</v>
      </c>
      <c r="E208" s="580">
        <v>2733383</v>
      </c>
      <c r="F208" s="583">
        <f t="shared" si="6"/>
        <v>128</v>
      </c>
      <c r="G208" s="595" t="s">
        <v>184</v>
      </c>
      <c r="H208" s="588"/>
      <c r="I208" s="588" t="s">
        <v>1329</v>
      </c>
    </row>
    <row r="209" spans="2:9" s="566" customFormat="1" x14ac:dyDescent="0.2">
      <c r="B209" s="570">
        <f t="shared" si="5"/>
        <v>196</v>
      </c>
      <c r="C209" s="573" t="s">
        <v>1001</v>
      </c>
      <c r="D209" s="599">
        <v>2733384</v>
      </c>
      <c r="E209" s="580">
        <v>2733511</v>
      </c>
      <c r="F209" s="583">
        <f t="shared" si="6"/>
        <v>128</v>
      </c>
      <c r="G209" s="595" t="s">
        <v>184</v>
      </c>
      <c r="H209" s="588"/>
      <c r="I209" s="588" t="s">
        <v>1329</v>
      </c>
    </row>
    <row r="210" spans="2:9" s="566" customFormat="1" x14ac:dyDescent="0.2">
      <c r="B210" s="570">
        <f t="shared" si="5"/>
        <v>197</v>
      </c>
      <c r="C210" s="573" t="s">
        <v>1002</v>
      </c>
      <c r="D210" s="599">
        <v>2734000</v>
      </c>
      <c r="E210" s="580">
        <v>2734127</v>
      </c>
      <c r="F210" s="583">
        <f>SUM(E210-D210)+1</f>
        <v>128</v>
      </c>
      <c r="G210" s="595" t="s">
        <v>184</v>
      </c>
      <c r="H210" s="588"/>
      <c r="I210" s="588" t="s">
        <v>1329</v>
      </c>
    </row>
    <row r="211" spans="2:9" s="566" customFormat="1" x14ac:dyDescent="0.2">
      <c r="B211" s="570">
        <f t="shared" si="5"/>
        <v>198</v>
      </c>
      <c r="C211" s="573" t="s">
        <v>1003</v>
      </c>
      <c r="D211" s="599">
        <v>2735000</v>
      </c>
      <c r="E211" s="580">
        <v>2735127</v>
      </c>
      <c r="F211" s="583">
        <f>SUM(E211-D211)+1</f>
        <v>128</v>
      </c>
      <c r="G211" s="595" t="s">
        <v>184</v>
      </c>
      <c r="H211" s="588"/>
      <c r="I211" s="588" t="s">
        <v>1329</v>
      </c>
    </row>
    <row r="212" spans="2:9" s="566" customFormat="1" x14ac:dyDescent="0.2">
      <c r="B212" s="570">
        <f t="shared" si="5"/>
        <v>199</v>
      </c>
      <c r="C212" s="573" t="s">
        <v>1004</v>
      </c>
      <c r="D212" s="599">
        <v>2735128</v>
      </c>
      <c r="E212" s="580">
        <v>2735255</v>
      </c>
      <c r="F212" s="583">
        <f>SUM(E212-D212)+1</f>
        <v>128</v>
      </c>
      <c r="G212" s="595" t="s">
        <v>184</v>
      </c>
      <c r="H212" s="588"/>
      <c r="I212" s="588" t="s">
        <v>1329</v>
      </c>
    </row>
    <row r="213" spans="2:9" s="566" customFormat="1" x14ac:dyDescent="0.2">
      <c r="B213" s="570">
        <f t="shared" ref="B213:B277" si="7">+B212+1</f>
        <v>200</v>
      </c>
      <c r="C213" s="573" t="s">
        <v>249</v>
      </c>
      <c r="D213" s="599">
        <v>2736000</v>
      </c>
      <c r="E213" s="580">
        <v>2739599</v>
      </c>
      <c r="F213" s="583">
        <f>SUM((E213-D213)+1)</f>
        <v>3600</v>
      </c>
      <c r="G213" s="595" t="s">
        <v>184</v>
      </c>
      <c r="H213" s="588"/>
      <c r="I213" s="588" t="s">
        <v>1329</v>
      </c>
    </row>
    <row r="214" spans="2:9" s="566" customFormat="1" x14ac:dyDescent="0.2">
      <c r="B214" s="570">
        <f t="shared" si="7"/>
        <v>201</v>
      </c>
      <c r="C214" s="573" t="s">
        <v>828</v>
      </c>
      <c r="D214" s="599">
        <v>2740000</v>
      </c>
      <c r="E214" s="580">
        <v>2740319</v>
      </c>
      <c r="F214" s="583">
        <f>SUM((E214-D214)+1)</f>
        <v>320</v>
      </c>
      <c r="G214" s="595" t="s">
        <v>184</v>
      </c>
      <c r="H214" s="588"/>
      <c r="I214" s="588" t="s">
        <v>1329</v>
      </c>
    </row>
    <row r="215" spans="2:9" s="566" customFormat="1" x14ac:dyDescent="0.2">
      <c r="B215" s="570">
        <f t="shared" si="7"/>
        <v>202</v>
      </c>
      <c r="C215" s="573" t="s">
        <v>2531</v>
      </c>
      <c r="D215" s="599">
        <v>2741000</v>
      </c>
      <c r="E215" s="580">
        <v>2741399</v>
      </c>
      <c r="F215" s="583">
        <f>SUM((E215-D215)+1)</f>
        <v>400</v>
      </c>
      <c r="G215" s="595" t="s">
        <v>184</v>
      </c>
      <c r="H215" s="589"/>
      <c r="I215" s="588" t="s">
        <v>1329</v>
      </c>
    </row>
    <row r="216" spans="2:9" s="566" customFormat="1" x14ac:dyDescent="0.2">
      <c r="B216" s="570">
        <f t="shared" si="7"/>
        <v>203</v>
      </c>
      <c r="C216" s="573" t="s">
        <v>2485</v>
      </c>
      <c r="D216" s="599">
        <v>2742000</v>
      </c>
      <c r="E216" s="580">
        <v>2742199</v>
      </c>
      <c r="F216" s="583">
        <f>SUM((E216-D216)+1)</f>
        <v>200</v>
      </c>
      <c r="G216" s="595" t="s">
        <v>184</v>
      </c>
      <c r="H216" s="589"/>
      <c r="I216" s="588" t="s">
        <v>1329</v>
      </c>
    </row>
    <row r="217" spans="2:9" s="566" customFormat="1" x14ac:dyDescent="0.2">
      <c r="B217" s="570">
        <f t="shared" si="7"/>
        <v>204</v>
      </c>
      <c r="C217" s="573" t="s">
        <v>2530</v>
      </c>
      <c r="D217" s="599">
        <v>2743000</v>
      </c>
      <c r="E217" s="580">
        <v>2743399</v>
      </c>
      <c r="F217" s="583">
        <f>SUM((E217-D217)+1)</f>
        <v>400</v>
      </c>
      <c r="G217" s="595" t="s">
        <v>184</v>
      </c>
      <c r="H217" s="589"/>
      <c r="I217" s="588" t="s">
        <v>1329</v>
      </c>
    </row>
    <row r="218" spans="2:9" s="566" customFormat="1" x14ac:dyDescent="0.2">
      <c r="B218" s="570">
        <f t="shared" si="7"/>
        <v>205</v>
      </c>
      <c r="C218" s="573" t="s">
        <v>794</v>
      </c>
      <c r="D218" s="599">
        <v>2744000</v>
      </c>
      <c r="E218" s="580">
        <v>2744399</v>
      </c>
      <c r="F218" s="583">
        <f t="shared" ref="F218:F234" si="8">SUM(E218-D218)+1</f>
        <v>400</v>
      </c>
      <c r="G218" s="595" t="s">
        <v>184</v>
      </c>
      <c r="H218" s="588"/>
      <c r="I218" s="588" t="s">
        <v>1329</v>
      </c>
    </row>
    <row r="219" spans="2:9" s="499" customFormat="1" x14ac:dyDescent="0.2">
      <c r="B219" s="570">
        <f t="shared" si="7"/>
        <v>206</v>
      </c>
      <c r="C219" s="573" t="s">
        <v>2377</v>
      </c>
      <c r="D219" s="599">
        <v>2745000</v>
      </c>
      <c r="E219" s="580">
        <v>2745199</v>
      </c>
      <c r="F219" s="583">
        <f t="shared" si="8"/>
        <v>200</v>
      </c>
      <c r="G219" s="595" t="s">
        <v>184</v>
      </c>
      <c r="H219" s="585"/>
      <c r="I219" s="588" t="s">
        <v>1329</v>
      </c>
    </row>
    <row r="220" spans="2:9" s="499" customFormat="1" x14ac:dyDescent="0.2">
      <c r="B220" s="570">
        <f t="shared" si="7"/>
        <v>207</v>
      </c>
      <c r="C220" s="573" t="s">
        <v>2529</v>
      </c>
      <c r="D220" s="599">
        <v>2746000</v>
      </c>
      <c r="E220" s="580">
        <v>2746399</v>
      </c>
      <c r="F220" s="583">
        <f t="shared" si="8"/>
        <v>400</v>
      </c>
      <c r="G220" s="595" t="s">
        <v>184</v>
      </c>
      <c r="H220" s="585"/>
      <c r="I220" s="588" t="s">
        <v>1329</v>
      </c>
    </row>
    <row r="221" spans="2:9" s="499" customFormat="1" x14ac:dyDescent="0.2">
      <c r="B221" s="570">
        <f t="shared" si="7"/>
        <v>208</v>
      </c>
      <c r="C221" s="573" t="s">
        <v>2528</v>
      </c>
      <c r="D221" s="599">
        <v>2747000</v>
      </c>
      <c r="E221" s="580">
        <v>2747399</v>
      </c>
      <c r="F221" s="583">
        <f t="shared" si="8"/>
        <v>400</v>
      </c>
      <c r="G221" s="595" t="s">
        <v>184</v>
      </c>
      <c r="H221" s="585"/>
      <c r="I221" s="588" t="s">
        <v>1329</v>
      </c>
    </row>
    <row r="222" spans="2:9" s="499" customFormat="1" x14ac:dyDescent="0.2">
      <c r="B222" s="570">
        <f t="shared" si="7"/>
        <v>209</v>
      </c>
      <c r="C222" s="573" t="s">
        <v>2527</v>
      </c>
      <c r="D222" s="599">
        <v>2748000</v>
      </c>
      <c r="E222" s="580">
        <v>2748399</v>
      </c>
      <c r="F222" s="583">
        <f t="shared" si="8"/>
        <v>400</v>
      </c>
      <c r="G222" s="595" t="s">
        <v>184</v>
      </c>
      <c r="H222" s="585"/>
      <c r="I222" s="588" t="s">
        <v>1329</v>
      </c>
    </row>
    <row r="223" spans="2:9" s="566" customFormat="1" x14ac:dyDescent="0.2">
      <c r="B223" s="570">
        <f t="shared" si="7"/>
        <v>210</v>
      </c>
      <c r="C223" s="573" t="s">
        <v>1409</v>
      </c>
      <c r="D223" s="599">
        <v>2749000</v>
      </c>
      <c r="E223" s="580">
        <v>2750699</v>
      </c>
      <c r="F223" s="583">
        <f t="shared" si="8"/>
        <v>1700</v>
      </c>
      <c r="G223" s="595" t="s">
        <v>184</v>
      </c>
      <c r="H223" s="577"/>
      <c r="I223" s="588" t="s">
        <v>1329</v>
      </c>
    </row>
    <row r="224" spans="2:9" s="566" customFormat="1" x14ac:dyDescent="0.2">
      <c r="B224" s="570">
        <f t="shared" si="7"/>
        <v>211</v>
      </c>
      <c r="C224" s="573" t="s">
        <v>2526</v>
      </c>
      <c r="D224" s="599">
        <v>2751000</v>
      </c>
      <c r="E224" s="580">
        <v>2751399</v>
      </c>
      <c r="F224" s="583">
        <f t="shared" si="8"/>
        <v>400</v>
      </c>
      <c r="G224" s="595" t="s">
        <v>184</v>
      </c>
      <c r="H224" s="577"/>
      <c r="I224" s="588" t="s">
        <v>1329</v>
      </c>
    </row>
    <row r="225" spans="2:10" s="566" customFormat="1" x14ac:dyDescent="0.2">
      <c r="B225" s="570">
        <f t="shared" si="7"/>
        <v>212</v>
      </c>
      <c r="C225" s="573" t="s">
        <v>2525</v>
      </c>
      <c r="D225" s="599">
        <v>2752000</v>
      </c>
      <c r="E225" s="580">
        <v>2752399</v>
      </c>
      <c r="F225" s="583">
        <f t="shared" si="8"/>
        <v>400</v>
      </c>
      <c r="G225" s="595" t="s">
        <v>184</v>
      </c>
      <c r="H225" s="577"/>
      <c r="I225" s="588" t="s">
        <v>1329</v>
      </c>
    </row>
    <row r="226" spans="2:10" s="566" customFormat="1" x14ac:dyDescent="0.2">
      <c r="B226" s="570">
        <f t="shared" si="7"/>
        <v>213</v>
      </c>
      <c r="C226" s="573" t="s">
        <v>1406</v>
      </c>
      <c r="D226" s="599">
        <v>2753000</v>
      </c>
      <c r="E226" s="580">
        <v>2753199</v>
      </c>
      <c r="F226" s="583">
        <f t="shared" si="8"/>
        <v>200</v>
      </c>
      <c r="G226" s="595" t="s">
        <v>184</v>
      </c>
      <c r="H226" s="577"/>
      <c r="I226" s="588" t="s">
        <v>1329</v>
      </c>
    </row>
    <row r="227" spans="2:10" s="565" customFormat="1" x14ac:dyDescent="0.2">
      <c r="B227" s="570">
        <f t="shared" si="7"/>
        <v>214</v>
      </c>
      <c r="C227" s="573" t="s">
        <v>1405</v>
      </c>
      <c r="D227" s="599">
        <v>2755000</v>
      </c>
      <c r="E227" s="580">
        <v>2755399</v>
      </c>
      <c r="F227" s="583">
        <f t="shared" si="8"/>
        <v>400</v>
      </c>
      <c r="G227" s="595" t="s">
        <v>184</v>
      </c>
      <c r="H227" s="577"/>
      <c r="I227" s="588" t="s">
        <v>1329</v>
      </c>
    </row>
    <row r="228" spans="2:10" s="566" customFormat="1" x14ac:dyDescent="0.2">
      <c r="B228" s="570">
        <f t="shared" si="7"/>
        <v>215</v>
      </c>
      <c r="C228" s="573" t="s">
        <v>1407</v>
      </c>
      <c r="D228" s="599">
        <v>2757000</v>
      </c>
      <c r="E228" s="580">
        <v>2757399</v>
      </c>
      <c r="F228" s="583">
        <f t="shared" si="8"/>
        <v>400</v>
      </c>
      <c r="G228" s="595" t="s">
        <v>184</v>
      </c>
      <c r="H228" s="577"/>
      <c r="I228" s="588" t="s">
        <v>1329</v>
      </c>
    </row>
    <row r="229" spans="2:10" s="566" customFormat="1" x14ac:dyDescent="0.2">
      <c r="B229" s="570">
        <f t="shared" si="7"/>
        <v>216</v>
      </c>
      <c r="C229" s="573" t="s">
        <v>2613</v>
      </c>
      <c r="D229" s="599">
        <v>2759000</v>
      </c>
      <c r="E229" s="580">
        <v>2759199</v>
      </c>
      <c r="F229" s="583">
        <f t="shared" si="8"/>
        <v>200</v>
      </c>
      <c r="G229" s="595" t="s">
        <v>184</v>
      </c>
      <c r="H229" s="577"/>
      <c r="I229" s="588" t="s">
        <v>1329</v>
      </c>
    </row>
    <row r="230" spans="2:10" s="566" customFormat="1" x14ac:dyDescent="0.2">
      <c r="B230" s="570">
        <f t="shared" si="7"/>
        <v>217</v>
      </c>
      <c r="C230" s="573" t="s">
        <v>248</v>
      </c>
      <c r="D230" s="599">
        <v>2760000</v>
      </c>
      <c r="E230" s="580">
        <v>2761399</v>
      </c>
      <c r="F230" s="583">
        <f t="shared" si="8"/>
        <v>1400</v>
      </c>
      <c r="G230" s="595" t="s">
        <v>184</v>
      </c>
      <c r="H230" s="577"/>
      <c r="I230" s="588" t="s">
        <v>1329</v>
      </c>
    </row>
    <row r="231" spans="2:10" s="566" customFormat="1" x14ac:dyDescent="0.2">
      <c r="B231" s="570">
        <f t="shared" si="7"/>
        <v>218</v>
      </c>
      <c r="C231" s="573" t="s">
        <v>1408</v>
      </c>
      <c r="D231" s="599">
        <v>2765000</v>
      </c>
      <c r="E231" s="580">
        <v>2766899</v>
      </c>
      <c r="F231" s="583">
        <f t="shared" si="8"/>
        <v>1900</v>
      </c>
      <c r="G231" s="595" t="s">
        <v>184</v>
      </c>
      <c r="H231" s="577"/>
      <c r="I231" s="588" t="s">
        <v>1329</v>
      </c>
    </row>
    <row r="232" spans="2:10" s="565" customFormat="1" x14ac:dyDescent="0.2">
      <c r="B232" s="570">
        <f t="shared" si="7"/>
        <v>219</v>
      </c>
      <c r="C232" s="573" t="s">
        <v>2790</v>
      </c>
      <c r="D232" s="599">
        <v>2770000</v>
      </c>
      <c r="E232" s="580">
        <v>2772099</v>
      </c>
      <c r="F232" s="583">
        <f t="shared" si="8"/>
        <v>2100</v>
      </c>
      <c r="G232" s="595" t="s">
        <v>110</v>
      </c>
      <c r="H232" s="585"/>
      <c r="I232" s="588" t="s">
        <v>1329</v>
      </c>
    </row>
    <row r="233" spans="2:10" s="565" customFormat="1" x14ac:dyDescent="0.2">
      <c r="B233" s="570">
        <v>214</v>
      </c>
      <c r="C233" s="573" t="s">
        <v>2822</v>
      </c>
      <c r="D233" s="599">
        <v>2776000</v>
      </c>
      <c r="E233" s="580">
        <v>2776599</v>
      </c>
      <c r="F233" s="583">
        <f t="shared" si="8"/>
        <v>600</v>
      </c>
      <c r="G233" s="595" t="s">
        <v>140</v>
      </c>
      <c r="H233" s="585"/>
      <c r="I233" s="588" t="s">
        <v>1329</v>
      </c>
    </row>
    <row r="234" spans="2:10" s="566" customFormat="1" x14ac:dyDescent="0.2">
      <c r="B234" s="570">
        <v>215</v>
      </c>
      <c r="C234" s="573" t="s">
        <v>1706</v>
      </c>
      <c r="D234" s="599">
        <v>2778000</v>
      </c>
      <c r="E234" s="580">
        <v>2778599</v>
      </c>
      <c r="F234" s="583">
        <f t="shared" si="8"/>
        <v>600</v>
      </c>
      <c r="G234" s="595" t="s">
        <v>184</v>
      </c>
      <c r="H234" s="585"/>
      <c r="I234" s="588" t="s">
        <v>1329</v>
      </c>
    </row>
    <row r="235" spans="2:10" s="566" customFormat="1" x14ac:dyDescent="0.2">
      <c r="B235" s="570">
        <f t="shared" si="7"/>
        <v>216</v>
      </c>
      <c r="C235" s="573" t="s">
        <v>259</v>
      </c>
      <c r="D235" s="599">
        <v>2780000</v>
      </c>
      <c r="E235" s="580">
        <v>2781999</v>
      </c>
      <c r="F235" s="583">
        <f>SUM((E235-D235)+1)</f>
        <v>2000</v>
      </c>
      <c r="G235" s="595" t="s">
        <v>184</v>
      </c>
      <c r="H235" s="588"/>
      <c r="I235" s="588" t="s">
        <v>1329</v>
      </c>
    </row>
    <row r="236" spans="2:10" s="566" customFormat="1" x14ac:dyDescent="0.2">
      <c r="B236" s="570">
        <f t="shared" si="7"/>
        <v>217</v>
      </c>
      <c r="C236" s="573" t="s">
        <v>993</v>
      </c>
      <c r="D236" s="599">
        <v>2786000</v>
      </c>
      <c r="E236" s="580">
        <v>2786879</v>
      </c>
      <c r="F236" s="583">
        <f>SUM((E236-D236)+1)</f>
        <v>880</v>
      </c>
      <c r="G236" s="595" t="s">
        <v>184</v>
      </c>
      <c r="H236" s="588"/>
      <c r="I236" s="588" t="s">
        <v>1329</v>
      </c>
    </row>
    <row r="237" spans="2:10" s="566" customFormat="1" x14ac:dyDescent="0.2">
      <c r="B237" s="570">
        <f t="shared" si="7"/>
        <v>218</v>
      </c>
      <c r="C237" s="573" t="s">
        <v>992</v>
      </c>
      <c r="D237" s="599">
        <v>2789000</v>
      </c>
      <c r="E237" s="580">
        <v>2789607</v>
      </c>
      <c r="F237" s="583">
        <f t="shared" ref="F237:F252" si="9">SUM(E237-D237)+1</f>
        <v>608</v>
      </c>
      <c r="G237" s="595" t="s">
        <v>184</v>
      </c>
      <c r="H237" s="588"/>
      <c r="I237" s="588" t="s">
        <v>1329</v>
      </c>
    </row>
    <row r="238" spans="2:10" s="567" customFormat="1" x14ac:dyDescent="0.2">
      <c r="B238" s="570">
        <f t="shared" si="7"/>
        <v>219</v>
      </c>
      <c r="C238" s="573" t="s">
        <v>1707</v>
      </c>
      <c r="D238" s="599">
        <v>2790000</v>
      </c>
      <c r="E238" s="580">
        <v>2790199</v>
      </c>
      <c r="F238" s="583">
        <f t="shared" si="9"/>
        <v>200</v>
      </c>
      <c r="G238" s="595" t="s">
        <v>184</v>
      </c>
      <c r="H238" s="585"/>
      <c r="I238" s="588" t="s">
        <v>1329</v>
      </c>
      <c r="J238" s="566"/>
    </row>
    <row r="239" spans="2:10" s="566" customFormat="1" x14ac:dyDescent="0.2">
      <c r="B239" s="570">
        <f t="shared" si="7"/>
        <v>220</v>
      </c>
      <c r="C239" s="573" t="s">
        <v>1530</v>
      </c>
      <c r="D239" s="599">
        <v>2793000</v>
      </c>
      <c r="E239" s="580">
        <v>2793199</v>
      </c>
      <c r="F239" s="583">
        <f t="shared" si="9"/>
        <v>200</v>
      </c>
      <c r="G239" s="595" t="s">
        <v>184</v>
      </c>
      <c r="H239" s="585"/>
      <c r="I239" s="588" t="s">
        <v>1329</v>
      </c>
    </row>
    <row r="240" spans="2:10" s="566" customFormat="1" x14ac:dyDescent="0.2">
      <c r="B240" s="570">
        <f t="shared" si="7"/>
        <v>221</v>
      </c>
      <c r="C240" s="573" t="s">
        <v>1840</v>
      </c>
      <c r="D240" s="599">
        <v>2795000</v>
      </c>
      <c r="E240" s="580">
        <v>2795399</v>
      </c>
      <c r="F240" s="583">
        <f t="shared" si="9"/>
        <v>400</v>
      </c>
      <c r="G240" s="595" t="s">
        <v>184</v>
      </c>
      <c r="H240" s="585"/>
      <c r="I240" s="588" t="s">
        <v>1329</v>
      </c>
    </row>
    <row r="241" spans="2:10" s="566" customFormat="1" x14ac:dyDescent="0.2">
      <c r="B241" s="570">
        <f t="shared" si="7"/>
        <v>222</v>
      </c>
      <c r="C241" s="573" t="s">
        <v>2602</v>
      </c>
      <c r="D241" s="599">
        <v>2796000</v>
      </c>
      <c r="E241" s="580">
        <v>2797599</v>
      </c>
      <c r="F241" s="583">
        <f t="shared" si="9"/>
        <v>1600</v>
      </c>
      <c r="G241" s="595" t="s">
        <v>573</v>
      </c>
      <c r="H241" s="585"/>
      <c r="I241" s="588" t="s">
        <v>1329</v>
      </c>
    </row>
    <row r="242" spans="2:10" s="566" customFormat="1" x14ac:dyDescent="0.2">
      <c r="B242" s="570">
        <f t="shared" si="7"/>
        <v>223</v>
      </c>
      <c r="C242" s="573" t="s">
        <v>1118</v>
      </c>
      <c r="D242" s="599">
        <v>2800000</v>
      </c>
      <c r="E242" s="580">
        <v>2800799</v>
      </c>
      <c r="F242" s="583">
        <f t="shared" si="9"/>
        <v>800</v>
      </c>
      <c r="G242" s="595" t="s">
        <v>573</v>
      </c>
      <c r="H242" s="577"/>
      <c r="I242" s="588" t="s">
        <v>1329</v>
      </c>
    </row>
    <row r="243" spans="2:10" s="566" customFormat="1" x14ac:dyDescent="0.2">
      <c r="B243" s="570">
        <f t="shared" si="7"/>
        <v>224</v>
      </c>
      <c r="C243" s="573" t="s">
        <v>2097</v>
      </c>
      <c r="D243" s="599">
        <v>2803000</v>
      </c>
      <c r="E243" s="580">
        <v>2803199</v>
      </c>
      <c r="F243" s="583">
        <f t="shared" si="9"/>
        <v>200</v>
      </c>
      <c r="G243" s="595" t="s">
        <v>573</v>
      </c>
      <c r="H243" s="577"/>
      <c r="I243" s="588" t="s">
        <v>1329</v>
      </c>
    </row>
    <row r="244" spans="2:10" s="566" customFormat="1" x14ac:dyDescent="0.2">
      <c r="B244" s="570">
        <f t="shared" si="7"/>
        <v>225</v>
      </c>
      <c r="C244" s="573" t="s">
        <v>2098</v>
      </c>
      <c r="D244" s="599">
        <v>2804000</v>
      </c>
      <c r="E244" s="580">
        <v>2804199</v>
      </c>
      <c r="F244" s="583">
        <f t="shared" si="9"/>
        <v>200</v>
      </c>
      <c r="G244" s="595" t="s">
        <v>573</v>
      </c>
      <c r="H244" s="577"/>
      <c r="I244" s="588" t="s">
        <v>1329</v>
      </c>
    </row>
    <row r="245" spans="2:10" s="565" customFormat="1" x14ac:dyDescent="0.2">
      <c r="B245" s="570">
        <f t="shared" si="7"/>
        <v>226</v>
      </c>
      <c r="C245" s="573" t="s">
        <v>2604</v>
      </c>
      <c r="D245" s="599">
        <v>2806000</v>
      </c>
      <c r="E245" s="580">
        <v>2809999</v>
      </c>
      <c r="F245" s="583">
        <f t="shared" si="9"/>
        <v>4000</v>
      </c>
      <c r="G245" s="595" t="s">
        <v>940</v>
      </c>
      <c r="H245" s="577"/>
      <c r="I245" s="588" t="s">
        <v>1329</v>
      </c>
    </row>
    <row r="246" spans="2:10" s="566" customFormat="1" x14ac:dyDescent="0.2">
      <c r="B246" s="570">
        <f t="shared" si="7"/>
        <v>227</v>
      </c>
      <c r="C246" s="573" t="s">
        <v>2602</v>
      </c>
      <c r="D246" s="599">
        <v>2810000</v>
      </c>
      <c r="E246" s="580">
        <v>2817999</v>
      </c>
      <c r="F246" s="583">
        <f t="shared" si="9"/>
        <v>8000</v>
      </c>
      <c r="G246" s="595" t="s">
        <v>573</v>
      </c>
      <c r="H246" s="577"/>
      <c r="I246" s="588" t="s">
        <v>1329</v>
      </c>
    </row>
    <row r="247" spans="2:10" s="567" customFormat="1" x14ac:dyDescent="0.2">
      <c r="B247" s="570">
        <f t="shared" si="7"/>
        <v>228</v>
      </c>
      <c r="C247" s="573" t="s">
        <v>795</v>
      </c>
      <c r="D247" s="599">
        <v>2818000</v>
      </c>
      <c r="E247" s="580">
        <v>2818599</v>
      </c>
      <c r="F247" s="583">
        <f t="shared" si="9"/>
        <v>600</v>
      </c>
      <c r="G247" s="595" t="s">
        <v>573</v>
      </c>
      <c r="H247" s="577"/>
      <c r="I247" s="588" t="s">
        <v>1329</v>
      </c>
      <c r="J247" s="566"/>
    </row>
    <row r="248" spans="2:10" s="567" customFormat="1" x14ac:dyDescent="0.2">
      <c r="B248" s="570">
        <f t="shared" si="7"/>
        <v>229</v>
      </c>
      <c r="C248" s="573" t="s">
        <v>1291</v>
      </c>
      <c r="D248" s="599">
        <v>2820000</v>
      </c>
      <c r="E248" s="580">
        <v>2821499</v>
      </c>
      <c r="F248" s="583">
        <f t="shared" si="9"/>
        <v>1500</v>
      </c>
      <c r="G248" s="595" t="s">
        <v>573</v>
      </c>
      <c r="H248" s="589"/>
      <c r="I248" s="588" t="s">
        <v>1329</v>
      </c>
      <c r="J248" s="566"/>
    </row>
    <row r="249" spans="2:10" s="567" customFormat="1" x14ac:dyDescent="0.2">
      <c r="B249" s="570">
        <f t="shared" si="7"/>
        <v>230</v>
      </c>
      <c r="C249" s="573" t="s">
        <v>1471</v>
      </c>
      <c r="D249" s="599">
        <v>2823000</v>
      </c>
      <c r="E249" s="580">
        <v>2823499</v>
      </c>
      <c r="F249" s="583">
        <f t="shared" si="9"/>
        <v>500</v>
      </c>
      <c r="G249" s="595" t="s">
        <v>573</v>
      </c>
      <c r="H249" s="589"/>
      <c r="I249" s="588" t="s">
        <v>1329</v>
      </c>
      <c r="J249" s="566"/>
    </row>
    <row r="250" spans="2:10" s="566" customFormat="1" x14ac:dyDescent="0.2">
      <c r="B250" s="570">
        <f t="shared" si="7"/>
        <v>231</v>
      </c>
      <c r="C250" s="573" t="s">
        <v>2099</v>
      </c>
      <c r="D250" s="599">
        <v>2826000</v>
      </c>
      <c r="E250" s="580">
        <v>2826799</v>
      </c>
      <c r="F250" s="583">
        <f t="shared" si="9"/>
        <v>800</v>
      </c>
      <c r="G250" s="595" t="s">
        <v>573</v>
      </c>
      <c r="H250" s="589"/>
      <c r="I250" s="588" t="s">
        <v>1329</v>
      </c>
    </row>
    <row r="251" spans="2:10" s="566" customFormat="1" x14ac:dyDescent="0.2">
      <c r="B251" s="570">
        <f t="shared" si="7"/>
        <v>232</v>
      </c>
      <c r="C251" s="573" t="s">
        <v>1606</v>
      </c>
      <c r="D251" s="599">
        <v>2828000</v>
      </c>
      <c r="E251" s="580">
        <v>2828299</v>
      </c>
      <c r="F251" s="583">
        <f t="shared" si="9"/>
        <v>300</v>
      </c>
      <c r="G251" s="595" t="s">
        <v>573</v>
      </c>
      <c r="H251" s="589"/>
      <c r="I251" s="588" t="s">
        <v>1329</v>
      </c>
    </row>
    <row r="252" spans="2:10" s="566" customFormat="1" x14ac:dyDescent="0.2">
      <c r="B252" s="570">
        <f t="shared" si="7"/>
        <v>233</v>
      </c>
      <c r="C252" s="573" t="s">
        <v>2245</v>
      </c>
      <c r="D252" s="599">
        <v>2829000</v>
      </c>
      <c r="E252" s="580">
        <v>2829099</v>
      </c>
      <c r="F252" s="583">
        <f t="shared" si="9"/>
        <v>100</v>
      </c>
      <c r="G252" s="595" t="s">
        <v>573</v>
      </c>
      <c r="H252" s="589"/>
      <c r="I252" s="588" t="s">
        <v>1329</v>
      </c>
    </row>
    <row r="253" spans="2:10" s="566" customFormat="1" x14ac:dyDescent="0.2">
      <c r="B253" s="570">
        <f t="shared" si="7"/>
        <v>234</v>
      </c>
      <c r="C253" s="573" t="s">
        <v>795</v>
      </c>
      <c r="D253" s="599">
        <v>2830000</v>
      </c>
      <c r="E253" s="580">
        <v>2835599</v>
      </c>
      <c r="F253" s="583">
        <f t="shared" ref="F253:F275" si="10">SUM((E253-D253)+1)</f>
        <v>5600</v>
      </c>
      <c r="G253" s="595" t="s">
        <v>573</v>
      </c>
      <c r="H253" s="588"/>
      <c r="I253" s="588" t="s">
        <v>1329</v>
      </c>
    </row>
    <row r="254" spans="2:10" s="566" customFormat="1" x14ac:dyDescent="0.2">
      <c r="B254" s="570">
        <f t="shared" si="7"/>
        <v>235</v>
      </c>
      <c r="C254" s="573" t="s">
        <v>265</v>
      </c>
      <c r="D254" s="599">
        <v>2839000</v>
      </c>
      <c r="E254" s="580">
        <v>2842299</v>
      </c>
      <c r="F254" s="583">
        <f t="shared" si="10"/>
        <v>3300</v>
      </c>
      <c r="G254" s="595" t="s">
        <v>573</v>
      </c>
      <c r="H254" s="589"/>
      <c r="I254" s="588" t="s">
        <v>1329</v>
      </c>
    </row>
    <row r="255" spans="2:10" s="566" customFormat="1" x14ac:dyDescent="0.2">
      <c r="B255" s="570">
        <f t="shared" si="7"/>
        <v>236</v>
      </c>
      <c r="C255" s="573" t="s">
        <v>1472</v>
      </c>
      <c r="D255" s="599">
        <v>2844000</v>
      </c>
      <c r="E255" s="580">
        <v>2844499</v>
      </c>
      <c r="F255" s="583">
        <f t="shared" si="10"/>
        <v>500</v>
      </c>
      <c r="G255" s="595" t="s">
        <v>140</v>
      </c>
      <c r="H255" s="589"/>
      <c r="I255" s="588" t="s">
        <v>1329</v>
      </c>
    </row>
    <row r="256" spans="2:10" s="566" customFormat="1" x14ac:dyDescent="0.2">
      <c r="B256" s="570">
        <f t="shared" si="7"/>
        <v>237</v>
      </c>
      <c r="C256" s="573" t="s">
        <v>1684</v>
      </c>
      <c r="D256" s="599">
        <v>2846000</v>
      </c>
      <c r="E256" s="580">
        <v>2848399</v>
      </c>
      <c r="F256" s="583">
        <f t="shared" si="10"/>
        <v>2400</v>
      </c>
      <c r="G256" s="595" t="s">
        <v>140</v>
      </c>
      <c r="H256" s="589"/>
      <c r="I256" s="588" t="s">
        <v>1329</v>
      </c>
    </row>
    <row r="257" spans="2:10" s="566" customFormat="1" x14ac:dyDescent="0.2">
      <c r="B257" s="570">
        <f t="shared" si="7"/>
        <v>238</v>
      </c>
      <c r="C257" s="573" t="s">
        <v>2827</v>
      </c>
      <c r="D257" s="599">
        <v>2850000</v>
      </c>
      <c r="E257" s="580">
        <v>2850399</v>
      </c>
      <c r="F257" s="583">
        <f t="shared" si="10"/>
        <v>400</v>
      </c>
      <c r="G257" s="595" t="s">
        <v>140</v>
      </c>
      <c r="H257" s="589"/>
      <c r="I257" s="588" t="s">
        <v>1329</v>
      </c>
    </row>
    <row r="258" spans="2:10" s="566" customFormat="1" x14ac:dyDescent="0.2">
      <c r="B258" s="570">
        <f t="shared" si="7"/>
        <v>239</v>
      </c>
      <c r="C258" s="573" t="s">
        <v>2507</v>
      </c>
      <c r="D258" s="599">
        <v>2853000</v>
      </c>
      <c r="E258" s="580">
        <v>2853299</v>
      </c>
      <c r="F258" s="583">
        <f t="shared" si="10"/>
        <v>300</v>
      </c>
      <c r="G258" s="595" t="s">
        <v>140</v>
      </c>
      <c r="H258" s="589"/>
      <c r="I258" s="588" t="s">
        <v>1329</v>
      </c>
    </row>
    <row r="259" spans="2:10" s="617" customFormat="1" x14ac:dyDescent="0.2">
      <c r="B259" s="570">
        <f t="shared" si="7"/>
        <v>240</v>
      </c>
      <c r="C259" s="573" t="s">
        <v>2093</v>
      </c>
      <c r="D259" s="599">
        <v>2856000</v>
      </c>
      <c r="E259" s="580">
        <v>2856399</v>
      </c>
      <c r="F259" s="583">
        <f t="shared" si="10"/>
        <v>400</v>
      </c>
      <c r="G259" s="595" t="s">
        <v>140</v>
      </c>
      <c r="H259" s="589"/>
      <c r="I259" s="588" t="s">
        <v>1329</v>
      </c>
      <c r="J259" s="614"/>
    </row>
    <row r="260" spans="2:10" s="567" customFormat="1" x14ac:dyDescent="0.2">
      <c r="B260" s="570">
        <f t="shared" si="7"/>
        <v>241</v>
      </c>
      <c r="C260" s="573" t="s">
        <v>1685</v>
      </c>
      <c r="D260" s="599">
        <v>2858000</v>
      </c>
      <c r="E260" s="580">
        <v>2858399</v>
      </c>
      <c r="F260" s="583">
        <f t="shared" si="10"/>
        <v>400</v>
      </c>
      <c r="G260" s="595" t="s">
        <v>140</v>
      </c>
      <c r="H260" s="589"/>
      <c r="I260" s="588" t="s">
        <v>1329</v>
      </c>
      <c r="J260" s="566"/>
    </row>
    <row r="261" spans="2:10" s="567" customFormat="1" x14ac:dyDescent="0.2">
      <c r="B261" s="570">
        <f t="shared" si="7"/>
        <v>242</v>
      </c>
      <c r="C261" s="573" t="s">
        <v>2639</v>
      </c>
      <c r="D261" s="599">
        <v>2860000</v>
      </c>
      <c r="E261" s="580">
        <v>2862899</v>
      </c>
      <c r="F261" s="583">
        <f t="shared" si="10"/>
        <v>2900</v>
      </c>
      <c r="G261" s="595" t="s">
        <v>940</v>
      </c>
      <c r="H261" s="589"/>
      <c r="I261" s="588" t="s">
        <v>1329</v>
      </c>
      <c r="J261" s="566"/>
    </row>
    <row r="262" spans="2:10" s="566" customFormat="1" x14ac:dyDescent="0.2">
      <c r="B262" s="570">
        <f t="shared" si="7"/>
        <v>243</v>
      </c>
      <c r="C262" s="573" t="s">
        <v>1403</v>
      </c>
      <c r="D262" s="599">
        <v>2862900</v>
      </c>
      <c r="E262" s="580">
        <v>2863399</v>
      </c>
      <c r="F262" s="583">
        <f t="shared" si="10"/>
        <v>500</v>
      </c>
      <c r="G262" s="595" t="s">
        <v>940</v>
      </c>
      <c r="H262" s="589"/>
      <c r="I262" s="588" t="s">
        <v>1329</v>
      </c>
    </row>
    <row r="263" spans="2:10" s="566" customFormat="1" x14ac:dyDescent="0.2">
      <c r="B263" s="570">
        <f t="shared" si="7"/>
        <v>244</v>
      </c>
      <c r="C263" s="573" t="s">
        <v>1473</v>
      </c>
      <c r="D263" s="599">
        <v>2865000</v>
      </c>
      <c r="E263" s="580">
        <v>2866399</v>
      </c>
      <c r="F263" s="583">
        <f t="shared" si="10"/>
        <v>1400</v>
      </c>
      <c r="G263" s="595" t="s">
        <v>140</v>
      </c>
      <c r="H263" s="589"/>
      <c r="I263" s="588" t="s">
        <v>1329</v>
      </c>
    </row>
    <row r="264" spans="2:10" s="566" customFormat="1" x14ac:dyDescent="0.2">
      <c r="B264" s="570">
        <f t="shared" si="7"/>
        <v>245</v>
      </c>
      <c r="C264" s="573" t="s">
        <v>2270</v>
      </c>
      <c r="D264" s="599">
        <v>2868000</v>
      </c>
      <c r="E264" s="580">
        <v>2868199</v>
      </c>
      <c r="F264" s="583">
        <f t="shared" si="10"/>
        <v>200</v>
      </c>
      <c r="G264" s="595" t="s">
        <v>940</v>
      </c>
      <c r="H264" s="589"/>
      <c r="I264" s="588" t="s">
        <v>1329</v>
      </c>
    </row>
    <row r="265" spans="2:10" s="566" customFormat="1" x14ac:dyDescent="0.2">
      <c r="B265" s="570">
        <f t="shared" si="7"/>
        <v>246</v>
      </c>
      <c r="C265" s="573" t="s">
        <v>2236</v>
      </c>
      <c r="D265" s="599">
        <v>2869000</v>
      </c>
      <c r="E265" s="580">
        <v>2869099</v>
      </c>
      <c r="F265" s="583">
        <f t="shared" si="10"/>
        <v>100</v>
      </c>
      <c r="G265" s="595" t="s">
        <v>140</v>
      </c>
      <c r="H265" s="589"/>
      <c r="I265" s="588" t="s">
        <v>1329</v>
      </c>
    </row>
    <row r="266" spans="2:10" s="566" customFormat="1" x14ac:dyDescent="0.2">
      <c r="B266" s="570">
        <f t="shared" si="7"/>
        <v>247</v>
      </c>
      <c r="C266" s="573" t="s">
        <v>796</v>
      </c>
      <c r="D266" s="599">
        <v>2870000</v>
      </c>
      <c r="E266" s="580">
        <v>2871599</v>
      </c>
      <c r="F266" s="583">
        <f t="shared" si="10"/>
        <v>1600</v>
      </c>
      <c r="G266" s="595" t="s">
        <v>140</v>
      </c>
      <c r="H266" s="589"/>
      <c r="I266" s="588" t="s">
        <v>1329</v>
      </c>
    </row>
    <row r="267" spans="2:10" s="566" customFormat="1" x14ac:dyDescent="0.2">
      <c r="B267" s="570">
        <f t="shared" si="7"/>
        <v>248</v>
      </c>
      <c r="C267" s="573" t="s">
        <v>1474</v>
      </c>
      <c r="D267" s="599">
        <v>2875000</v>
      </c>
      <c r="E267" s="580">
        <v>2875199</v>
      </c>
      <c r="F267" s="583">
        <f t="shared" si="10"/>
        <v>200</v>
      </c>
      <c r="G267" s="595" t="s">
        <v>140</v>
      </c>
      <c r="H267" s="589"/>
      <c r="I267" s="588" t="s">
        <v>1329</v>
      </c>
    </row>
    <row r="268" spans="2:10" s="566" customFormat="1" x14ac:dyDescent="0.2">
      <c r="B268" s="570">
        <f t="shared" si="7"/>
        <v>249</v>
      </c>
      <c r="C268" s="573" t="s">
        <v>2480</v>
      </c>
      <c r="D268" s="599">
        <v>2877000</v>
      </c>
      <c r="E268" s="580">
        <v>2877599</v>
      </c>
      <c r="F268" s="583">
        <f t="shared" si="10"/>
        <v>600</v>
      </c>
      <c r="G268" s="595" t="s">
        <v>140</v>
      </c>
      <c r="H268" s="589"/>
      <c r="I268" s="588" t="s">
        <v>1329</v>
      </c>
    </row>
    <row r="269" spans="2:10" s="566" customFormat="1" x14ac:dyDescent="0.2">
      <c r="B269" s="570">
        <f t="shared" si="7"/>
        <v>250</v>
      </c>
      <c r="C269" s="573" t="s">
        <v>1841</v>
      </c>
      <c r="D269" s="599">
        <v>2879000</v>
      </c>
      <c r="E269" s="580">
        <v>2879399</v>
      </c>
      <c r="F269" s="583">
        <f t="shared" si="10"/>
        <v>400</v>
      </c>
      <c r="G269" s="595" t="s">
        <v>140</v>
      </c>
      <c r="H269" s="589"/>
      <c r="I269" s="588" t="s">
        <v>1329</v>
      </c>
    </row>
    <row r="270" spans="2:10" s="566" customFormat="1" x14ac:dyDescent="0.2">
      <c r="B270" s="570">
        <f t="shared" si="7"/>
        <v>251</v>
      </c>
      <c r="C270" s="573" t="s">
        <v>1404</v>
      </c>
      <c r="D270" s="599">
        <v>2880000</v>
      </c>
      <c r="E270" s="580">
        <v>2884599</v>
      </c>
      <c r="F270" s="583">
        <f t="shared" si="10"/>
        <v>4600</v>
      </c>
      <c r="G270" s="595" t="s">
        <v>940</v>
      </c>
      <c r="H270" s="589"/>
      <c r="I270" s="588" t="s">
        <v>1329</v>
      </c>
    </row>
    <row r="271" spans="2:10" s="566" customFormat="1" x14ac:dyDescent="0.2">
      <c r="B271" s="570">
        <f t="shared" si="7"/>
        <v>252</v>
      </c>
      <c r="C271" s="573" t="s">
        <v>2563</v>
      </c>
      <c r="D271" s="599">
        <v>2884600</v>
      </c>
      <c r="E271" s="580">
        <v>2885199</v>
      </c>
      <c r="F271" s="583">
        <f t="shared" si="10"/>
        <v>600</v>
      </c>
      <c r="G271" s="595" t="s">
        <v>940</v>
      </c>
      <c r="H271" s="589"/>
      <c r="I271" s="588" t="s">
        <v>1329</v>
      </c>
    </row>
    <row r="272" spans="2:10" s="566" customFormat="1" x14ac:dyDescent="0.2">
      <c r="B272" s="570">
        <f t="shared" si="7"/>
        <v>253</v>
      </c>
      <c r="C272" s="573" t="s">
        <v>796</v>
      </c>
      <c r="D272" s="599">
        <v>2886000</v>
      </c>
      <c r="E272" s="580">
        <v>2888999</v>
      </c>
      <c r="F272" s="583">
        <f t="shared" si="10"/>
        <v>3000</v>
      </c>
      <c r="G272" s="595" t="s">
        <v>140</v>
      </c>
      <c r="H272" s="588"/>
      <c r="I272" s="588" t="s">
        <v>1329</v>
      </c>
    </row>
    <row r="273" spans="2:10" s="566" customFormat="1" x14ac:dyDescent="0.2">
      <c r="B273" s="570">
        <f t="shared" si="7"/>
        <v>254</v>
      </c>
      <c r="C273" s="573" t="s">
        <v>2481</v>
      </c>
      <c r="D273" s="599">
        <v>2889000</v>
      </c>
      <c r="E273" s="580">
        <v>2889999</v>
      </c>
      <c r="F273" s="583">
        <f t="shared" si="10"/>
        <v>1000</v>
      </c>
      <c r="G273" s="595" t="s">
        <v>140</v>
      </c>
      <c r="H273" s="589"/>
      <c r="I273" s="588" t="s">
        <v>1329</v>
      </c>
    </row>
    <row r="274" spans="2:10" s="566" customFormat="1" x14ac:dyDescent="0.2">
      <c r="B274" s="570">
        <f t="shared" si="7"/>
        <v>255</v>
      </c>
      <c r="C274" s="573" t="s">
        <v>994</v>
      </c>
      <c r="D274" s="599">
        <v>2890000</v>
      </c>
      <c r="E274" s="580">
        <v>2890399</v>
      </c>
      <c r="F274" s="583">
        <f t="shared" si="10"/>
        <v>400</v>
      </c>
      <c r="G274" s="595" t="s">
        <v>140</v>
      </c>
      <c r="H274" s="588"/>
      <c r="I274" s="588" t="s">
        <v>1329</v>
      </c>
    </row>
    <row r="275" spans="2:10" s="566" customFormat="1" x14ac:dyDescent="0.2">
      <c r="B275" s="570">
        <f t="shared" si="7"/>
        <v>256</v>
      </c>
      <c r="C275" s="573" t="s">
        <v>2100</v>
      </c>
      <c r="D275" s="599">
        <v>2892000</v>
      </c>
      <c r="E275" s="580">
        <v>2892599</v>
      </c>
      <c r="F275" s="583">
        <f t="shared" si="10"/>
        <v>600</v>
      </c>
      <c r="G275" s="595" t="s">
        <v>940</v>
      </c>
      <c r="H275" s="589"/>
      <c r="I275" s="588" t="s">
        <v>1329</v>
      </c>
    </row>
    <row r="276" spans="2:10" s="566" customFormat="1" x14ac:dyDescent="0.2">
      <c r="B276" s="570">
        <f t="shared" si="7"/>
        <v>257</v>
      </c>
      <c r="C276" s="573" t="s">
        <v>995</v>
      </c>
      <c r="D276" s="599">
        <v>2893000</v>
      </c>
      <c r="E276" s="580">
        <v>2893499</v>
      </c>
      <c r="F276" s="583">
        <f t="shared" ref="F276:F283" si="11">SUM(E276-D276)+1</f>
        <v>500</v>
      </c>
      <c r="G276" s="595" t="s">
        <v>940</v>
      </c>
      <c r="H276" s="589"/>
      <c r="I276" s="588" t="s">
        <v>1329</v>
      </c>
    </row>
    <row r="277" spans="2:10" s="566" customFormat="1" x14ac:dyDescent="0.2">
      <c r="B277" s="570">
        <f t="shared" si="7"/>
        <v>258</v>
      </c>
      <c r="C277" s="573" t="s">
        <v>1731</v>
      </c>
      <c r="D277" s="599">
        <v>2895000</v>
      </c>
      <c r="E277" s="580">
        <v>2895199</v>
      </c>
      <c r="F277" s="583">
        <f t="shared" si="11"/>
        <v>200</v>
      </c>
      <c r="G277" s="595" t="s">
        <v>140</v>
      </c>
      <c r="H277" s="585"/>
      <c r="I277" s="588" t="s">
        <v>1329</v>
      </c>
    </row>
    <row r="278" spans="2:10" s="566" customFormat="1" x14ac:dyDescent="0.2">
      <c r="B278" s="570">
        <f t="shared" ref="B278:B316" si="12">+B277+1</f>
        <v>259</v>
      </c>
      <c r="C278" s="573" t="s">
        <v>2170</v>
      </c>
      <c r="D278" s="599">
        <v>2896000</v>
      </c>
      <c r="E278" s="580">
        <v>2896199</v>
      </c>
      <c r="F278" s="583">
        <f t="shared" si="11"/>
        <v>200</v>
      </c>
      <c r="G278" s="595" t="s">
        <v>98</v>
      </c>
      <c r="H278" s="585"/>
      <c r="I278" s="588" t="s">
        <v>1329</v>
      </c>
    </row>
    <row r="279" spans="2:10" s="566" customFormat="1" x14ac:dyDescent="0.2">
      <c r="B279" s="570">
        <f t="shared" si="12"/>
        <v>260</v>
      </c>
      <c r="C279" s="573" t="s">
        <v>1111</v>
      </c>
      <c r="D279" s="599">
        <v>2897000</v>
      </c>
      <c r="E279" s="580">
        <v>2897199</v>
      </c>
      <c r="F279" s="583">
        <f t="shared" si="11"/>
        <v>200</v>
      </c>
      <c r="G279" s="595" t="s">
        <v>940</v>
      </c>
      <c r="H279" s="585"/>
      <c r="I279" s="588" t="s">
        <v>1329</v>
      </c>
    </row>
    <row r="280" spans="2:10" s="566" customFormat="1" x14ac:dyDescent="0.2">
      <c r="B280" s="570">
        <f t="shared" si="12"/>
        <v>261</v>
      </c>
      <c r="C280" s="573" t="s">
        <v>1111</v>
      </c>
      <c r="D280" s="599">
        <v>2898000</v>
      </c>
      <c r="E280" s="580">
        <v>2899999</v>
      </c>
      <c r="F280" s="583">
        <f t="shared" si="11"/>
        <v>2000</v>
      </c>
      <c r="G280" s="595" t="s">
        <v>940</v>
      </c>
      <c r="H280" s="585"/>
      <c r="I280" s="588" t="s">
        <v>1329</v>
      </c>
    </row>
    <row r="281" spans="2:10" s="566" customFormat="1" x14ac:dyDescent="0.2">
      <c r="B281" s="570">
        <f t="shared" si="12"/>
        <v>262</v>
      </c>
      <c r="C281" s="573" t="s">
        <v>2219</v>
      </c>
      <c r="D281" s="599">
        <v>2900000</v>
      </c>
      <c r="E281" s="580">
        <v>2900799</v>
      </c>
      <c r="F281" s="583">
        <f t="shared" si="11"/>
        <v>800</v>
      </c>
      <c r="G281" s="595" t="s">
        <v>98</v>
      </c>
      <c r="H281" s="585"/>
      <c r="I281" s="588" t="s">
        <v>1329</v>
      </c>
    </row>
    <row r="282" spans="2:10" s="566" customFormat="1" x14ac:dyDescent="0.2">
      <c r="B282" s="570">
        <f t="shared" si="12"/>
        <v>263</v>
      </c>
      <c r="C282" s="573" t="s">
        <v>1119</v>
      </c>
      <c r="D282" s="599">
        <v>2902000</v>
      </c>
      <c r="E282" s="580">
        <v>2902399</v>
      </c>
      <c r="F282" s="583">
        <f t="shared" si="11"/>
        <v>400</v>
      </c>
      <c r="G282" s="595" t="s">
        <v>110</v>
      </c>
      <c r="H282" s="577"/>
      <c r="I282" s="588" t="s">
        <v>1329</v>
      </c>
    </row>
    <row r="283" spans="2:10" s="566" customFormat="1" x14ac:dyDescent="0.2">
      <c r="B283" s="570">
        <f t="shared" si="12"/>
        <v>264</v>
      </c>
      <c r="C283" s="573" t="s">
        <v>2218</v>
      </c>
      <c r="D283" s="599">
        <v>2903000</v>
      </c>
      <c r="E283" s="580">
        <v>2904499</v>
      </c>
      <c r="F283" s="583">
        <f t="shared" si="11"/>
        <v>1500</v>
      </c>
      <c r="G283" s="595" t="s">
        <v>98</v>
      </c>
      <c r="H283" s="577"/>
      <c r="I283" s="588" t="s">
        <v>1329</v>
      </c>
    </row>
    <row r="284" spans="2:10" s="566" customFormat="1" x14ac:dyDescent="0.2">
      <c r="B284" s="570">
        <f t="shared" si="12"/>
        <v>265</v>
      </c>
      <c r="C284" s="573" t="s">
        <v>278</v>
      </c>
      <c r="D284" s="599">
        <v>2906000</v>
      </c>
      <c r="E284" s="580">
        <v>2910399</v>
      </c>
      <c r="F284" s="583">
        <f>SUM((E284-D284)+1)</f>
        <v>4400</v>
      </c>
      <c r="G284" s="595" t="s">
        <v>98</v>
      </c>
      <c r="H284" s="577"/>
      <c r="I284" s="588" t="s">
        <v>1329</v>
      </c>
    </row>
    <row r="285" spans="2:10" s="567" customFormat="1" x14ac:dyDescent="0.2">
      <c r="B285" s="570">
        <f t="shared" si="12"/>
        <v>266</v>
      </c>
      <c r="C285" s="573" t="s">
        <v>280</v>
      </c>
      <c r="D285" s="599">
        <v>2914000</v>
      </c>
      <c r="E285" s="580">
        <v>2914799</v>
      </c>
      <c r="F285" s="583">
        <f>SUM((E285-D285)+1)</f>
        <v>800</v>
      </c>
      <c r="G285" s="595" t="s">
        <v>98</v>
      </c>
      <c r="H285" s="585"/>
      <c r="I285" s="588" t="s">
        <v>1329</v>
      </c>
      <c r="J285" s="566"/>
    </row>
    <row r="286" spans="2:10" s="566" customFormat="1" x14ac:dyDescent="0.2">
      <c r="B286" s="570">
        <f t="shared" si="12"/>
        <v>267</v>
      </c>
      <c r="C286" s="573" t="s">
        <v>280</v>
      </c>
      <c r="D286" s="599">
        <v>2915000</v>
      </c>
      <c r="E286" s="580">
        <v>2916999</v>
      </c>
      <c r="F286" s="583">
        <f>SUM((E286-D286)+1)</f>
        <v>2000</v>
      </c>
      <c r="G286" s="595" t="s">
        <v>98</v>
      </c>
      <c r="H286" s="585"/>
      <c r="I286" s="588" t="s">
        <v>1329</v>
      </c>
    </row>
    <row r="287" spans="2:10" s="567" customFormat="1" x14ac:dyDescent="0.2">
      <c r="B287" s="570">
        <f t="shared" si="12"/>
        <v>268</v>
      </c>
      <c r="C287" s="573" t="s">
        <v>282</v>
      </c>
      <c r="D287" s="599">
        <v>2918000</v>
      </c>
      <c r="E287" s="580">
        <v>2919599</v>
      </c>
      <c r="F287" s="583">
        <f>SUM((E287-D287)+1)</f>
        <v>1600</v>
      </c>
      <c r="G287" s="595" t="s">
        <v>98</v>
      </c>
      <c r="H287" s="589"/>
      <c r="I287" s="588" t="s">
        <v>1329</v>
      </c>
      <c r="J287" s="566"/>
    </row>
    <row r="288" spans="2:10" s="566" customFormat="1" x14ac:dyDescent="0.2">
      <c r="B288" s="570">
        <f t="shared" si="12"/>
        <v>269</v>
      </c>
      <c r="C288" s="573" t="s">
        <v>151</v>
      </c>
      <c r="D288" s="599">
        <v>2920000</v>
      </c>
      <c r="E288" s="580">
        <v>2928799</v>
      </c>
      <c r="F288" s="583">
        <f>SUM(E288-D288)+1</f>
        <v>8800</v>
      </c>
      <c r="G288" s="595" t="s">
        <v>98</v>
      </c>
      <c r="H288" s="589"/>
      <c r="I288" s="588" t="s">
        <v>1329</v>
      </c>
    </row>
    <row r="289" spans="2:10" s="566" customFormat="1" x14ac:dyDescent="0.2">
      <c r="B289" s="570">
        <f t="shared" si="12"/>
        <v>270</v>
      </c>
      <c r="C289" s="573" t="s">
        <v>2227</v>
      </c>
      <c r="D289" s="599">
        <v>2930000</v>
      </c>
      <c r="E289" s="580">
        <v>2930699</v>
      </c>
      <c r="F289" s="583">
        <f>SUM(E289-D289)+1</f>
        <v>700</v>
      </c>
      <c r="G289" s="595" t="s">
        <v>98</v>
      </c>
      <c r="H289" s="589"/>
      <c r="I289" s="588" t="s">
        <v>1329</v>
      </c>
    </row>
    <row r="290" spans="2:10" s="566" customFormat="1" x14ac:dyDescent="0.2">
      <c r="B290" s="570">
        <f t="shared" si="12"/>
        <v>271</v>
      </c>
      <c r="C290" s="573" t="s">
        <v>996</v>
      </c>
      <c r="D290" s="599">
        <v>2932000</v>
      </c>
      <c r="E290" s="580">
        <v>2933699</v>
      </c>
      <c r="F290" s="583">
        <f>SUM(E290-D290)+1</f>
        <v>1700</v>
      </c>
      <c r="G290" s="595" t="s">
        <v>98</v>
      </c>
      <c r="H290" s="588"/>
      <c r="I290" s="588" t="s">
        <v>1329</v>
      </c>
    </row>
    <row r="291" spans="2:10" s="566" customFormat="1" x14ac:dyDescent="0.2">
      <c r="B291" s="570">
        <f t="shared" si="12"/>
        <v>272</v>
      </c>
      <c r="C291" s="573" t="s">
        <v>286</v>
      </c>
      <c r="D291" s="599">
        <v>2934000</v>
      </c>
      <c r="E291" s="580">
        <v>2934255</v>
      </c>
      <c r="F291" s="583">
        <f>SUM((E291-D291)+1)</f>
        <v>256</v>
      </c>
      <c r="G291" s="595" t="s">
        <v>98</v>
      </c>
      <c r="H291" s="588"/>
      <c r="I291" s="588" t="s">
        <v>1329</v>
      </c>
    </row>
    <row r="292" spans="2:10" s="566" customFormat="1" x14ac:dyDescent="0.2">
      <c r="B292" s="570">
        <f t="shared" si="12"/>
        <v>273</v>
      </c>
      <c r="C292" s="573" t="s">
        <v>2648</v>
      </c>
      <c r="D292" s="599">
        <v>2936000</v>
      </c>
      <c r="E292" s="580">
        <v>2936199</v>
      </c>
      <c r="F292" s="583">
        <f>SUM((E292-D292)+1)</f>
        <v>200</v>
      </c>
      <c r="G292" s="595" t="s">
        <v>98</v>
      </c>
      <c r="H292" s="585"/>
      <c r="I292" s="588" t="s">
        <v>1329</v>
      </c>
    </row>
    <row r="293" spans="2:10" s="567" customFormat="1" x14ac:dyDescent="0.2">
      <c r="B293" s="570">
        <f t="shared" si="12"/>
        <v>274</v>
      </c>
      <c r="C293" s="573" t="s">
        <v>2092</v>
      </c>
      <c r="D293" s="599">
        <v>2937000</v>
      </c>
      <c r="E293" s="580">
        <v>2938099</v>
      </c>
      <c r="F293" s="583">
        <f>SUM((E293-D293)+1)</f>
        <v>1100</v>
      </c>
      <c r="G293" s="595" t="s">
        <v>98</v>
      </c>
      <c r="H293" s="577"/>
      <c r="I293" s="588" t="s">
        <v>1329</v>
      </c>
      <c r="J293" s="566"/>
    </row>
    <row r="294" spans="2:10" s="567" customFormat="1" x14ac:dyDescent="0.2">
      <c r="B294" s="570">
        <f t="shared" si="12"/>
        <v>275</v>
      </c>
      <c r="C294" s="573" t="s">
        <v>290</v>
      </c>
      <c r="D294" s="599">
        <v>2939000</v>
      </c>
      <c r="E294" s="580">
        <v>2940399</v>
      </c>
      <c r="F294" s="583">
        <f>SUM((E294-D294)+1)</f>
        <v>1400</v>
      </c>
      <c r="G294" s="595" t="s">
        <v>98</v>
      </c>
      <c r="H294" s="577"/>
      <c r="I294" s="588" t="s">
        <v>1329</v>
      </c>
      <c r="J294" s="566"/>
    </row>
    <row r="295" spans="2:10" s="567" customFormat="1" x14ac:dyDescent="0.2">
      <c r="B295" s="570">
        <f t="shared" si="12"/>
        <v>276</v>
      </c>
      <c r="C295" s="573" t="s">
        <v>797</v>
      </c>
      <c r="D295" s="599">
        <v>2941000</v>
      </c>
      <c r="E295" s="580">
        <v>2941399</v>
      </c>
      <c r="F295" s="583">
        <f t="shared" ref="F295:F305" si="13">SUM(E295-D295)+1</f>
        <v>400</v>
      </c>
      <c r="G295" s="595" t="s">
        <v>98</v>
      </c>
      <c r="H295" s="588"/>
      <c r="I295" s="588" t="s">
        <v>1329</v>
      </c>
      <c r="J295" s="566"/>
    </row>
    <row r="296" spans="2:10" s="566" customFormat="1" x14ac:dyDescent="0.2">
      <c r="B296" s="570">
        <f t="shared" si="12"/>
        <v>277</v>
      </c>
      <c r="C296" s="573" t="s">
        <v>2518</v>
      </c>
      <c r="D296" s="599">
        <v>2943000</v>
      </c>
      <c r="E296" s="580">
        <v>2943199</v>
      </c>
      <c r="F296" s="583">
        <f t="shared" si="13"/>
        <v>200</v>
      </c>
      <c r="G296" s="595" t="s">
        <v>98</v>
      </c>
      <c r="H296" s="585"/>
      <c r="I296" s="588" t="s">
        <v>1329</v>
      </c>
    </row>
    <row r="297" spans="2:10" s="566" customFormat="1" x14ac:dyDescent="0.2">
      <c r="B297" s="570">
        <f t="shared" si="12"/>
        <v>278</v>
      </c>
      <c r="C297" s="573" t="s">
        <v>1669</v>
      </c>
      <c r="D297" s="599">
        <v>2946000</v>
      </c>
      <c r="E297" s="580">
        <v>2947199</v>
      </c>
      <c r="F297" s="583">
        <f t="shared" si="13"/>
        <v>1200</v>
      </c>
      <c r="G297" s="595" t="s">
        <v>98</v>
      </c>
      <c r="H297" s="577"/>
      <c r="I297" s="588" t="s">
        <v>1329</v>
      </c>
    </row>
    <row r="298" spans="2:10" s="566" customFormat="1" x14ac:dyDescent="0.2">
      <c r="B298" s="570">
        <f t="shared" si="12"/>
        <v>279</v>
      </c>
      <c r="C298" s="573" t="s">
        <v>216</v>
      </c>
      <c r="D298" s="599">
        <v>2950000</v>
      </c>
      <c r="E298" s="580">
        <v>2954999</v>
      </c>
      <c r="F298" s="583">
        <f t="shared" si="13"/>
        <v>5000</v>
      </c>
      <c r="G298" s="595" t="s">
        <v>98</v>
      </c>
      <c r="H298" s="588"/>
      <c r="I298" s="588" t="s">
        <v>1329</v>
      </c>
    </row>
    <row r="299" spans="2:10" s="566" customFormat="1" x14ac:dyDescent="0.2">
      <c r="B299" s="570">
        <f t="shared" si="12"/>
        <v>280</v>
      </c>
      <c r="C299" s="573" t="s">
        <v>96</v>
      </c>
      <c r="D299" s="599">
        <v>2955000</v>
      </c>
      <c r="E299" s="580">
        <v>2959999</v>
      </c>
      <c r="F299" s="583">
        <f t="shared" si="13"/>
        <v>5000</v>
      </c>
      <c r="G299" s="595" t="s">
        <v>98</v>
      </c>
      <c r="H299" s="588"/>
      <c r="I299" s="588" t="s">
        <v>1329</v>
      </c>
    </row>
    <row r="300" spans="2:10" s="565" customFormat="1" x14ac:dyDescent="0.2">
      <c r="B300" s="570">
        <f t="shared" si="12"/>
        <v>281</v>
      </c>
      <c r="C300" s="573" t="s">
        <v>112</v>
      </c>
      <c r="D300" s="599">
        <v>2960000</v>
      </c>
      <c r="E300" s="580">
        <v>2963499</v>
      </c>
      <c r="F300" s="583">
        <f t="shared" si="13"/>
        <v>3500</v>
      </c>
      <c r="G300" s="595" t="s">
        <v>110</v>
      </c>
      <c r="H300" s="577"/>
      <c r="I300" s="588" t="s">
        <v>1329</v>
      </c>
    </row>
    <row r="301" spans="2:10" s="566" customFormat="1" x14ac:dyDescent="0.2">
      <c r="B301" s="570">
        <f t="shared" si="12"/>
        <v>282</v>
      </c>
      <c r="C301" s="573" t="s">
        <v>1512</v>
      </c>
      <c r="D301" s="599">
        <v>2967000</v>
      </c>
      <c r="E301" s="580">
        <v>2967199</v>
      </c>
      <c r="F301" s="583">
        <f t="shared" si="13"/>
        <v>200</v>
      </c>
      <c r="G301" s="595" t="s">
        <v>110</v>
      </c>
      <c r="H301" s="585"/>
      <c r="I301" s="588" t="s">
        <v>1329</v>
      </c>
    </row>
    <row r="302" spans="2:10" s="566" customFormat="1" x14ac:dyDescent="0.2">
      <c r="B302" s="570">
        <f t="shared" si="12"/>
        <v>283</v>
      </c>
      <c r="C302" s="573" t="s">
        <v>1313</v>
      </c>
      <c r="D302" s="599">
        <v>2969000</v>
      </c>
      <c r="E302" s="580">
        <v>2969099</v>
      </c>
      <c r="F302" s="583">
        <f t="shared" si="13"/>
        <v>100</v>
      </c>
      <c r="G302" s="595" t="s">
        <v>110</v>
      </c>
      <c r="H302" s="585"/>
      <c r="I302" s="588" t="s">
        <v>1329</v>
      </c>
    </row>
    <row r="303" spans="2:10" s="566" customFormat="1" x14ac:dyDescent="0.2">
      <c r="B303" s="570">
        <f t="shared" si="12"/>
        <v>284</v>
      </c>
      <c r="C303" s="573" t="s">
        <v>1005</v>
      </c>
      <c r="D303" s="599">
        <v>2972000</v>
      </c>
      <c r="E303" s="580">
        <v>2972399</v>
      </c>
      <c r="F303" s="583">
        <f t="shared" si="13"/>
        <v>400</v>
      </c>
      <c r="G303" s="595" t="s">
        <v>110</v>
      </c>
      <c r="H303" s="585"/>
      <c r="I303" s="588" t="s">
        <v>1329</v>
      </c>
    </row>
    <row r="304" spans="2:10" s="567" customFormat="1" x14ac:dyDescent="0.2">
      <c r="B304" s="570">
        <f t="shared" si="12"/>
        <v>285</v>
      </c>
      <c r="C304" s="573" t="s">
        <v>1005</v>
      </c>
      <c r="D304" s="599">
        <v>2973000</v>
      </c>
      <c r="E304" s="580">
        <v>2973999</v>
      </c>
      <c r="F304" s="583">
        <f t="shared" si="13"/>
        <v>1000</v>
      </c>
      <c r="G304" s="595" t="s">
        <v>110</v>
      </c>
      <c r="H304" s="589"/>
      <c r="I304" s="588" t="s">
        <v>1329</v>
      </c>
      <c r="J304" s="566"/>
    </row>
    <row r="305" spans="2:10" s="567" customFormat="1" x14ac:dyDescent="0.2">
      <c r="B305" s="570">
        <f t="shared" si="12"/>
        <v>286</v>
      </c>
      <c r="C305" s="573" t="s">
        <v>798</v>
      </c>
      <c r="D305" s="671">
        <v>2974000</v>
      </c>
      <c r="E305" s="592">
        <v>2974899</v>
      </c>
      <c r="F305" s="583">
        <f t="shared" si="13"/>
        <v>900</v>
      </c>
      <c r="G305" s="595" t="s">
        <v>110</v>
      </c>
      <c r="H305" s="577"/>
      <c r="I305" s="588" t="s">
        <v>1329</v>
      </c>
      <c r="J305" s="566"/>
    </row>
    <row r="306" spans="2:10" s="567" customFormat="1" x14ac:dyDescent="0.2">
      <c r="B306" s="570">
        <f t="shared" si="12"/>
        <v>287</v>
      </c>
      <c r="C306" s="571" t="s">
        <v>295</v>
      </c>
      <c r="D306" s="599">
        <v>2977000</v>
      </c>
      <c r="E306" s="580">
        <v>2978299</v>
      </c>
      <c r="F306" s="706">
        <f t="shared" ref="F306:F323" si="14">SUM((E306-D306)+1)</f>
        <v>1300</v>
      </c>
      <c r="G306" s="586" t="s">
        <v>110</v>
      </c>
      <c r="H306" s="585"/>
      <c r="I306" s="588" t="s">
        <v>1329</v>
      </c>
      <c r="J306" s="566"/>
    </row>
    <row r="307" spans="2:10" s="566" customFormat="1" x14ac:dyDescent="0.2">
      <c r="B307" s="570">
        <f t="shared" si="12"/>
        <v>288</v>
      </c>
      <c r="C307" s="573" t="s">
        <v>2483</v>
      </c>
      <c r="D307" s="449">
        <v>2979000</v>
      </c>
      <c r="E307" s="582">
        <v>2979499</v>
      </c>
      <c r="F307" s="707">
        <f t="shared" si="14"/>
        <v>500</v>
      </c>
      <c r="G307" s="595" t="s">
        <v>110</v>
      </c>
      <c r="H307" s="585"/>
      <c r="I307" s="588" t="s">
        <v>1329</v>
      </c>
    </row>
    <row r="308" spans="2:10" s="567" customFormat="1" x14ac:dyDescent="0.2">
      <c r="B308" s="570">
        <f t="shared" si="12"/>
        <v>289</v>
      </c>
      <c r="C308" s="573" t="s">
        <v>112</v>
      </c>
      <c r="D308" s="599">
        <v>2980000</v>
      </c>
      <c r="E308" s="599">
        <v>2989299</v>
      </c>
      <c r="F308" s="583">
        <f t="shared" si="14"/>
        <v>9300</v>
      </c>
      <c r="G308" s="595" t="s">
        <v>110</v>
      </c>
      <c r="H308" s="574"/>
      <c r="I308" s="588" t="s">
        <v>1329</v>
      </c>
      <c r="J308" s="566"/>
    </row>
    <row r="309" spans="2:10" s="567" customFormat="1" x14ac:dyDescent="0.2">
      <c r="B309" s="570">
        <f t="shared" si="12"/>
        <v>290</v>
      </c>
      <c r="C309" s="573" t="s">
        <v>1191</v>
      </c>
      <c r="D309" s="599">
        <v>2990000</v>
      </c>
      <c r="E309" s="599">
        <v>2991999</v>
      </c>
      <c r="F309" s="583">
        <f t="shared" si="14"/>
        <v>2000</v>
      </c>
      <c r="G309" s="595" t="s">
        <v>699</v>
      </c>
      <c r="H309" s="574"/>
      <c r="I309" s="588" t="s">
        <v>1329</v>
      </c>
      <c r="J309" s="566"/>
    </row>
    <row r="310" spans="2:10" s="566" customFormat="1" x14ac:dyDescent="0.2">
      <c r="B310" s="570">
        <f t="shared" si="12"/>
        <v>291</v>
      </c>
      <c r="C310" s="708" t="s">
        <v>1135</v>
      </c>
      <c r="D310" s="579">
        <v>2994000</v>
      </c>
      <c r="E310" s="599">
        <v>2999999</v>
      </c>
      <c r="F310" s="600">
        <f t="shared" si="14"/>
        <v>6000</v>
      </c>
      <c r="G310" s="602" t="s">
        <v>699</v>
      </c>
      <c r="H310" s="589"/>
      <c r="I310" s="588" t="s">
        <v>1329</v>
      </c>
    </row>
    <row r="311" spans="2:10" s="566" customFormat="1" x14ac:dyDescent="0.2">
      <c r="B311" s="570">
        <f t="shared" si="12"/>
        <v>292</v>
      </c>
      <c r="C311" s="603" t="s">
        <v>1860</v>
      </c>
      <c r="D311" s="579">
        <v>3000000</v>
      </c>
      <c r="E311" s="599">
        <v>3000499</v>
      </c>
      <c r="F311" s="600">
        <f t="shared" si="14"/>
        <v>500</v>
      </c>
      <c r="G311" s="573" t="s">
        <v>699</v>
      </c>
      <c r="H311" s="589"/>
      <c r="I311" s="588" t="s">
        <v>1329</v>
      </c>
    </row>
    <row r="312" spans="2:10" s="566" customFormat="1" x14ac:dyDescent="0.2">
      <c r="B312" s="570">
        <f t="shared" si="12"/>
        <v>293</v>
      </c>
      <c r="C312" s="603" t="s">
        <v>1191</v>
      </c>
      <c r="D312" s="579">
        <v>3010000</v>
      </c>
      <c r="E312" s="599">
        <v>3020999</v>
      </c>
      <c r="F312" s="600">
        <f t="shared" si="14"/>
        <v>11000</v>
      </c>
      <c r="G312" s="573" t="s">
        <v>699</v>
      </c>
      <c r="H312" s="589"/>
      <c r="I312" s="588" t="s">
        <v>1329</v>
      </c>
    </row>
    <row r="313" spans="2:10" s="566" customFormat="1" x14ac:dyDescent="0.2">
      <c r="B313" s="570">
        <f t="shared" si="12"/>
        <v>294</v>
      </c>
      <c r="C313" s="603" t="s">
        <v>1191</v>
      </c>
      <c r="D313" s="579">
        <v>3021000</v>
      </c>
      <c r="E313" s="599">
        <v>3081899</v>
      </c>
      <c r="F313" s="600">
        <f t="shared" si="14"/>
        <v>60900</v>
      </c>
      <c r="G313" s="573" t="s">
        <v>699</v>
      </c>
      <c r="H313" s="589"/>
      <c r="I313" s="588" t="s">
        <v>1329</v>
      </c>
    </row>
    <row r="314" spans="2:10" s="566" customFormat="1" x14ac:dyDescent="0.2">
      <c r="B314" s="570">
        <f t="shared" si="12"/>
        <v>295</v>
      </c>
      <c r="C314" s="603" t="s">
        <v>1421</v>
      </c>
      <c r="D314" s="579">
        <v>3700000</v>
      </c>
      <c r="E314" s="580">
        <v>3700999</v>
      </c>
      <c r="F314" s="709">
        <f t="shared" si="14"/>
        <v>1000</v>
      </c>
      <c r="G314" s="573" t="s">
        <v>699</v>
      </c>
      <c r="H314" s="589"/>
      <c r="I314" s="588" t="s">
        <v>1329</v>
      </c>
    </row>
    <row r="315" spans="2:10" s="499" customFormat="1" x14ac:dyDescent="0.2">
      <c r="B315" s="570">
        <f t="shared" si="12"/>
        <v>296</v>
      </c>
      <c r="C315" s="708" t="s">
        <v>1191</v>
      </c>
      <c r="D315" s="579">
        <v>3730000</v>
      </c>
      <c r="E315" s="580">
        <v>3732999</v>
      </c>
      <c r="F315" s="707">
        <f t="shared" si="14"/>
        <v>3000</v>
      </c>
      <c r="G315" s="602" t="s">
        <v>699</v>
      </c>
      <c r="H315" s="589"/>
      <c r="I315" s="575" t="s">
        <v>1329</v>
      </c>
    </row>
    <row r="316" spans="2:10" s="566" customFormat="1" x14ac:dyDescent="0.2">
      <c r="B316" s="570">
        <f t="shared" si="12"/>
        <v>297</v>
      </c>
      <c r="C316" s="708" t="s">
        <v>1321</v>
      </c>
      <c r="D316" s="579">
        <v>5000000</v>
      </c>
      <c r="E316" s="580">
        <v>5004999</v>
      </c>
      <c r="F316" s="709">
        <f t="shared" si="14"/>
        <v>5000</v>
      </c>
      <c r="G316" s="602" t="s">
        <v>98</v>
      </c>
      <c r="H316" s="589"/>
      <c r="I316" s="588" t="s">
        <v>1809</v>
      </c>
    </row>
    <row r="317" spans="2:10" s="566" customFormat="1" x14ac:dyDescent="0.2">
      <c r="B317" s="570">
        <f>+B316+1</f>
        <v>298</v>
      </c>
      <c r="C317" s="708" t="s">
        <v>1808</v>
      </c>
      <c r="D317" s="579">
        <v>5005000</v>
      </c>
      <c r="E317" s="580">
        <v>5005099</v>
      </c>
      <c r="F317" s="709">
        <v>100</v>
      </c>
      <c r="G317" s="602" t="s">
        <v>184</v>
      </c>
      <c r="H317" s="589"/>
      <c r="I317" s="588" t="s">
        <v>1809</v>
      </c>
    </row>
    <row r="318" spans="2:10" s="566" customFormat="1" x14ac:dyDescent="0.2">
      <c r="B318" s="570">
        <f>+B317+1</f>
        <v>299</v>
      </c>
      <c r="C318" s="708" t="s">
        <v>1808</v>
      </c>
      <c r="D318" s="579">
        <v>5005100</v>
      </c>
      <c r="E318" s="580">
        <v>5005199</v>
      </c>
      <c r="F318" s="709">
        <v>100</v>
      </c>
      <c r="G318" s="602" t="s">
        <v>573</v>
      </c>
      <c r="H318" s="589"/>
      <c r="I318" s="588" t="s">
        <v>1809</v>
      </c>
    </row>
    <row r="319" spans="2:10" s="566" customFormat="1" x14ac:dyDescent="0.2">
      <c r="B319" s="570">
        <f t="shared" ref="B319:B324" si="15">+B318+1</f>
        <v>300</v>
      </c>
      <c r="C319" s="708" t="s">
        <v>1808</v>
      </c>
      <c r="D319" s="579">
        <v>5005200</v>
      </c>
      <c r="E319" s="580">
        <v>5005299</v>
      </c>
      <c r="F319" s="709">
        <v>100</v>
      </c>
      <c r="G319" s="602" t="s">
        <v>98</v>
      </c>
      <c r="H319" s="589"/>
      <c r="I319" s="588" t="s">
        <v>1809</v>
      </c>
    </row>
    <row r="320" spans="2:10" s="566" customFormat="1" x14ac:dyDescent="0.2">
      <c r="B320" s="570">
        <f t="shared" si="15"/>
        <v>301</v>
      </c>
      <c r="C320" s="708" t="s">
        <v>1808</v>
      </c>
      <c r="D320" s="579">
        <v>5005300</v>
      </c>
      <c r="E320" s="580">
        <v>5005399</v>
      </c>
      <c r="F320" s="709">
        <v>100</v>
      </c>
      <c r="G320" s="602" t="s">
        <v>940</v>
      </c>
      <c r="H320" s="589"/>
      <c r="I320" s="588" t="s">
        <v>1809</v>
      </c>
    </row>
    <row r="321" spans="2:9" s="566" customFormat="1" x14ac:dyDescent="0.2">
      <c r="B321" s="570">
        <f t="shared" si="15"/>
        <v>302</v>
      </c>
      <c r="C321" s="708" t="s">
        <v>1808</v>
      </c>
      <c r="D321" s="579">
        <v>5005400</v>
      </c>
      <c r="E321" s="580">
        <v>5005999</v>
      </c>
      <c r="F321" s="709">
        <v>600</v>
      </c>
      <c r="G321" s="602" t="s">
        <v>110</v>
      </c>
      <c r="H321" s="589"/>
      <c r="I321" s="588" t="s">
        <v>1809</v>
      </c>
    </row>
    <row r="322" spans="2:9" s="499" customFormat="1" x14ac:dyDescent="0.2">
      <c r="B322" s="570">
        <f t="shared" si="15"/>
        <v>303</v>
      </c>
      <c r="C322" s="708" t="s">
        <v>1370</v>
      </c>
      <c r="D322" s="579">
        <v>6000000</v>
      </c>
      <c r="E322" s="599">
        <v>6004999</v>
      </c>
      <c r="F322" s="583">
        <f t="shared" si="14"/>
        <v>5000</v>
      </c>
      <c r="G322" s="573" t="s">
        <v>98</v>
      </c>
      <c r="H322" s="589"/>
      <c r="I322" s="588" t="s">
        <v>1056</v>
      </c>
    </row>
    <row r="323" spans="2:9" s="566" customFormat="1" x14ac:dyDescent="0.2">
      <c r="B323" s="570">
        <f t="shared" si="15"/>
        <v>304</v>
      </c>
      <c r="C323" s="710" t="s">
        <v>2209</v>
      </c>
      <c r="D323" s="591">
        <v>6010000</v>
      </c>
      <c r="E323" s="671">
        <v>6010999</v>
      </c>
      <c r="F323" s="711">
        <f t="shared" si="14"/>
        <v>1000</v>
      </c>
      <c r="G323" s="590" t="s">
        <v>940</v>
      </c>
      <c r="H323" s="593"/>
      <c r="I323" s="594" t="s">
        <v>1056</v>
      </c>
    </row>
    <row r="324" spans="2:9" s="566" customFormat="1" ht="15.75" customHeight="1" thickBot="1" x14ac:dyDescent="0.25">
      <c r="B324" s="570">
        <f t="shared" si="15"/>
        <v>305</v>
      </c>
      <c r="C324" s="712" t="s">
        <v>1398</v>
      </c>
      <c r="D324" s="597">
        <v>7000000</v>
      </c>
      <c r="E324" s="604">
        <v>7000099</v>
      </c>
      <c r="F324" s="605">
        <f>SUM((E324-D324)+1)</f>
        <v>100</v>
      </c>
      <c r="G324" s="596" t="s">
        <v>98</v>
      </c>
      <c r="H324" s="598"/>
      <c r="I324" s="606" t="s">
        <v>1915</v>
      </c>
    </row>
    <row r="325" spans="2:9" x14ac:dyDescent="0.2">
      <c r="B325" s="450"/>
      <c r="C325" s="451"/>
      <c r="D325" s="449"/>
      <c r="E325" s="449"/>
      <c r="F325" s="452"/>
      <c r="G325" s="451"/>
      <c r="H325" s="453"/>
      <c r="I325" s="454"/>
    </row>
    <row r="326" spans="2:9" x14ac:dyDescent="0.2">
      <c r="B326" s="478" t="s">
        <v>1065</v>
      </c>
      <c r="C326" s="439"/>
      <c r="D326" s="455"/>
      <c r="E326" s="455"/>
      <c r="F326" s="439"/>
      <c r="G326" s="439"/>
      <c r="H326" s="442"/>
      <c r="I326" s="442"/>
    </row>
    <row r="327" spans="2:9" x14ac:dyDescent="0.2">
      <c r="B327" s="613" t="s">
        <v>2593</v>
      </c>
      <c r="C327" s="439"/>
      <c r="D327" s="455"/>
      <c r="E327" s="455"/>
      <c r="F327" s="439"/>
      <c r="G327" s="439"/>
      <c r="H327" s="442"/>
      <c r="I327" s="442"/>
    </row>
    <row r="328" spans="2:9" x14ac:dyDescent="0.2">
      <c r="B328" s="437"/>
      <c r="C328" s="439"/>
      <c r="D328" s="455"/>
      <c r="E328" s="455"/>
      <c r="F328" s="439"/>
      <c r="G328" s="439"/>
      <c r="H328" s="442"/>
      <c r="I328" s="442"/>
    </row>
    <row r="329" spans="2:9" x14ac:dyDescent="0.2">
      <c r="B329" s="551" t="s">
        <v>1066</v>
      </c>
      <c r="C329" s="439"/>
      <c r="D329" s="455"/>
      <c r="E329" s="455"/>
      <c r="F329" s="439"/>
      <c r="G329" s="439"/>
      <c r="H329" s="442"/>
      <c r="I329" s="442"/>
    </row>
    <row r="330" spans="2:9" ht="12.75" customHeight="1" x14ac:dyDescent="0.2">
      <c r="B330" s="551" t="s">
        <v>1152</v>
      </c>
      <c r="C330" s="439"/>
      <c r="D330" s="455"/>
      <c r="E330" s="455"/>
      <c r="F330" s="439"/>
      <c r="G330" s="439"/>
      <c r="H330" s="442"/>
      <c r="I330" s="442"/>
    </row>
    <row r="331" spans="2:9" x14ac:dyDescent="0.2">
      <c r="B331" s="768" t="s">
        <v>1341</v>
      </c>
      <c r="C331" s="768"/>
      <c r="D331" s="768"/>
      <c r="E331" s="768"/>
      <c r="F331" s="768"/>
      <c r="G331" s="768"/>
      <c r="H331" s="768"/>
      <c r="I331" s="768"/>
    </row>
    <row r="332" spans="2:9" x14ac:dyDescent="0.2">
      <c r="B332" s="439"/>
      <c r="C332" s="439"/>
      <c r="D332" s="455"/>
      <c r="E332" s="455"/>
      <c r="F332" s="439"/>
      <c r="G332" s="439"/>
      <c r="H332" s="442"/>
      <c r="I332" s="442"/>
    </row>
    <row r="333" spans="2:9" x14ac:dyDescent="0.2">
      <c r="B333" s="468" t="s">
        <v>785</v>
      </c>
      <c r="C333" s="469"/>
      <c r="D333" s="611"/>
      <c r="E333" s="611"/>
      <c r="F333" s="611"/>
      <c r="G333" s="611"/>
      <c r="H333" s="611"/>
      <c r="I333" s="611"/>
    </row>
    <row r="334" spans="2:9" x14ac:dyDescent="0.2">
      <c r="B334" s="468"/>
      <c r="C334" s="469"/>
      <c r="D334" s="611"/>
      <c r="E334" s="611"/>
      <c r="F334" s="611"/>
      <c r="G334" s="611"/>
      <c r="H334" s="611"/>
      <c r="I334" s="611"/>
    </row>
    <row r="335" spans="2:9" x14ac:dyDescent="0.2">
      <c r="C335" s="568" t="s">
        <v>1910</v>
      </c>
      <c r="D335" s="611"/>
      <c r="E335" s="611"/>
      <c r="F335" s="611"/>
      <c r="G335" s="611"/>
      <c r="H335" s="611"/>
      <c r="I335" s="611"/>
    </row>
    <row r="336" spans="2:9" x14ac:dyDescent="0.2">
      <c r="C336" s="568" t="s">
        <v>1911</v>
      </c>
      <c r="D336" s="611"/>
      <c r="E336" s="611"/>
      <c r="F336" s="611"/>
      <c r="G336" s="611"/>
      <c r="H336" s="611"/>
      <c r="I336" s="611"/>
    </row>
    <row r="337" spans="2:3" x14ac:dyDescent="0.2">
      <c r="C337" s="568" t="s">
        <v>1912</v>
      </c>
    </row>
    <row r="338" spans="2:3" x14ac:dyDescent="0.2">
      <c r="C338" s="568" t="s">
        <v>2833</v>
      </c>
    </row>
    <row r="339" spans="2:3" x14ac:dyDescent="0.2">
      <c r="C339" s="568" t="s">
        <v>1913</v>
      </c>
    </row>
    <row r="340" spans="2:3" x14ac:dyDescent="0.2">
      <c r="B340" s="465"/>
      <c r="C340" s="568" t="s">
        <v>1914</v>
      </c>
    </row>
    <row r="341" spans="2:3" x14ac:dyDescent="0.2">
      <c r="B341" s="465"/>
      <c r="C341" s="642" t="s">
        <v>2834</v>
      </c>
    </row>
    <row r="342" spans="2:3" x14ac:dyDescent="0.2">
      <c r="B342" s="465"/>
      <c r="C342" s="472"/>
    </row>
  </sheetData>
  <mergeCells count="5">
    <mergeCell ref="C12:F12"/>
    <mergeCell ref="B12:B13"/>
    <mergeCell ref="I12:I13"/>
    <mergeCell ref="H12:H13"/>
    <mergeCell ref="B331:I331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19"/>
  <dimension ref="B1:K451"/>
  <sheetViews>
    <sheetView zoomScaleNormal="100" workbookViewId="0">
      <selection activeCell="C6" sqref="C6"/>
    </sheetView>
  </sheetViews>
  <sheetFormatPr baseColWidth="10" defaultRowHeight="12.75" x14ac:dyDescent="0.2"/>
  <cols>
    <col min="1" max="1" width="11.42578125" style="415"/>
    <col min="2" max="2" width="5.7109375" style="415" bestFit="1" customWidth="1"/>
    <col min="3" max="3" width="39.5703125" style="415" customWidth="1"/>
    <col min="4" max="5" width="13.7109375" style="448" customWidth="1"/>
    <col min="6" max="6" width="13.7109375" style="415" customWidth="1"/>
    <col min="7" max="7" width="13.7109375" style="415" bestFit="1" customWidth="1"/>
    <col min="8" max="8" width="10.7109375" style="447" customWidth="1"/>
    <col min="9" max="9" width="7.5703125" style="443" customWidth="1"/>
    <col min="10" max="16384" width="11.42578125" style="415"/>
  </cols>
  <sheetData>
    <row r="1" spans="2:11" x14ac:dyDescent="0.2">
      <c r="B1" s="518"/>
      <c r="C1" s="518"/>
      <c r="D1" s="519"/>
      <c r="E1" s="519"/>
      <c r="F1" s="518"/>
      <c r="G1" s="520"/>
      <c r="H1" s="520"/>
      <c r="I1" s="542"/>
    </row>
    <row r="2" spans="2:11" ht="18" x14ac:dyDescent="0.25">
      <c r="B2" s="506" t="s">
        <v>2144</v>
      </c>
      <c r="C2" s="518"/>
      <c r="D2" s="519"/>
      <c r="E2" s="519"/>
      <c r="F2" s="518"/>
      <c r="G2" s="520"/>
      <c r="H2" s="520"/>
      <c r="I2" s="520"/>
    </row>
    <row r="3" spans="2:11" ht="14.25" x14ac:dyDescent="0.2">
      <c r="B3" s="507" t="s">
        <v>2150</v>
      </c>
      <c r="C3" s="518"/>
      <c r="D3" s="519"/>
      <c r="E3" s="519"/>
      <c r="F3" s="518"/>
      <c r="G3" s="520"/>
      <c r="H3" s="520"/>
      <c r="I3" s="520"/>
    </row>
    <row r="4" spans="2:11" x14ac:dyDescent="0.2">
      <c r="B4" s="504"/>
      <c r="C4" s="518"/>
      <c r="D4" s="519"/>
      <c r="E4" s="519"/>
      <c r="F4" s="518"/>
      <c r="G4" s="520"/>
      <c r="H4" s="520"/>
      <c r="I4" s="520"/>
    </row>
    <row r="5" spans="2:11" x14ac:dyDescent="0.2">
      <c r="B5" s="508"/>
      <c r="C5" s="518"/>
      <c r="D5" s="519"/>
      <c r="E5" s="519"/>
      <c r="F5" s="518"/>
      <c r="G5" s="520"/>
      <c r="H5" s="520"/>
      <c r="I5" s="520"/>
    </row>
    <row r="6" spans="2:11" x14ac:dyDescent="0.2">
      <c r="B6" s="504"/>
      <c r="C6" s="816" t="s">
        <v>2888</v>
      </c>
      <c r="D6" s="519"/>
      <c r="E6" s="519"/>
      <c r="F6" s="518"/>
      <c r="G6" s="520"/>
      <c r="H6" s="520"/>
      <c r="I6" s="520"/>
    </row>
    <row r="7" spans="2:11" x14ac:dyDescent="0.2">
      <c r="B7" s="510" t="str">
        <f>RESUMEN!B8</f>
        <v xml:space="preserve">     Fecha de publicación:  Abril 2017</v>
      </c>
      <c r="C7" s="518"/>
      <c r="D7" s="519"/>
      <c r="E7" s="519"/>
      <c r="F7" s="518"/>
      <c r="G7" s="520"/>
      <c r="H7" s="520"/>
      <c r="I7" s="520"/>
    </row>
    <row r="8" spans="2:11" x14ac:dyDescent="0.2">
      <c r="B8" s="518"/>
      <c r="C8" s="518"/>
      <c r="D8" s="519"/>
      <c r="E8" s="519"/>
      <c r="F8" s="518"/>
      <c r="G8" s="520"/>
      <c r="H8" s="520"/>
      <c r="I8" s="520"/>
    </row>
    <row r="9" spans="2:11" x14ac:dyDescent="0.2">
      <c r="B9" s="518"/>
      <c r="C9" s="518"/>
      <c r="D9" s="519"/>
      <c r="E9" s="519"/>
      <c r="F9" s="518"/>
      <c r="G9" s="520"/>
      <c r="H9" s="520"/>
      <c r="I9" s="520"/>
    </row>
    <row r="10" spans="2:11" x14ac:dyDescent="0.2">
      <c r="B10" s="518"/>
      <c r="C10" s="518"/>
      <c r="D10" s="519"/>
      <c r="E10" s="519"/>
      <c r="F10" s="518"/>
      <c r="G10" s="520"/>
      <c r="H10" s="520"/>
      <c r="I10" s="520"/>
    </row>
    <row r="11" spans="2:11" ht="13.5" thickBot="1" x14ac:dyDescent="0.25">
      <c r="B11" s="521"/>
      <c r="C11" s="521"/>
      <c r="D11" s="522"/>
      <c r="E11" s="522"/>
      <c r="F11" s="521"/>
      <c r="G11" s="523"/>
      <c r="H11" s="523"/>
      <c r="I11" s="523"/>
    </row>
    <row r="12" spans="2:11" ht="13.5" customHeight="1" thickBot="1" x14ac:dyDescent="0.25">
      <c r="B12" s="762" t="s">
        <v>1020</v>
      </c>
      <c r="C12" s="747" t="s">
        <v>1053</v>
      </c>
      <c r="D12" s="760"/>
      <c r="E12" s="760"/>
      <c r="F12" s="761"/>
      <c r="G12" s="533" t="s">
        <v>339</v>
      </c>
      <c r="H12" s="772" t="s">
        <v>1064</v>
      </c>
      <c r="I12" s="524"/>
    </row>
    <row r="13" spans="2:11" ht="14.25" customHeight="1" thickBot="1" x14ac:dyDescent="0.25">
      <c r="B13" s="774"/>
      <c r="C13" s="535" t="s">
        <v>781</v>
      </c>
      <c r="D13" s="536" t="s">
        <v>780</v>
      </c>
      <c r="E13" s="537"/>
      <c r="F13" s="530" t="s">
        <v>779</v>
      </c>
      <c r="G13" s="534" t="s">
        <v>782</v>
      </c>
      <c r="H13" s="773"/>
      <c r="I13" s="527" t="s">
        <v>1022</v>
      </c>
    </row>
    <row r="14" spans="2:11" s="566" customFormat="1" ht="13.5" thickBot="1" x14ac:dyDescent="0.25">
      <c r="B14" s="618">
        <f>B13+1</f>
        <v>1</v>
      </c>
      <c r="C14" s="713" t="s">
        <v>1146</v>
      </c>
      <c r="D14" s="601">
        <v>2000000</v>
      </c>
      <c r="E14" s="582">
        <v>2000999</v>
      </c>
      <c r="F14" s="714">
        <f t="shared" ref="F14:F97" si="0">SUM((E14-D14)+1)</f>
        <v>1000</v>
      </c>
      <c r="G14" s="713" t="s">
        <v>867</v>
      </c>
      <c r="H14" s="715"/>
      <c r="I14" s="716" t="s">
        <v>1024</v>
      </c>
      <c r="K14" s="415"/>
    </row>
    <row r="15" spans="2:11" s="566" customFormat="1" ht="13.5" thickBot="1" x14ac:dyDescent="0.25">
      <c r="B15" s="618">
        <f t="shared" ref="B15:B78" si="1">B14+1</f>
        <v>2</v>
      </c>
      <c r="C15" s="586" t="s">
        <v>1171</v>
      </c>
      <c r="D15" s="601">
        <v>2050000</v>
      </c>
      <c r="E15" s="582">
        <v>2051999</v>
      </c>
      <c r="F15" s="572">
        <f t="shared" si="0"/>
        <v>2000</v>
      </c>
      <c r="G15" s="586" t="s">
        <v>867</v>
      </c>
      <c r="H15" s="717"/>
      <c r="I15" s="718" t="s">
        <v>1024</v>
      </c>
      <c r="K15" s="415"/>
    </row>
    <row r="16" spans="2:11" s="566" customFormat="1" ht="13.5" thickBot="1" x14ac:dyDescent="0.25">
      <c r="B16" s="618">
        <f t="shared" si="1"/>
        <v>3</v>
      </c>
      <c r="C16" s="586" t="s">
        <v>2101</v>
      </c>
      <c r="D16" s="601">
        <v>2100000</v>
      </c>
      <c r="E16" s="582">
        <v>2100299</v>
      </c>
      <c r="F16" s="572">
        <f t="shared" si="0"/>
        <v>300</v>
      </c>
      <c r="G16" s="586" t="s">
        <v>864</v>
      </c>
      <c r="H16" s="719"/>
      <c r="I16" s="720" t="s">
        <v>1329</v>
      </c>
      <c r="K16" s="415"/>
    </row>
    <row r="17" spans="2:11" s="566" customFormat="1" ht="13.5" thickBot="1" x14ac:dyDescent="0.25">
      <c r="B17" s="618">
        <f t="shared" si="1"/>
        <v>4</v>
      </c>
      <c r="C17" s="586" t="s">
        <v>2102</v>
      </c>
      <c r="D17" s="601">
        <v>2101000</v>
      </c>
      <c r="E17" s="582">
        <v>2101099</v>
      </c>
      <c r="F17" s="572">
        <f t="shared" si="0"/>
        <v>100</v>
      </c>
      <c r="G17" s="586" t="s">
        <v>864</v>
      </c>
      <c r="H17" s="719"/>
      <c r="I17" s="720" t="s">
        <v>1329</v>
      </c>
      <c r="K17" s="415"/>
    </row>
    <row r="18" spans="2:11" s="566" customFormat="1" ht="13.5" thickBot="1" x14ac:dyDescent="0.25">
      <c r="B18" s="618">
        <f t="shared" si="1"/>
        <v>5</v>
      </c>
      <c r="C18" s="586" t="s">
        <v>2103</v>
      </c>
      <c r="D18" s="601">
        <v>2102000</v>
      </c>
      <c r="E18" s="582">
        <v>2104499</v>
      </c>
      <c r="F18" s="572">
        <f t="shared" si="0"/>
        <v>2500</v>
      </c>
      <c r="G18" s="586" t="s">
        <v>865</v>
      </c>
      <c r="H18" s="719"/>
      <c r="I18" s="720" t="s">
        <v>1329</v>
      </c>
      <c r="K18" s="415"/>
    </row>
    <row r="19" spans="2:11" s="566" customFormat="1" ht="13.5" thickBot="1" x14ac:dyDescent="0.25">
      <c r="B19" s="618">
        <f t="shared" si="1"/>
        <v>6</v>
      </c>
      <c r="C19" s="586" t="s">
        <v>2104</v>
      </c>
      <c r="D19" s="601">
        <v>2105000</v>
      </c>
      <c r="E19" s="582">
        <v>2105599</v>
      </c>
      <c r="F19" s="572">
        <f t="shared" si="0"/>
        <v>600</v>
      </c>
      <c r="G19" s="586" t="s">
        <v>865</v>
      </c>
      <c r="H19" s="719"/>
      <c r="I19" s="720" t="s">
        <v>1329</v>
      </c>
      <c r="K19" s="415"/>
    </row>
    <row r="20" spans="2:11" s="566" customFormat="1" ht="13.5" thickBot="1" x14ac:dyDescent="0.25">
      <c r="B20" s="618">
        <f t="shared" si="1"/>
        <v>7</v>
      </c>
      <c r="C20" s="586" t="s">
        <v>1960</v>
      </c>
      <c r="D20" s="601">
        <v>2106000</v>
      </c>
      <c r="E20" s="582">
        <v>2106199</v>
      </c>
      <c r="F20" s="572">
        <f t="shared" si="0"/>
        <v>200</v>
      </c>
      <c r="G20" s="586" t="s">
        <v>865</v>
      </c>
      <c r="H20" s="719"/>
      <c r="I20" s="720" t="s">
        <v>1329</v>
      </c>
      <c r="K20" s="415"/>
    </row>
    <row r="21" spans="2:11" s="566" customFormat="1" ht="13.5" thickBot="1" x14ac:dyDescent="0.25">
      <c r="B21" s="618">
        <f t="shared" si="1"/>
        <v>8</v>
      </c>
      <c r="C21" s="586" t="s">
        <v>2105</v>
      </c>
      <c r="D21" s="601">
        <v>2107000</v>
      </c>
      <c r="E21" s="582">
        <v>2108599</v>
      </c>
      <c r="F21" s="572">
        <f t="shared" si="0"/>
        <v>1600</v>
      </c>
      <c r="G21" s="586" t="s">
        <v>865</v>
      </c>
      <c r="H21" s="719"/>
      <c r="I21" s="720" t="s">
        <v>1329</v>
      </c>
      <c r="K21" s="415"/>
    </row>
    <row r="22" spans="2:11" s="566" customFormat="1" ht="13.5" thickBot="1" x14ac:dyDescent="0.25">
      <c r="B22" s="618">
        <f t="shared" si="1"/>
        <v>9</v>
      </c>
      <c r="C22" s="586" t="s">
        <v>2106</v>
      </c>
      <c r="D22" s="601">
        <v>2109000</v>
      </c>
      <c r="E22" s="582">
        <v>2109799</v>
      </c>
      <c r="F22" s="572">
        <f t="shared" si="0"/>
        <v>800</v>
      </c>
      <c r="G22" s="586" t="s">
        <v>865</v>
      </c>
      <c r="H22" s="719"/>
      <c r="I22" s="720" t="s">
        <v>1329</v>
      </c>
      <c r="K22" s="415"/>
    </row>
    <row r="23" spans="2:11" s="565" customFormat="1" ht="13.5" thickBot="1" x14ac:dyDescent="0.25">
      <c r="B23" s="618">
        <f t="shared" si="1"/>
        <v>10</v>
      </c>
      <c r="C23" s="586" t="s">
        <v>2107</v>
      </c>
      <c r="D23" s="601">
        <v>2110000</v>
      </c>
      <c r="E23" s="582">
        <v>2111799</v>
      </c>
      <c r="F23" s="572">
        <f t="shared" si="0"/>
        <v>1800</v>
      </c>
      <c r="G23" s="586" t="s">
        <v>865</v>
      </c>
      <c r="H23" s="719"/>
      <c r="I23" s="720" t="s">
        <v>1329</v>
      </c>
      <c r="K23" s="415"/>
    </row>
    <row r="24" spans="2:11" s="566" customFormat="1" ht="13.5" thickBot="1" x14ac:dyDescent="0.25">
      <c r="B24" s="618">
        <f t="shared" si="1"/>
        <v>11</v>
      </c>
      <c r="C24" s="586" t="s">
        <v>2108</v>
      </c>
      <c r="D24" s="601">
        <v>2112000</v>
      </c>
      <c r="E24" s="582">
        <v>2112899</v>
      </c>
      <c r="F24" s="572">
        <f t="shared" si="0"/>
        <v>900</v>
      </c>
      <c r="G24" s="586" t="s">
        <v>865</v>
      </c>
      <c r="H24" s="719"/>
      <c r="I24" s="720" t="s">
        <v>1329</v>
      </c>
      <c r="K24" s="415"/>
    </row>
    <row r="25" spans="2:11" s="566" customFormat="1" ht="13.5" thickBot="1" x14ac:dyDescent="0.25">
      <c r="B25" s="618">
        <f t="shared" si="1"/>
        <v>12</v>
      </c>
      <c r="C25" s="586" t="s">
        <v>2109</v>
      </c>
      <c r="D25" s="601">
        <v>2113000</v>
      </c>
      <c r="E25" s="582">
        <v>2113199</v>
      </c>
      <c r="F25" s="572">
        <f t="shared" si="0"/>
        <v>200</v>
      </c>
      <c r="G25" s="586" t="s">
        <v>863</v>
      </c>
      <c r="H25" s="719"/>
      <c r="I25" s="720" t="s">
        <v>1329</v>
      </c>
      <c r="K25" s="415"/>
    </row>
    <row r="26" spans="2:11" s="566" customFormat="1" ht="13.5" thickBot="1" x14ac:dyDescent="0.25">
      <c r="B26" s="618">
        <f t="shared" si="1"/>
        <v>13</v>
      </c>
      <c r="C26" s="586" t="s">
        <v>2110</v>
      </c>
      <c r="D26" s="601">
        <v>2114000</v>
      </c>
      <c r="E26" s="582">
        <v>2114199</v>
      </c>
      <c r="F26" s="572">
        <f t="shared" si="0"/>
        <v>200</v>
      </c>
      <c r="G26" s="586" t="s">
        <v>863</v>
      </c>
      <c r="H26" s="719"/>
      <c r="I26" s="720" t="s">
        <v>1329</v>
      </c>
      <c r="K26" s="415"/>
    </row>
    <row r="27" spans="2:11" s="566" customFormat="1" ht="13.5" thickBot="1" x14ac:dyDescent="0.25">
      <c r="B27" s="618">
        <f t="shared" si="1"/>
        <v>14</v>
      </c>
      <c r="C27" s="586" t="s">
        <v>2111</v>
      </c>
      <c r="D27" s="601">
        <v>2115000</v>
      </c>
      <c r="E27" s="582">
        <v>2115199</v>
      </c>
      <c r="F27" s="572">
        <f t="shared" si="0"/>
        <v>200</v>
      </c>
      <c r="G27" s="586" t="s">
        <v>863</v>
      </c>
      <c r="H27" s="719"/>
      <c r="I27" s="720" t="s">
        <v>1329</v>
      </c>
      <c r="K27" s="415"/>
    </row>
    <row r="28" spans="2:11" s="566" customFormat="1" ht="13.5" thickBot="1" x14ac:dyDescent="0.25">
      <c r="B28" s="618">
        <f t="shared" si="1"/>
        <v>15</v>
      </c>
      <c r="C28" s="586" t="s">
        <v>2112</v>
      </c>
      <c r="D28" s="601">
        <v>2116000</v>
      </c>
      <c r="E28" s="582">
        <v>2116199</v>
      </c>
      <c r="F28" s="572">
        <f t="shared" si="0"/>
        <v>200</v>
      </c>
      <c r="G28" s="586" t="s">
        <v>863</v>
      </c>
      <c r="H28" s="719"/>
      <c r="I28" s="720" t="s">
        <v>1329</v>
      </c>
      <c r="K28" s="415"/>
    </row>
    <row r="29" spans="2:11" s="566" customFormat="1" ht="13.5" thickBot="1" x14ac:dyDescent="0.25">
      <c r="B29" s="618">
        <f t="shared" si="1"/>
        <v>16</v>
      </c>
      <c r="C29" s="586" t="s">
        <v>2113</v>
      </c>
      <c r="D29" s="601">
        <v>2117000</v>
      </c>
      <c r="E29" s="582">
        <v>2117799</v>
      </c>
      <c r="F29" s="572">
        <f t="shared" si="0"/>
        <v>800</v>
      </c>
      <c r="G29" s="586" t="s">
        <v>863</v>
      </c>
      <c r="H29" s="719"/>
      <c r="I29" s="720" t="s">
        <v>1329</v>
      </c>
      <c r="K29" s="415"/>
    </row>
    <row r="30" spans="2:11" s="566" customFormat="1" ht="13.5" thickBot="1" x14ac:dyDescent="0.25">
      <c r="B30" s="618">
        <f t="shared" si="1"/>
        <v>17</v>
      </c>
      <c r="C30" s="586" t="s">
        <v>2114</v>
      </c>
      <c r="D30" s="601">
        <v>2118000</v>
      </c>
      <c r="E30" s="582">
        <v>2118099</v>
      </c>
      <c r="F30" s="572">
        <f t="shared" si="0"/>
        <v>100</v>
      </c>
      <c r="G30" s="586" t="s">
        <v>863</v>
      </c>
      <c r="H30" s="719"/>
      <c r="I30" s="720" t="s">
        <v>1329</v>
      </c>
      <c r="K30" s="415"/>
    </row>
    <row r="31" spans="2:11" s="566" customFormat="1" ht="13.5" thickBot="1" x14ac:dyDescent="0.25">
      <c r="B31" s="618">
        <f t="shared" si="1"/>
        <v>18</v>
      </c>
      <c r="C31" s="586" t="s">
        <v>2115</v>
      </c>
      <c r="D31" s="601">
        <v>2119000</v>
      </c>
      <c r="E31" s="582">
        <v>2119099</v>
      </c>
      <c r="F31" s="572">
        <f t="shared" si="0"/>
        <v>100</v>
      </c>
      <c r="G31" s="586" t="s">
        <v>863</v>
      </c>
      <c r="H31" s="719"/>
      <c r="I31" s="720" t="s">
        <v>1329</v>
      </c>
    </row>
    <row r="32" spans="2:11" s="566" customFormat="1" ht="13.5" thickBot="1" x14ac:dyDescent="0.25">
      <c r="B32" s="618">
        <f t="shared" si="1"/>
        <v>19</v>
      </c>
      <c r="C32" s="586" t="s">
        <v>2116</v>
      </c>
      <c r="D32" s="601">
        <v>2120000</v>
      </c>
      <c r="E32" s="582">
        <v>2120199</v>
      </c>
      <c r="F32" s="572">
        <f t="shared" si="0"/>
        <v>200</v>
      </c>
      <c r="G32" s="586" t="s">
        <v>863</v>
      </c>
      <c r="H32" s="719"/>
      <c r="I32" s="720" t="s">
        <v>1329</v>
      </c>
    </row>
    <row r="33" spans="2:9" s="566" customFormat="1" ht="13.5" thickBot="1" x14ac:dyDescent="0.25">
      <c r="B33" s="618">
        <f t="shared" si="1"/>
        <v>20</v>
      </c>
      <c r="C33" s="586" t="s">
        <v>2117</v>
      </c>
      <c r="D33" s="601">
        <v>2121000</v>
      </c>
      <c r="E33" s="582">
        <v>2121099</v>
      </c>
      <c r="F33" s="572">
        <f t="shared" si="0"/>
        <v>100</v>
      </c>
      <c r="G33" s="586" t="s">
        <v>863</v>
      </c>
      <c r="H33" s="719"/>
      <c r="I33" s="720" t="s">
        <v>1329</v>
      </c>
    </row>
    <row r="34" spans="2:9" s="566" customFormat="1" ht="13.5" thickBot="1" x14ac:dyDescent="0.25">
      <c r="B34" s="618">
        <f t="shared" si="1"/>
        <v>21</v>
      </c>
      <c r="C34" s="586" t="s">
        <v>2118</v>
      </c>
      <c r="D34" s="601">
        <v>2122000</v>
      </c>
      <c r="E34" s="582">
        <v>2122099</v>
      </c>
      <c r="F34" s="572">
        <f t="shared" si="0"/>
        <v>100</v>
      </c>
      <c r="G34" s="586" t="s">
        <v>863</v>
      </c>
      <c r="H34" s="719"/>
      <c r="I34" s="720" t="s">
        <v>1329</v>
      </c>
    </row>
    <row r="35" spans="2:9" s="566" customFormat="1" ht="13.5" thickBot="1" x14ac:dyDescent="0.25">
      <c r="B35" s="618">
        <f t="shared" si="1"/>
        <v>22</v>
      </c>
      <c r="C35" s="586" t="s">
        <v>2119</v>
      </c>
      <c r="D35" s="601">
        <v>2123000</v>
      </c>
      <c r="E35" s="582">
        <v>2123099</v>
      </c>
      <c r="F35" s="572">
        <f t="shared" si="0"/>
        <v>100</v>
      </c>
      <c r="G35" s="586" t="s">
        <v>863</v>
      </c>
      <c r="H35" s="719"/>
      <c r="I35" s="720" t="s">
        <v>1329</v>
      </c>
    </row>
    <row r="36" spans="2:9" s="566" customFormat="1" ht="13.5" thickBot="1" x14ac:dyDescent="0.25">
      <c r="B36" s="618">
        <f t="shared" si="1"/>
        <v>23</v>
      </c>
      <c r="C36" s="586" t="s">
        <v>2120</v>
      </c>
      <c r="D36" s="601">
        <v>2124000</v>
      </c>
      <c r="E36" s="582">
        <v>2124099</v>
      </c>
      <c r="F36" s="572">
        <f t="shared" si="0"/>
        <v>100</v>
      </c>
      <c r="G36" s="586" t="s">
        <v>863</v>
      </c>
      <c r="H36" s="719"/>
      <c r="I36" s="720" t="s">
        <v>1329</v>
      </c>
    </row>
    <row r="37" spans="2:9" s="566" customFormat="1" ht="13.5" thickBot="1" x14ac:dyDescent="0.25">
      <c r="B37" s="618">
        <f t="shared" si="1"/>
        <v>24</v>
      </c>
      <c r="C37" s="586" t="s">
        <v>2121</v>
      </c>
      <c r="D37" s="601">
        <v>2125000</v>
      </c>
      <c r="E37" s="582">
        <v>2125199</v>
      </c>
      <c r="F37" s="572">
        <f t="shared" si="0"/>
        <v>200</v>
      </c>
      <c r="G37" s="586" t="s">
        <v>864</v>
      </c>
      <c r="H37" s="719"/>
      <c r="I37" s="720" t="s">
        <v>1329</v>
      </c>
    </row>
    <row r="38" spans="2:9" s="566" customFormat="1" ht="13.5" thickBot="1" x14ac:dyDescent="0.25">
      <c r="B38" s="618">
        <f t="shared" si="1"/>
        <v>25</v>
      </c>
      <c r="C38" s="586" t="s">
        <v>2122</v>
      </c>
      <c r="D38" s="601">
        <v>2126000</v>
      </c>
      <c r="E38" s="582">
        <v>2126199</v>
      </c>
      <c r="F38" s="572">
        <f t="shared" si="0"/>
        <v>200</v>
      </c>
      <c r="G38" s="586" t="s">
        <v>855</v>
      </c>
      <c r="H38" s="719"/>
      <c r="I38" s="720" t="s">
        <v>1329</v>
      </c>
    </row>
    <row r="39" spans="2:9" s="566" customFormat="1" ht="13.5" thickBot="1" x14ac:dyDescent="0.25">
      <c r="B39" s="618">
        <f t="shared" si="1"/>
        <v>26</v>
      </c>
      <c r="C39" s="586" t="s">
        <v>2123</v>
      </c>
      <c r="D39" s="601">
        <v>2127000</v>
      </c>
      <c r="E39" s="582">
        <v>2127199</v>
      </c>
      <c r="F39" s="572">
        <f t="shared" si="0"/>
        <v>200</v>
      </c>
      <c r="G39" s="586" t="s">
        <v>855</v>
      </c>
      <c r="H39" s="719"/>
      <c r="I39" s="720" t="s">
        <v>1329</v>
      </c>
    </row>
    <row r="40" spans="2:9" s="566" customFormat="1" ht="13.5" thickBot="1" x14ac:dyDescent="0.25">
      <c r="B40" s="618">
        <f t="shared" si="1"/>
        <v>27</v>
      </c>
      <c r="C40" s="586" t="s">
        <v>2124</v>
      </c>
      <c r="D40" s="601">
        <v>2128000</v>
      </c>
      <c r="E40" s="582">
        <v>2128599</v>
      </c>
      <c r="F40" s="572">
        <f t="shared" si="0"/>
        <v>600</v>
      </c>
      <c r="G40" s="586" t="s">
        <v>855</v>
      </c>
      <c r="H40" s="719"/>
      <c r="I40" s="720" t="s">
        <v>1329</v>
      </c>
    </row>
    <row r="41" spans="2:9" s="566" customFormat="1" ht="13.5" thickBot="1" x14ac:dyDescent="0.25">
      <c r="B41" s="618">
        <f t="shared" si="1"/>
        <v>28</v>
      </c>
      <c r="C41" s="586" t="s">
        <v>2125</v>
      </c>
      <c r="D41" s="601">
        <v>2129000</v>
      </c>
      <c r="E41" s="582">
        <v>2129299</v>
      </c>
      <c r="F41" s="572">
        <f t="shared" si="0"/>
        <v>300</v>
      </c>
      <c r="G41" s="586" t="s">
        <v>855</v>
      </c>
      <c r="H41" s="719"/>
      <c r="I41" s="720" t="s">
        <v>1329</v>
      </c>
    </row>
    <row r="42" spans="2:9" s="566" customFormat="1" ht="13.5" thickBot="1" x14ac:dyDescent="0.25">
      <c r="B42" s="618">
        <f t="shared" si="1"/>
        <v>29</v>
      </c>
      <c r="C42" s="586" t="s">
        <v>1590</v>
      </c>
      <c r="D42" s="601">
        <v>2130000</v>
      </c>
      <c r="E42" s="582">
        <v>2133199</v>
      </c>
      <c r="F42" s="572">
        <f t="shared" si="0"/>
        <v>3200</v>
      </c>
      <c r="G42" s="586" t="s">
        <v>845</v>
      </c>
      <c r="H42" s="719"/>
      <c r="I42" s="720" t="s">
        <v>1329</v>
      </c>
    </row>
    <row r="43" spans="2:9" s="566" customFormat="1" ht="13.5" thickBot="1" x14ac:dyDescent="0.25">
      <c r="B43" s="618">
        <f t="shared" si="1"/>
        <v>30</v>
      </c>
      <c r="C43" s="586" t="s">
        <v>2126</v>
      </c>
      <c r="D43" s="601">
        <v>2134000</v>
      </c>
      <c r="E43" s="582">
        <v>2134299</v>
      </c>
      <c r="F43" s="572">
        <f t="shared" si="0"/>
        <v>300</v>
      </c>
      <c r="G43" s="586" t="s">
        <v>855</v>
      </c>
      <c r="H43" s="719"/>
      <c r="I43" s="720" t="s">
        <v>1329</v>
      </c>
    </row>
    <row r="44" spans="2:9" s="566" customFormat="1" ht="13.5" thickBot="1" x14ac:dyDescent="0.25">
      <c r="B44" s="618">
        <f t="shared" si="1"/>
        <v>31</v>
      </c>
      <c r="C44" s="586" t="s">
        <v>2127</v>
      </c>
      <c r="D44" s="601">
        <v>2135000</v>
      </c>
      <c r="E44" s="582">
        <v>2135299</v>
      </c>
      <c r="F44" s="572">
        <f t="shared" si="0"/>
        <v>300</v>
      </c>
      <c r="G44" s="586" t="s">
        <v>863</v>
      </c>
      <c r="H44" s="719"/>
      <c r="I44" s="720" t="s">
        <v>1329</v>
      </c>
    </row>
    <row r="45" spans="2:9" s="566" customFormat="1" ht="13.5" thickBot="1" x14ac:dyDescent="0.25">
      <c r="B45" s="618">
        <f t="shared" si="1"/>
        <v>32</v>
      </c>
      <c r="C45" s="586" t="s">
        <v>2128</v>
      </c>
      <c r="D45" s="601">
        <v>2136000</v>
      </c>
      <c r="E45" s="582">
        <v>2136299</v>
      </c>
      <c r="F45" s="572">
        <f t="shared" si="0"/>
        <v>300</v>
      </c>
      <c r="G45" s="586" t="s">
        <v>865</v>
      </c>
      <c r="H45" s="719"/>
      <c r="I45" s="720" t="s">
        <v>1329</v>
      </c>
    </row>
    <row r="46" spans="2:9" s="566" customFormat="1" ht="13.5" thickBot="1" x14ac:dyDescent="0.25">
      <c r="B46" s="618">
        <f t="shared" si="1"/>
        <v>33</v>
      </c>
      <c r="C46" s="586" t="s">
        <v>2129</v>
      </c>
      <c r="D46" s="601">
        <v>2137000</v>
      </c>
      <c r="E46" s="582">
        <v>2137199</v>
      </c>
      <c r="F46" s="572">
        <f t="shared" si="0"/>
        <v>200</v>
      </c>
      <c r="G46" s="586" t="s">
        <v>865</v>
      </c>
      <c r="H46" s="719"/>
      <c r="I46" s="720" t="s">
        <v>1329</v>
      </c>
    </row>
    <row r="47" spans="2:9" s="566" customFormat="1" ht="13.5" thickBot="1" x14ac:dyDescent="0.25">
      <c r="B47" s="618">
        <f t="shared" si="1"/>
        <v>34</v>
      </c>
      <c r="C47" s="586" t="s">
        <v>2130</v>
      </c>
      <c r="D47" s="601">
        <v>2138000</v>
      </c>
      <c r="E47" s="582">
        <v>2138199</v>
      </c>
      <c r="F47" s="572">
        <f t="shared" si="0"/>
        <v>200</v>
      </c>
      <c r="G47" s="586" t="s">
        <v>855</v>
      </c>
      <c r="H47" s="719"/>
      <c r="I47" s="720" t="s">
        <v>1329</v>
      </c>
    </row>
    <row r="48" spans="2:9" s="565" customFormat="1" ht="13.5" thickBot="1" x14ac:dyDescent="0.25">
      <c r="B48" s="618">
        <f t="shared" si="1"/>
        <v>35</v>
      </c>
      <c r="C48" s="586" t="s">
        <v>2131</v>
      </c>
      <c r="D48" s="601">
        <v>2139000</v>
      </c>
      <c r="E48" s="582">
        <v>2139799</v>
      </c>
      <c r="F48" s="572">
        <f t="shared" si="0"/>
        <v>800</v>
      </c>
      <c r="G48" s="586" t="s">
        <v>865</v>
      </c>
      <c r="H48" s="719"/>
      <c r="I48" s="720" t="s">
        <v>1329</v>
      </c>
    </row>
    <row r="49" spans="2:10" s="566" customFormat="1" ht="13.5" thickBot="1" x14ac:dyDescent="0.25">
      <c r="B49" s="618">
        <f t="shared" si="1"/>
        <v>36</v>
      </c>
      <c r="C49" s="586" t="s">
        <v>1531</v>
      </c>
      <c r="D49" s="601">
        <v>2140000</v>
      </c>
      <c r="E49" s="582">
        <v>2140399</v>
      </c>
      <c r="F49" s="572">
        <f t="shared" si="0"/>
        <v>400</v>
      </c>
      <c r="G49" s="586" t="s">
        <v>845</v>
      </c>
      <c r="H49" s="719"/>
      <c r="I49" s="720" t="s">
        <v>1329</v>
      </c>
    </row>
    <row r="50" spans="2:10" s="567" customFormat="1" ht="13.5" thickBot="1" x14ac:dyDescent="0.25">
      <c r="B50" s="618">
        <f t="shared" si="1"/>
        <v>37</v>
      </c>
      <c r="C50" s="586" t="s">
        <v>1532</v>
      </c>
      <c r="D50" s="601">
        <v>2141000</v>
      </c>
      <c r="E50" s="582">
        <v>2142599</v>
      </c>
      <c r="F50" s="572">
        <f t="shared" si="0"/>
        <v>1600</v>
      </c>
      <c r="G50" s="586" t="s">
        <v>845</v>
      </c>
      <c r="H50" s="719"/>
      <c r="I50" s="720" t="s">
        <v>1329</v>
      </c>
      <c r="J50" s="566"/>
    </row>
    <row r="51" spans="2:10" s="566" customFormat="1" ht="13.5" thickBot="1" x14ac:dyDescent="0.25">
      <c r="B51" s="618">
        <f t="shared" si="1"/>
        <v>38</v>
      </c>
      <c r="C51" s="586" t="s">
        <v>1533</v>
      </c>
      <c r="D51" s="601">
        <v>2143000</v>
      </c>
      <c r="E51" s="582">
        <v>2143299</v>
      </c>
      <c r="F51" s="572">
        <f t="shared" si="0"/>
        <v>300</v>
      </c>
      <c r="G51" s="586" t="s">
        <v>845</v>
      </c>
      <c r="H51" s="719"/>
      <c r="I51" s="720" t="s">
        <v>1329</v>
      </c>
    </row>
    <row r="52" spans="2:10" s="566" customFormat="1" ht="13.5" thickBot="1" x14ac:dyDescent="0.25">
      <c r="B52" s="618">
        <f t="shared" si="1"/>
        <v>39</v>
      </c>
      <c r="C52" s="586" t="s">
        <v>1534</v>
      </c>
      <c r="D52" s="601">
        <v>2144000</v>
      </c>
      <c r="E52" s="582">
        <v>2144299</v>
      </c>
      <c r="F52" s="572">
        <f t="shared" si="0"/>
        <v>300</v>
      </c>
      <c r="G52" s="586" t="s">
        <v>845</v>
      </c>
      <c r="H52" s="719"/>
      <c r="I52" s="720" t="s">
        <v>1329</v>
      </c>
    </row>
    <row r="53" spans="2:10" s="567" customFormat="1" ht="13.5" thickBot="1" x14ac:dyDescent="0.25">
      <c r="B53" s="618">
        <f t="shared" si="1"/>
        <v>40</v>
      </c>
      <c r="C53" s="586" t="s">
        <v>1535</v>
      </c>
      <c r="D53" s="601">
        <v>2145000</v>
      </c>
      <c r="E53" s="582">
        <v>2145799</v>
      </c>
      <c r="F53" s="572">
        <f t="shared" si="0"/>
        <v>800</v>
      </c>
      <c r="G53" s="586" t="s">
        <v>845</v>
      </c>
      <c r="H53" s="719"/>
      <c r="I53" s="720" t="s">
        <v>1329</v>
      </c>
      <c r="J53" s="566"/>
    </row>
    <row r="54" spans="2:10" s="567" customFormat="1" ht="13.5" thickBot="1" x14ac:dyDescent="0.25">
      <c r="B54" s="618">
        <f t="shared" si="1"/>
        <v>41</v>
      </c>
      <c r="C54" s="586" t="s">
        <v>1536</v>
      </c>
      <c r="D54" s="601">
        <v>2146000</v>
      </c>
      <c r="E54" s="582">
        <v>2146299</v>
      </c>
      <c r="F54" s="572">
        <f t="shared" si="0"/>
        <v>300</v>
      </c>
      <c r="G54" s="586" t="s">
        <v>845</v>
      </c>
      <c r="H54" s="719"/>
      <c r="I54" s="720" t="s">
        <v>1329</v>
      </c>
      <c r="J54" s="566"/>
    </row>
    <row r="55" spans="2:10" s="566" customFormat="1" ht="13.5" thickBot="1" x14ac:dyDescent="0.25">
      <c r="B55" s="618">
        <f t="shared" si="1"/>
        <v>42</v>
      </c>
      <c r="C55" s="586" t="s">
        <v>1537</v>
      </c>
      <c r="D55" s="601">
        <v>2147000</v>
      </c>
      <c r="E55" s="582">
        <v>2147299</v>
      </c>
      <c r="F55" s="572">
        <f t="shared" si="0"/>
        <v>300</v>
      </c>
      <c r="G55" s="586" t="s">
        <v>845</v>
      </c>
      <c r="H55" s="719"/>
      <c r="I55" s="720" t="s">
        <v>1329</v>
      </c>
    </row>
    <row r="56" spans="2:10" s="566" customFormat="1" ht="13.5" thickBot="1" x14ac:dyDescent="0.25">
      <c r="B56" s="618">
        <f t="shared" si="1"/>
        <v>43</v>
      </c>
      <c r="C56" s="586" t="s">
        <v>1538</v>
      </c>
      <c r="D56" s="601">
        <v>2148000</v>
      </c>
      <c r="E56" s="582">
        <v>2149599</v>
      </c>
      <c r="F56" s="572">
        <f t="shared" si="0"/>
        <v>1600</v>
      </c>
      <c r="G56" s="586" t="s">
        <v>845</v>
      </c>
      <c r="H56" s="719"/>
      <c r="I56" s="720" t="s">
        <v>1329</v>
      </c>
    </row>
    <row r="57" spans="2:10" s="566" customFormat="1" ht="13.5" thickBot="1" x14ac:dyDescent="0.25">
      <c r="B57" s="618">
        <f t="shared" si="1"/>
        <v>44</v>
      </c>
      <c r="C57" s="586" t="s">
        <v>1539</v>
      </c>
      <c r="D57" s="601">
        <v>2150000</v>
      </c>
      <c r="E57" s="582">
        <v>2153599</v>
      </c>
      <c r="F57" s="572">
        <f t="shared" si="0"/>
        <v>3600</v>
      </c>
      <c r="G57" s="586" t="s">
        <v>845</v>
      </c>
      <c r="H57" s="719"/>
      <c r="I57" s="720" t="s">
        <v>1329</v>
      </c>
    </row>
    <row r="58" spans="2:10" s="566" customFormat="1" ht="13.5" thickBot="1" x14ac:dyDescent="0.25">
      <c r="B58" s="618">
        <f t="shared" si="1"/>
        <v>45</v>
      </c>
      <c r="C58" s="586" t="s">
        <v>1540</v>
      </c>
      <c r="D58" s="601">
        <v>2154000</v>
      </c>
      <c r="E58" s="582">
        <v>2154399</v>
      </c>
      <c r="F58" s="572">
        <f t="shared" si="0"/>
        <v>400</v>
      </c>
      <c r="G58" s="586" t="s">
        <v>845</v>
      </c>
      <c r="H58" s="719"/>
      <c r="I58" s="720" t="s">
        <v>1329</v>
      </c>
    </row>
    <row r="59" spans="2:10" s="567" customFormat="1" ht="13.5" thickBot="1" x14ac:dyDescent="0.25">
      <c r="B59" s="618">
        <f t="shared" si="1"/>
        <v>46</v>
      </c>
      <c r="C59" s="586" t="s">
        <v>1541</v>
      </c>
      <c r="D59" s="601">
        <v>2155000</v>
      </c>
      <c r="E59" s="582">
        <v>2156299</v>
      </c>
      <c r="F59" s="572">
        <f t="shared" si="0"/>
        <v>1300</v>
      </c>
      <c r="G59" s="586" t="s">
        <v>845</v>
      </c>
      <c r="H59" s="719"/>
      <c r="I59" s="720" t="s">
        <v>1329</v>
      </c>
      <c r="J59" s="566"/>
    </row>
    <row r="60" spans="2:10" s="566" customFormat="1" ht="13.5" thickBot="1" x14ac:dyDescent="0.25">
      <c r="B60" s="618">
        <f t="shared" si="1"/>
        <v>47</v>
      </c>
      <c r="C60" s="586" t="s">
        <v>1542</v>
      </c>
      <c r="D60" s="601">
        <v>2157000</v>
      </c>
      <c r="E60" s="582">
        <v>2157299</v>
      </c>
      <c r="F60" s="572">
        <f t="shared" si="0"/>
        <v>300</v>
      </c>
      <c r="G60" s="586" t="s">
        <v>845</v>
      </c>
      <c r="H60" s="719"/>
      <c r="I60" s="720" t="s">
        <v>1329</v>
      </c>
    </row>
    <row r="61" spans="2:10" s="566" customFormat="1" ht="13.5" thickBot="1" x14ac:dyDescent="0.25">
      <c r="B61" s="618">
        <f t="shared" si="1"/>
        <v>48</v>
      </c>
      <c r="C61" s="586" t="s">
        <v>1543</v>
      </c>
      <c r="D61" s="601">
        <v>2158000</v>
      </c>
      <c r="E61" s="582">
        <v>2158199</v>
      </c>
      <c r="F61" s="572">
        <f t="shared" si="0"/>
        <v>200</v>
      </c>
      <c r="G61" s="586" t="s">
        <v>845</v>
      </c>
      <c r="H61" s="719"/>
      <c r="I61" s="720" t="s">
        <v>1329</v>
      </c>
    </row>
    <row r="62" spans="2:10" s="566" customFormat="1" ht="13.5" thickBot="1" x14ac:dyDescent="0.25">
      <c r="B62" s="618">
        <f t="shared" si="1"/>
        <v>49</v>
      </c>
      <c r="C62" s="586" t="s">
        <v>1544</v>
      </c>
      <c r="D62" s="601">
        <v>2159000</v>
      </c>
      <c r="E62" s="582">
        <v>2159299</v>
      </c>
      <c r="F62" s="572">
        <f t="shared" si="0"/>
        <v>300</v>
      </c>
      <c r="G62" s="586" t="s">
        <v>845</v>
      </c>
      <c r="H62" s="719"/>
      <c r="I62" s="720" t="s">
        <v>1329</v>
      </c>
    </row>
    <row r="63" spans="2:10" s="566" customFormat="1" ht="13.5" thickBot="1" x14ac:dyDescent="0.25">
      <c r="B63" s="618">
        <f t="shared" si="1"/>
        <v>50</v>
      </c>
      <c r="C63" s="586" t="s">
        <v>1545</v>
      </c>
      <c r="D63" s="601">
        <v>2160000</v>
      </c>
      <c r="E63" s="582">
        <v>2160499</v>
      </c>
      <c r="F63" s="572">
        <f t="shared" si="0"/>
        <v>500</v>
      </c>
      <c r="G63" s="586" t="s">
        <v>845</v>
      </c>
      <c r="H63" s="719"/>
      <c r="I63" s="720" t="s">
        <v>1329</v>
      </c>
    </row>
    <row r="64" spans="2:10" s="566" customFormat="1" ht="13.5" thickBot="1" x14ac:dyDescent="0.25">
      <c r="B64" s="618">
        <f t="shared" si="1"/>
        <v>51</v>
      </c>
      <c r="C64" s="586" t="s">
        <v>1546</v>
      </c>
      <c r="D64" s="601">
        <v>2161000</v>
      </c>
      <c r="E64" s="582">
        <v>2161199</v>
      </c>
      <c r="F64" s="572">
        <f t="shared" si="0"/>
        <v>200</v>
      </c>
      <c r="G64" s="586" t="s">
        <v>845</v>
      </c>
      <c r="H64" s="719"/>
      <c r="I64" s="720" t="s">
        <v>1329</v>
      </c>
    </row>
    <row r="65" spans="2:10" s="566" customFormat="1" ht="13.5" thickBot="1" x14ac:dyDescent="0.25">
      <c r="B65" s="618">
        <f t="shared" si="1"/>
        <v>52</v>
      </c>
      <c r="C65" s="586" t="s">
        <v>1547</v>
      </c>
      <c r="D65" s="601">
        <v>2162000</v>
      </c>
      <c r="E65" s="582">
        <v>2162799</v>
      </c>
      <c r="F65" s="572">
        <f t="shared" si="0"/>
        <v>800</v>
      </c>
      <c r="G65" s="586" t="s">
        <v>845</v>
      </c>
      <c r="H65" s="719"/>
      <c r="I65" s="720" t="s">
        <v>1329</v>
      </c>
    </row>
    <row r="66" spans="2:10" s="566" customFormat="1" ht="13.5" thickBot="1" x14ac:dyDescent="0.25">
      <c r="B66" s="618">
        <f t="shared" si="1"/>
        <v>53</v>
      </c>
      <c r="C66" s="586" t="s">
        <v>1457</v>
      </c>
      <c r="D66" s="601">
        <v>2164000</v>
      </c>
      <c r="E66" s="582">
        <v>2164599</v>
      </c>
      <c r="F66" s="583">
        <f t="shared" si="0"/>
        <v>600</v>
      </c>
      <c r="G66" s="586" t="s">
        <v>845</v>
      </c>
      <c r="H66" s="719"/>
      <c r="I66" s="720" t="s">
        <v>1329</v>
      </c>
    </row>
    <row r="67" spans="2:10" s="566" customFormat="1" ht="13.5" thickBot="1" x14ac:dyDescent="0.25">
      <c r="B67" s="618">
        <f t="shared" si="1"/>
        <v>54</v>
      </c>
      <c r="C67" s="586" t="s">
        <v>1458</v>
      </c>
      <c r="D67" s="601">
        <v>2166000</v>
      </c>
      <c r="E67" s="582">
        <v>2166499</v>
      </c>
      <c r="F67" s="572">
        <f t="shared" si="0"/>
        <v>500</v>
      </c>
      <c r="G67" s="586" t="s">
        <v>845</v>
      </c>
      <c r="H67" s="719"/>
      <c r="I67" s="720" t="s">
        <v>1329</v>
      </c>
    </row>
    <row r="68" spans="2:10" s="566" customFormat="1" ht="13.5" thickBot="1" x14ac:dyDescent="0.25">
      <c r="B68" s="618">
        <f t="shared" si="1"/>
        <v>55</v>
      </c>
      <c r="C68" s="586" t="s">
        <v>1459</v>
      </c>
      <c r="D68" s="601">
        <v>2168000</v>
      </c>
      <c r="E68" s="582">
        <v>2168399</v>
      </c>
      <c r="F68" s="572">
        <f t="shared" si="0"/>
        <v>400</v>
      </c>
      <c r="G68" s="586" t="s">
        <v>845</v>
      </c>
      <c r="H68" s="719"/>
      <c r="I68" s="720" t="s">
        <v>1329</v>
      </c>
    </row>
    <row r="69" spans="2:10" s="566" customFormat="1" ht="13.5" thickBot="1" x14ac:dyDescent="0.25">
      <c r="B69" s="618">
        <f t="shared" si="1"/>
        <v>56</v>
      </c>
      <c r="C69" s="586" t="s">
        <v>1548</v>
      </c>
      <c r="D69" s="601">
        <v>2170000</v>
      </c>
      <c r="E69" s="582">
        <v>2170199</v>
      </c>
      <c r="F69" s="572">
        <f t="shared" si="0"/>
        <v>200</v>
      </c>
      <c r="G69" s="571" t="s">
        <v>845</v>
      </c>
      <c r="H69" s="574"/>
      <c r="I69" s="575" t="s">
        <v>1329</v>
      </c>
    </row>
    <row r="70" spans="2:10" s="566" customFormat="1" ht="13.5" thickBot="1" x14ac:dyDescent="0.25">
      <c r="B70" s="618">
        <f t="shared" si="1"/>
        <v>57</v>
      </c>
      <c r="C70" s="586" t="s">
        <v>1591</v>
      </c>
      <c r="D70" s="601">
        <v>2171000</v>
      </c>
      <c r="E70" s="582">
        <v>2171799</v>
      </c>
      <c r="F70" s="572">
        <f t="shared" si="0"/>
        <v>800</v>
      </c>
      <c r="G70" s="571" t="s">
        <v>864</v>
      </c>
      <c r="H70" s="574"/>
      <c r="I70" s="575" t="s">
        <v>1329</v>
      </c>
    </row>
    <row r="71" spans="2:10" s="566" customFormat="1" ht="13.5" thickBot="1" x14ac:dyDescent="0.25">
      <c r="B71" s="618">
        <f t="shared" si="1"/>
        <v>58</v>
      </c>
      <c r="C71" s="586" t="s">
        <v>1592</v>
      </c>
      <c r="D71" s="601">
        <v>2172000</v>
      </c>
      <c r="E71" s="582">
        <v>2172399</v>
      </c>
      <c r="F71" s="572">
        <f t="shared" si="0"/>
        <v>400</v>
      </c>
      <c r="G71" s="571" t="s">
        <v>864</v>
      </c>
      <c r="H71" s="574"/>
      <c r="I71" s="575" t="s">
        <v>1329</v>
      </c>
    </row>
    <row r="72" spans="2:10" s="566" customFormat="1" ht="13.5" thickBot="1" x14ac:dyDescent="0.25">
      <c r="B72" s="618">
        <f t="shared" si="1"/>
        <v>59</v>
      </c>
      <c r="C72" s="586" t="s">
        <v>1593</v>
      </c>
      <c r="D72" s="601">
        <v>2173000</v>
      </c>
      <c r="E72" s="582">
        <v>2173399</v>
      </c>
      <c r="F72" s="572">
        <f t="shared" si="0"/>
        <v>400</v>
      </c>
      <c r="G72" s="571" t="s">
        <v>864</v>
      </c>
      <c r="H72" s="574"/>
      <c r="I72" s="575" t="s">
        <v>1329</v>
      </c>
    </row>
    <row r="73" spans="2:10" s="566" customFormat="1" ht="13.5" thickBot="1" x14ac:dyDescent="0.25">
      <c r="B73" s="618">
        <f t="shared" si="1"/>
        <v>60</v>
      </c>
      <c r="C73" s="586" t="s">
        <v>1594</v>
      </c>
      <c r="D73" s="601">
        <v>2174000</v>
      </c>
      <c r="E73" s="582">
        <v>2176399</v>
      </c>
      <c r="F73" s="572">
        <f t="shared" si="0"/>
        <v>2400</v>
      </c>
      <c r="G73" s="571" t="s">
        <v>855</v>
      </c>
      <c r="H73" s="574"/>
      <c r="I73" s="575" t="s">
        <v>1329</v>
      </c>
    </row>
    <row r="74" spans="2:10" s="566" customFormat="1" ht="13.5" thickBot="1" x14ac:dyDescent="0.25">
      <c r="B74" s="618">
        <f t="shared" si="1"/>
        <v>61</v>
      </c>
      <c r="C74" s="586" t="s">
        <v>1595</v>
      </c>
      <c r="D74" s="601">
        <v>2177000</v>
      </c>
      <c r="E74" s="582">
        <v>2177799</v>
      </c>
      <c r="F74" s="572">
        <f t="shared" si="0"/>
        <v>800</v>
      </c>
      <c r="G74" s="571" t="s">
        <v>855</v>
      </c>
      <c r="H74" s="574"/>
      <c r="I74" s="575" t="s">
        <v>1329</v>
      </c>
    </row>
    <row r="75" spans="2:10" s="567" customFormat="1" ht="13.5" thickBot="1" x14ac:dyDescent="0.25">
      <c r="B75" s="618">
        <f t="shared" si="1"/>
        <v>62</v>
      </c>
      <c r="C75" s="586" t="s">
        <v>1549</v>
      </c>
      <c r="D75" s="601">
        <v>2178000</v>
      </c>
      <c r="E75" s="582">
        <v>2179399</v>
      </c>
      <c r="F75" s="572">
        <f t="shared" si="0"/>
        <v>1400</v>
      </c>
      <c r="G75" s="571" t="s">
        <v>845</v>
      </c>
      <c r="H75" s="574"/>
      <c r="I75" s="575" t="s">
        <v>1329</v>
      </c>
      <c r="J75" s="566"/>
    </row>
    <row r="76" spans="2:10" s="566" customFormat="1" ht="13.5" thickBot="1" x14ac:dyDescent="0.25">
      <c r="B76" s="618">
        <f t="shared" si="1"/>
        <v>63</v>
      </c>
      <c r="C76" s="586" t="s">
        <v>1596</v>
      </c>
      <c r="D76" s="601">
        <v>2180000</v>
      </c>
      <c r="E76" s="582">
        <v>2180299</v>
      </c>
      <c r="F76" s="572">
        <f t="shared" si="0"/>
        <v>300</v>
      </c>
      <c r="G76" s="571" t="s">
        <v>864</v>
      </c>
      <c r="H76" s="574"/>
      <c r="I76" s="575" t="s">
        <v>1329</v>
      </c>
    </row>
    <row r="77" spans="2:10" s="566" customFormat="1" ht="13.5" thickBot="1" x14ac:dyDescent="0.25">
      <c r="B77" s="618">
        <f t="shared" si="1"/>
        <v>64</v>
      </c>
      <c r="C77" s="586" t="s">
        <v>2175</v>
      </c>
      <c r="D77" s="601">
        <v>2183000</v>
      </c>
      <c r="E77" s="582">
        <v>2183199</v>
      </c>
      <c r="F77" s="572">
        <f t="shared" si="0"/>
        <v>200</v>
      </c>
      <c r="G77" s="571" t="s">
        <v>863</v>
      </c>
      <c r="H77" s="574"/>
      <c r="I77" s="578" t="s">
        <v>1329</v>
      </c>
    </row>
    <row r="78" spans="2:10" s="566" customFormat="1" ht="13.5" thickBot="1" x14ac:dyDescent="0.25">
      <c r="B78" s="618">
        <f t="shared" si="1"/>
        <v>65</v>
      </c>
      <c r="C78" s="586" t="s">
        <v>1597</v>
      </c>
      <c r="D78" s="601">
        <v>2184000</v>
      </c>
      <c r="E78" s="582">
        <v>2188999</v>
      </c>
      <c r="F78" s="572">
        <f t="shared" si="0"/>
        <v>5000</v>
      </c>
      <c r="G78" s="571" t="s">
        <v>845</v>
      </c>
      <c r="H78" s="574"/>
      <c r="I78" s="575" t="s">
        <v>1329</v>
      </c>
    </row>
    <row r="79" spans="2:10" s="566" customFormat="1" ht="13.5" thickBot="1" x14ac:dyDescent="0.25">
      <c r="B79" s="618">
        <f t="shared" ref="B79:B144" si="2">B78+1</f>
        <v>66</v>
      </c>
      <c r="C79" s="595" t="s">
        <v>2172</v>
      </c>
      <c r="D79" s="599">
        <v>2191000</v>
      </c>
      <c r="E79" s="580">
        <v>2191199</v>
      </c>
      <c r="F79" s="583">
        <f t="shared" si="0"/>
        <v>200</v>
      </c>
      <c r="G79" s="573" t="s">
        <v>866</v>
      </c>
      <c r="H79" s="574"/>
      <c r="I79" s="575" t="s">
        <v>1329</v>
      </c>
    </row>
    <row r="80" spans="2:10" s="566" customFormat="1" ht="13.5" thickBot="1" x14ac:dyDescent="0.25">
      <c r="B80" s="618">
        <f t="shared" si="2"/>
        <v>67</v>
      </c>
      <c r="C80" s="595" t="s">
        <v>2173</v>
      </c>
      <c r="D80" s="599">
        <v>2192000</v>
      </c>
      <c r="E80" s="580">
        <v>2192599</v>
      </c>
      <c r="F80" s="583">
        <f t="shared" si="0"/>
        <v>600</v>
      </c>
      <c r="G80" s="573" t="s">
        <v>855</v>
      </c>
      <c r="H80" s="574"/>
      <c r="I80" s="575" t="s">
        <v>1329</v>
      </c>
    </row>
    <row r="81" spans="2:10" s="609" customFormat="1" ht="13.5" thickBot="1" x14ac:dyDescent="0.25">
      <c r="B81" s="618">
        <f t="shared" si="2"/>
        <v>68</v>
      </c>
      <c r="C81" s="586" t="s">
        <v>2346</v>
      </c>
      <c r="D81" s="601">
        <v>2194000</v>
      </c>
      <c r="E81" s="582">
        <v>2194199</v>
      </c>
      <c r="F81" s="572">
        <f t="shared" si="0"/>
        <v>200</v>
      </c>
      <c r="G81" s="571" t="s">
        <v>863</v>
      </c>
      <c r="H81" s="574"/>
      <c r="I81" s="575" t="s">
        <v>1329</v>
      </c>
    </row>
    <row r="82" spans="2:10" s="565" customFormat="1" ht="13.5" thickBot="1" x14ac:dyDescent="0.25">
      <c r="B82" s="618">
        <f t="shared" si="2"/>
        <v>69</v>
      </c>
      <c r="C82" s="586" t="s">
        <v>2328</v>
      </c>
      <c r="D82" s="601">
        <v>2195000</v>
      </c>
      <c r="E82" s="582">
        <v>2195199</v>
      </c>
      <c r="F82" s="572">
        <f t="shared" si="0"/>
        <v>200</v>
      </c>
      <c r="G82" s="571" t="s">
        <v>863</v>
      </c>
      <c r="H82" s="574"/>
      <c r="I82" s="575" t="s">
        <v>1329</v>
      </c>
    </row>
    <row r="83" spans="2:10" s="565" customFormat="1" ht="13.5" thickBot="1" x14ac:dyDescent="0.25">
      <c r="B83" s="618">
        <f t="shared" si="2"/>
        <v>70</v>
      </c>
      <c r="C83" s="586" t="s">
        <v>2329</v>
      </c>
      <c r="D83" s="601">
        <v>2196000</v>
      </c>
      <c r="E83" s="582">
        <v>2196199</v>
      </c>
      <c r="F83" s="572">
        <f t="shared" si="0"/>
        <v>200</v>
      </c>
      <c r="G83" s="571" t="s">
        <v>863</v>
      </c>
      <c r="H83" s="574"/>
      <c r="I83" s="575" t="s">
        <v>1329</v>
      </c>
    </row>
    <row r="84" spans="2:10" s="566" customFormat="1" ht="13.5" thickBot="1" x14ac:dyDescent="0.25">
      <c r="B84" s="618">
        <f t="shared" si="2"/>
        <v>71</v>
      </c>
      <c r="C84" s="586" t="s">
        <v>2290</v>
      </c>
      <c r="D84" s="601">
        <v>2197000</v>
      </c>
      <c r="E84" s="582">
        <v>2197199</v>
      </c>
      <c r="F84" s="572">
        <f t="shared" si="0"/>
        <v>200</v>
      </c>
      <c r="G84" s="571" t="s">
        <v>865</v>
      </c>
      <c r="H84" s="574"/>
      <c r="I84" s="575" t="s">
        <v>1329</v>
      </c>
    </row>
    <row r="85" spans="2:10" s="566" customFormat="1" ht="13.5" thickBot="1" x14ac:dyDescent="0.25">
      <c r="B85" s="618">
        <f t="shared" si="2"/>
        <v>72</v>
      </c>
      <c r="C85" s="586" t="s">
        <v>2271</v>
      </c>
      <c r="D85" s="601">
        <v>2198000</v>
      </c>
      <c r="E85" s="582">
        <v>2198199</v>
      </c>
      <c r="F85" s="572">
        <f t="shared" si="0"/>
        <v>200</v>
      </c>
      <c r="G85" s="571" t="s">
        <v>865</v>
      </c>
      <c r="H85" s="574"/>
      <c r="I85" s="575" t="s">
        <v>1329</v>
      </c>
    </row>
    <row r="86" spans="2:10" s="566" customFormat="1" ht="13.5" thickBot="1" x14ac:dyDescent="0.25">
      <c r="B86" s="618">
        <f t="shared" si="2"/>
        <v>73</v>
      </c>
      <c r="C86" s="586" t="s">
        <v>2272</v>
      </c>
      <c r="D86" s="601">
        <v>2199000</v>
      </c>
      <c r="E86" s="582">
        <v>2199199</v>
      </c>
      <c r="F86" s="572">
        <f t="shared" si="0"/>
        <v>200</v>
      </c>
      <c r="G86" s="571" t="s">
        <v>865</v>
      </c>
      <c r="H86" s="577"/>
      <c r="I86" s="578" t="s">
        <v>1329</v>
      </c>
    </row>
    <row r="87" spans="2:10" s="566" customFormat="1" ht="13.5" thickBot="1" x14ac:dyDescent="0.25">
      <c r="B87" s="618">
        <f t="shared" si="2"/>
        <v>74</v>
      </c>
      <c r="C87" s="586" t="s">
        <v>861</v>
      </c>
      <c r="D87" s="601">
        <v>2200000</v>
      </c>
      <c r="E87" s="582">
        <v>2200799</v>
      </c>
      <c r="F87" s="572">
        <f t="shared" si="0"/>
        <v>800</v>
      </c>
      <c r="G87" s="571" t="s">
        <v>865</v>
      </c>
      <c r="H87" s="577"/>
      <c r="I87" s="578" t="s">
        <v>1329</v>
      </c>
    </row>
    <row r="88" spans="2:10" s="499" customFormat="1" ht="13.5" thickBot="1" x14ac:dyDescent="0.25">
      <c r="B88" s="618">
        <f t="shared" si="2"/>
        <v>75</v>
      </c>
      <c r="C88" s="586" t="s">
        <v>2374</v>
      </c>
      <c r="D88" s="601">
        <v>2200800</v>
      </c>
      <c r="E88" s="582">
        <v>2201099</v>
      </c>
      <c r="F88" s="572">
        <f t="shared" si="0"/>
        <v>300</v>
      </c>
      <c r="G88" s="571" t="s">
        <v>865</v>
      </c>
      <c r="H88" s="577"/>
      <c r="I88" s="578" t="s">
        <v>1329</v>
      </c>
    </row>
    <row r="89" spans="2:10" s="567" customFormat="1" ht="13.5" thickBot="1" x14ac:dyDescent="0.25">
      <c r="B89" s="618">
        <f t="shared" si="2"/>
        <v>76</v>
      </c>
      <c r="C89" s="595" t="s">
        <v>1591</v>
      </c>
      <c r="D89" s="601">
        <v>2203000</v>
      </c>
      <c r="E89" s="582">
        <v>2203899</v>
      </c>
      <c r="F89" s="572">
        <f t="shared" si="0"/>
        <v>900</v>
      </c>
      <c r="G89" s="573" t="s">
        <v>864</v>
      </c>
      <c r="H89" s="574"/>
      <c r="I89" s="575" t="s">
        <v>1329</v>
      </c>
      <c r="J89" s="566"/>
    </row>
    <row r="90" spans="2:10" s="567" customFormat="1" ht="13.5" thickBot="1" x14ac:dyDescent="0.25">
      <c r="B90" s="618">
        <f t="shared" si="2"/>
        <v>77</v>
      </c>
      <c r="C90" s="595" t="s">
        <v>2502</v>
      </c>
      <c r="D90" s="601">
        <v>2207000</v>
      </c>
      <c r="E90" s="582">
        <v>2208099</v>
      </c>
      <c r="F90" s="572">
        <f t="shared" si="0"/>
        <v>1100</v>
      </c>
      <c r="G90" s="573" t="s">
        <v>855</v>
      </c>
      <c r="H90" s="574"/>
      <c r="I90" s="575" t="s">
        <v>1329</v>
      </c>
      <c r="J90" s="566"/>
    </row>
    <row r="91" spans="2:10" s="566" customFormat="1" ht="13.5" thickBot="1" x14ac:dyDescent="0.25">
      <c r="B91" s="618">
        <f t="shared" si="2"/>
        <v>78</v>
      </c>
      <c r="C91" s="595" t="s">
        <v>1376</v>
      </c>
      <c r="D91" s="601">
        <v>2210000</v>
      </c>
      <c r="E91" s="582">
        <v>2210599</v>
      </c>
      <c r="F91" s="572">
        <f t="shared" si="0"/>
        <v>600</v>
      </c>
      <c r="G91" s="573" t="s">
        <v>855</v>
      </c>
      <c r="H91" s="574"/>
      <c r="I91" s="575" t="s">
        <v>1329</v>
      </c>
    </row>
    <row r="92" spans="2:10" s="566" customFormat="1" ht="13.5" thickBot="1" x14ac:dyDescent="0.25">
      <c r="B92" s="618">
        <f t="shared" si="2"/>
        <v>79</v>
      </c>
      <c r="C92" s="595" t="s">
        <v>1417</v>
      </c>
      <c r="D92" s="601">
        <v>2214000</v>
      </c>
      <c r="E92" s="582">
        <v>2215099</v>
      </c>
      <c r="F92" s="572">
        <f t="shared" si="0"/>
        <v>1100</v>
      </c>
      <c r="G92" s="573" t="s">
        <v>855</v>
      </c>
      <c r="H92" s="574"/>
      <c r="I92" s="575" t="s">
        <v>1329</v>
      </c>
    </row>
    <row r="93" spans="2:10" s="566" customFormat="1" ht="13.5" thickBot="1" x14ac:dyDescent="0.25">
      <c r="B93" s="618">
        <f t="shared" si="2"/>
        <v>80</v>
      </c>
      <c r="C93" s="595" t="s">
        <v>1418</v>
      </c>
      <c r="D93" s="601">
        <v>2217000</v>
      </c>
      <c r="E93" s="582">
        <v>2217399</v>
      </c>
      <c r="F93" s="572">
        <f t="shared" si="0"/>
        <v>400</v>
      </c>
      <c r="G93" s="573" t="s">
        <v>855</v>
      </c>
      <c r="H93" s="574"/>
      <c r="I93" s="575" t="s">
        <v>1329</v>
      </c>
    </row>
    <row r="94" spans="2:10" s="566" customFormat="1" ht="13.5" thickBot="1" x14ac:dyDescent="0.25">
      <c r="B94" s="618">
        <f t="shared" si="2"/>
        <v>81</v>
      </c>
      <c r="C94" s="595" t="s">
        <v>1411</v>
      </c>
      <c r="D94" s="601">
        <v>2218000</v>
      </c>
      <c r="E94" s="582">
        <v>2218499</v>
      </c>
      <c r="F94" s="572">
        <f t="shared" si="0"/>
        <v>500</v>
      </c>
      <c r="G94" s="573" t="s">
        <v>855</v>
      </c>
      <c r="H94" s="574"/>
      <c r="I94" s="575" t="s">
        <v>1329</v>
      </c>
    </row>
    <row r="95" spans="2:10" s="566" customFormat="1" ht="13.5" thickBot="1" x14ac:dyDescent="0.25">
      <c r="B95" s="618">
        <f t="shared" si="2"/>
        <v>82</v>
      </c>
      <c r="C95" s="595" t="s">
        <v>2132</v>
      </c>
      <c r="D95" s="601">
        <v>2219000</v>
      </c>
      <c r="E95" s="582">
        <v>2219599</v>
      </c>
      <c r="F95" s="572">
        <f t="shared" si="0"/>
        <v>600</v>
      </c>
      <c r="G95" s="573" t="s">
        <v>855</v>
      </c>
      <c r="H95" s="574"/>
      <c r="I95" s="575" t="s">
        <v>1329</v>
      </c>
    </row>
    <row r="96" spans="2:10" s="566" customFormat="1" ht="13.5" thickBot="1" x14ac:dyDescent="0.25">
      <c r="B96" s="618">
        <v>83</v>
      </c>
      <c r="C96" s="595" t="s">
        <v>2821</v>
      </c>
      <c r="D96" s="601">
        <v>2220000</v>
      </c>
      <c r="E96" s="582">
        <v>2220199</v>
      </c>
      <c r="F96" s="572">
        <f t="shared" si="0"/>
        <v>200</v>
      </c>
      <c r="G96" s="573" t="s">
        <v>864</v>
      </c>
      <c r="H96" s="574"/>
      <c r="I96" s="575" t="s">
        <v>1329</v>
      </c>
    </row>
    <row r="97" spans="2:9" s="566" customFormat="1" ht="13.5" thickBot="1" x14ac:dyDescent="0.25">
      <c r="B97" s="618">
        <v>84</v>
      </c>
      <c r="C97" s="595" t="s">
        <v>2820</v>
      </c>
      <c r="D97" s="601">
        <v>2221000</v>
      </c>
      <c r="E97" s="582">
        <v>2221199</v>
      </c>
      <c r="F97" s="572">
        <f t="shared" si="0"/>
        <v>200</v>
      </c>
      <c r="G97" s="573" t="s">
        <v>864</v>
      </c>
      <c r="H97" s="574"/>
      <c r="I97" s="575" t="s">
        <v>1329</v>
      </c>
    </row>
    <row r="98" spans="2:9" s="566" customFormat="1" ht="13.5" thickBot="1" x14ac:dyDescent="0.25">
      <c r="B98" s="618">
        <v>85</v>
      </c>
      <c r="C98" s="595" t="s">
        <v>2664</v>
      </c>
      <c r="D98" s="601">
        <v>2223000</v>
      </c>
      <c r="E98" s="582">
        <v>2224199</v>
      </c>
      <c r="F98" s="572">
        <f t="shared" ref="F98:F175" si="3">SUM((E98-D98)+1)</f>
        <v>1200</v>
      </c>
      <c r="G98" s="573" t="s">
        <v>864</v>
      </c>
      <c r="H98" s="574"/>
      <c r="I98" s="575" t="s">
        <v>1329</v>
      </c>
    </row>
    <row r="99" spans="2:9" s="566" customFormat="1" ht="13.5" thickBot="1" x14ac:dyDescent="0.25">
      <c r="B99" s="618">
        <f t="shared" si="2"/>
        <v>86</v>
      </c>
      <c r="C99" s="595" t="s">
        <v>2665</v>
      </c>
      <c r="D99" s="601">
        <v>2227000</v>
      </c>
      <c r="E99" s="582">
        <v>2227399</v>
      </c>
      <c r="F99" s="572">
        <f t="shared" si="3"/>
        <v>400</v>
      </c>
      <c r="G99" s="573" t="s">
        <v>864</v>
      </c>
      <c r="H99" s="574"/>
      <c r="I99" s="575" t="s">
        <v>1329</v>
      </c>
    </row>
    <row r="100" spans="2:9" s="566" customFormat="1" ht="13.5" thickBot="1" x14ac:dyDescent="0.25">
      <c r="B100" s="618">
        <f t="shared" si="2"/>
        <v>87</v>
      </c>
      <c r="C100" s="595" t="s">
        <v>1757</v>
      </c>
      <c r="D100" s="601">
        <v>2228000</v>
      </c>
      <c r="E100" s="582">
        <v>2228499</v>
      </c>
      <c r="F100" s="572">
        <f t="shared" si="3"/>
        <v>500</v>
      </c>
      <c r="G100" s="573" t="s">
        <v>864</v>
      </c>
      <c r="H100" s="574"/>
      <c r="I100" s="575" t="s">
        <v>1329</v>
      </c>
    </row>
    <row r="101" spans="2:9" s="609" customFormat="1" ht="13.5" thickBot="1" x14ac:dyDescent="0.25">
      <c r="B101" s="618">
        <f t="shared" si="2"/>
        <v>88</v>
      </c>
      <c r="C101" s="595" t="s">
        <v>2347</v>
      </c>
      <c r="D101" s="601">
        <v>2229000</v>
      </c>
      <c r="E101" s="582">
        <v>2229099</v>
      </c>
      <c r="F101" s="572">
        <f t="shared" si="3"/>
        <v>100</v>
      </c>
      <c r="G101" s="573" t="s">
        <v>864</v>
      </c>
      <c r="H101" s="574"/>
      <c r="I101" s="575" t="s">
        <v>1329</v>
      </c>
    </row>
    <row r="102" spans="2:9" s="566" customFormat="1" ht="13.5" thickBot="1" x14ac:dyDescent="0.25">
      <c r="B102" s="618">
        <f t="shared" si="2"/>
        <v>89</v>
      </c>
      <c r="C102" s="595" t="s">
        <v>1569</v>
      </c>
      <c r="D102" s="601">
        <v>2230000</v>
      </c>
      <c r="E102" s="582">
        <v>2233299</v>
      </c>
      <c r="F102" s="572">
        <f t="shared" si="3"/>
        <v>3300</v>
      </c>
      <c r="G102" s="573" t="s">
        <v>855</v>
      </c>
      <c r="H102" s="574"/>
      <c r="I102" s="575" t="s">
        <v>1329</v>
      </c>
    </row>
    <row r="103" spans="2:9" s="566" customFormat="1" ht="13.5" thickBot="1" x14ac:dyDescent="0.25">
      <c r="B103" s="618">
        <f t="shared" si="2"/>
        <v>90</v>
      </c>
      <c r="C103" s="595" t="s">
        <v>1358</v>
      </c>
      <c r="D103" s="599">
        <v>2234000</v>
      </c>
      <c r="E103" s="580">
        <v>2234499</v>
      </c>
      <c r="F103" s="572">
        <f t="shared" si="3"/>
        <v>500</v>
      </c>
      <c r="G103" s="573" t="s">
        <v>855</v>
      </c>
      <c r="H103" s="574"/>
      <c r="I103" s="575" t="s">
        <v>1329</v>
      </c>
    </row>
    <row r="104" spans="2:9" s="609" customFormat="1" ht="13.5" thickBot="1" x14ac:dyDescent="0.25">
      <c r="B104" s="618">
        <f t="shared" si="2"/>
        <v>91</v>
      </c>
      <c r="C104" s="595" t="s">
        <v>1797</v>
      </c>
      <c r="D104" s="599">
        <v>2235000</v>
      </c>
      <c r="E104" s="580">
        <v>2237799</v>
      </c>
      <c r="F104" s="572">
        <f t="shared" si="3"/>
        <v>2800</v>
      </c>
      <c r="G104" s="573" t="s">
        <v>855</v>
      </c>
      <c r="H104" s="574"/>
      <c r="I104" s="575" t="s">
        <v>1329</v>
      </c>
    </row>
    <row r="105" spans="2:9" s="566" customFormat="1" ht="13.5" thickBot="1" x14ac:dyDescent="0.25">
      <c r="B105" s="618">
        <f t="shared" si="2"/>
        <v>92</v>
      </c>
      <c r="C105" s="595" t="s">
        <v>1598</v>
      </c>
      <c r="D105" s="599">
        <v>2238000</v>
      </c>
      <c r="E105" s="580">
        <v>2239299</v>
      </c>
      <c r="F105" s="572">
        <f t="shared" si="3"/>
        <v>1300</v>
      </c>
      <c r="G105" s="573" t="s">
        <v>855</v>
      </c>
      <c r="H105" s="574"/>
      <c r="I105" s="575" t="s">
        <v>1329</v>
      </c>
    </row>
    <row r="106" spans="2:9" s="566" customFormat="1" ht="13.5" thickBot="1" x14ac:dyDescent="0.25">
      <c r="B106" s="618">
        <f t="shared" si="2"/>
        <v>93</v>
      </c>
      <c r="C106" s="595" t="s">
        <v>2641</v>
      </c>
      <c r="D106" s="599">
        <v>2240000</v>
      </c>
      <c r="E106" s="580">
        <v>2247999</v>
      </c>
      <c r="F106" s="572">
        <f t="shared" si="3"/>
        <v>8000</v>
      </c>
      <c r="G106" s="573" t="s">
        <v>855</v>
      </c>
      <c r="H106" s="574"/>
      <c r="I106" s="575" t="s">
        <v>1329</v>
      </c>
    </row>
    <row r="107" spans="2:9" s="566" customFormat="1" ht="13.5" thickBot="1" x14ac:dyDescent="0.25">
      <c r="B107" s="618">
        <f t="shared" si="2"/>
        <v>94</v>
      </c>
      <c r="C107" s="595" t="s">
        <v>2641</v>
      </c>
      <c r="D107" s="599">
        <v>2248000</v>
      </c>
      <c r="E107" s="580">
        <v>2249999</v>
      </c>
      <c r="F107" s="572">
        <f t="shared" si="3"/>
        <v>2000</v>
      </c>
      <c r="G107" s="573" t="s">
        <v>855</v>
      </c>
      <c r="H107" s="574"/>
      <c r="I107" s="575" t="s">
        <v>1329</v>
      </c>
    </row>
    <row r="108" spans="2:9" s="566" customFormat="1" ht="13.5" thickBot="1" x14ac:dyDescent="0.25">
      <c r="B108" s="618">
        <f t="shared" si="2"/>
        <v>95</v>
      </c>
      <c r="C108" s="595" t="s">
        <v>847</v>
      </c>
      <c r="D108" s="599">
        <v>2250000</v>
      </c>
      <c r="E108" s="580">
        <v>2251899</v>
      </c>
      <c r="F108" s="572">
        <f t="shared" si="3"/>
        <v>1900</v>
      </c>
      <c r="G108" s="573" t="s">
        <v>864</v>
      </c>
      <c r="H108" s="574"/>
      <c r="I108" s="575" t="s">
        <v>1329</v>
      </c>
    </row>
    <row r="109" spans="2:9" s="566" customFormat="1" ht="13.5" thickBot="1" x14ac:dyDescent="0.25">
      <c r="B109" s="618">
        <f t="shared" si="2"/>
        <v>96</v>
      </c>
      <c r="C109" s="595" t="s">
        <v>2407</v>
      </c>
      <c r="D109" s="599">
        <v>2253000</v>
      </c>
      <c r="E109" s="580">
        <v>2253099</v>
      </c>
      <c r="F109" s="572">
        <f t="shared" si="3"/>
        <v>100</v>
      </c>
      <c r="G109" s="573" t="s">
        <v>864</v>
      </c>
      <c r="H109" s="574"/>
      <c r="I109" s="575" t="s">
        <v>1329</v>
      </c>
    </row>
    <row r="110" spans="2:9" s="566" customFormat="1" ht="13.5" thickBot="1" x14ac:dyDescent="0.25">
      <c r="B110" s="618">
        <f t="shared" si="2"/>
        <v>97</v>
      </c>
      <c r="C110" s="595" t="s">
        <v>1958</v>
      </c>
      <c r="D110" s="599">
        <v>2254000</v>
      </c>
      <c r="E110" s="580">
        <v>2254199</v>
      </c>
      <c r="F110" s="572">
        <f t="shared" si="3"/>
        <v>200</v>
      </c>
      <c r="G110" s="573" t="s">
        <v>864</v>
      </c>
      <c r="H110" s="574"/>
      <c r="I110" s="575" t="s">
        <v>1329</v>
      </c>
    </row>
    <row r="111" spans="2:9" s="566" customFormat="1" ht="13.5" thickBot="1" x14ac:dyDescent="0.25">
      <c r="B111" s="618">
        <f t="shared" si="2"/>
        <v>98</v>
      </c>
      <c r="C111" s="595" t="s">
        <v>2647</v>
      </c>
      <c r="D111" s="599">
        <v>2255000</v>
      </c>
      <c r="E111" s="580">
        <v>2259199</v>
      </c>
      <c r="F111" s="572">
        <f t="shared" si="3"/>
        <v>4200</v>
      </c>
      <c r="G111" s="573" t="s">
        <v>864</v>
      </c>
      <c r="H111" s="574"/>
      <c r="I111" s="575" t="s">
        <v>1329</v>
      </c>
    </row>
    <row r="112" spans="2:9" s="566" customFormat="1" ht="13.5" thickBot="1" x14ac:dyDescent="0.25">
      <c r="B112" s="618">
        <f t="shared" si="2"/>
        <v>99</v>
      </c>
      <c r="C112" s="595" t="s">
        <v>958</v>
      </c>
      <c r="D112" s="599">
        <v>2262000</v>
      </c>
      <c r="E112" s="580">
        <v>2262999</v>
      </c>
      <c r="F112" s="572">
        <f t="shared" si="3"/>
        <v>1000</v>
      </c>
      <c r="G112" s="573" t="s">
        <v>864</v>
      </c>
      <c r="H112" s="574"/>
      <c r="I112" s="575" t="s">
        <v>1329</v>
      </c>
    </row>
    <row r="113" spans="2:10" s="566" customFormat="1" ht="13.5" thickBot="1" x14ac:dyDescent="0.25">
      <c r="B113" s="618">
        <f t="shared" si="2"/>
        <v>100</v>
      </c>
      <c r="C113" s="595" t="s">
        <v>2439</v>
      </c>
      <c r="D113" s="599">
        <v>2266000</v>
      </c>
      <c r="E113" s="580">
        <v>2267799</v>
      </c>
      <c r="F113" s="572">
        <f t="shared" si="3"/>
        <v>1800</v>
      </c>
      <c r="G113" s="573" t="s">
        <v>864</v>
      </c>
      <c r="H113" s="574"/>
      <c r="I113" s="575" t="s">
        <v>1329</v>
      </c>
    </row>
    <row r="114" spans="2:10" s="566" customFormat="1" ht="13.5" thickBot="1" x14ac:dyDescent="0.25">
      <c r="B114" s="618">
        <f t="shared" si="2"/>
        <v>101</v>
      </c>
      <c r="C114" s="595" t="s">
        <v>2557</v>
      </c>
      <c r="D114" s="599">
        <v>2269000</v>
      </c>
      <c r="E114" s="580">
        <v>2269299</v>
      </c>
      <c r="F114" s="572">
        <f t="shared" si="3"/>
        <v>300</v>
      </c>
      <c r="G114" s="573" t="s">
        <v>863</v>
      </c>
      <c r="H114" s="574"/>
      <c r="I114" s="575" t="s">
        <v>1329</v>
      </c>
    </row>
    <row r="115" spans="2:10" s="566" customFormat="1" ht="13.5" thickBot="1" x14ac:dyDescent="0.25">
      <c r="B115" s="618">
        <f t="shared" si="2"/>
        <v>102</v>
      </c>
      <c r="C115" s="595" t="s">
        <v>1640</v>
      </c>
      <c r="D115" s="599">
        <v>2270000</v>
      </c>
      <c r="E115" s="580">
        <v>2271299</v>
      </c>
      <c r="F115" s="572">
        <f t="shared" si="3"/>
        <v>1300</v>
      </c>
      <c r="G115" s="573" t="s">
        <v>864</v>
      </c>
      <c r="H115" s="574"/>
      <c r="I115" s="575" t="s">
        <v>1329</v>
      </c>
    </row>
    <row r="116" spans="2:10" s="566" customFormat="1" ht="13.5" thickBot="1" x14ac:dyDescent="0.25">
      <c r="B116" s="618">
        <f t="shared" si="2"/>
        <v>103</v>
      </c>
      <c r="C116" s="595" t="s">
        <v>1640</v>
      </c>
      <c r="D116" s="599">
        <v>2273000</v>
      </c>
      <c r="E116" s="580">
        <v>2273299</v>
      </c>
      <c r="F116" s="572">
        <f t="shared" si="3"/>
        <v>300</v>
      </c>
      <c r="G116" s="573" t="s">
        <v>864</v>
      </c>
      <c r="H116" s="574"/>
      <c r="I116" s="575" t="s">
        <v>1329</v>
      </c>
    </row>
    <row r="117" spans="2:10" s="566" customFormat="1" ht="13.5" thickBot="1" x14ac:dyDescent="0.25">
      <c r="B117" s="618">
        <f t="shared" si="2"/>
        <v>104</v>
      </c>
      <c r="C117" s="595" t="s">
        <v>1889</v>
      </c>
      <c r="D117" s="599">
        <v>2274000</v>
      </c>
      <c r="E117" s="580">
        <v>2274199</v>
      </c>
      <c r="F117" s="572">
        <f t="shared" si="3"/>
        <v>200</v>
      </c>
      <c r="G117" s="573" t="s">
        <v>864</v>
      </c>
      <c r="H117" s="574"/>
      <c r="I117" s="575" t="s">
        <v>1329</v>
      </c>
    </row>
    <row r="118" spans="2:10" s="566" customFormat="1" ht="13.5" thickBot="1" x14ac:dyDescent="0.25">
      <c r="B118" s="618">
        <f t="shared" si="2"/>
        <v>105</v>
      </c>
      <c r="C118" s="595" t="s">
        <v>2440</v>
      </c>
      <c r="D118" s="599">
        <v>2275000</v>
      </c>
      <c r="E118" s="580">
        <v>2276899</v>
      </c>
      <c r="F118" s="572">
        <f t="shared" si="3"/>
        <v>1900</v>
      </c>
      <c r="G118" s="573" t="s">
        <v>864</v>
      </c>
      <c r="H118" s="574"/>
      <c r="I118" s="575" t="s">
        <v>1329</v>
      </c>
    </row>
    <row r="119" spans="2:10" s="499" customFormat="1" ht="13.5" thickBot="1" x14ac:dyDescent="0.25">
      <c r="B119" s="618">
        <f t="shared" si="2"/>
        <v>106</v>
      </c>
      <c r="C119" s="595" t="s">
        <v>2373</v>
      </c>
      <c r="D119" s="599">
        <v>2278000</v>
      </c>
      <c r="E119" s="580">
        <v>2278199</v>
      </c>
      <c r="F119" s="572">
        <f t="shared" si="3"/>
        <v>200</v>
      </c>
      <c r="G119" s="573" t="s">
        <v>864</v>
      </c>
      <c r="H119" s="574"/>
      <c r="I119" s="575" t="s">
        <v>1329</v>
      </c>
    </row>
    <row r="120" spans="2:10" s="566" customFormat="1" ht="13.5" thickBot="1" x14ac:dyDescent="0.25">
      <c r="B120" s="618">
        <f t="shared" si="2"/>
        <v>107</v>
      </c>
      <c r="C120" s="595" t="s">
        <v>2373</v>
      </c>
      <c r="D120" s="599">
        <v>2279000</v>
      </c>
      <c r="E120" s="580">
        <v>2279999</v>
      </c>
      <c r="F120" s="572">
        <f t="shared" si="3"/>
        <v>1000</v>
      </c>
      <c r="G120" s="573" t="s">
        <v>864</v>
      </c>
      <c r="H120" s="574"/>
      <c r="I120" s="575" t="s">
        <v>1329</v>
      </c>
    </row>
    <row r="121" spans="2:10" s="566" customFormat="1" ht="13.5" thickBot="1" x14ac:dyDescent="0.25">
      <c r="B121" s="618">
        <f t="shared" si="2"/>
        <v>108</v>
      </c>
      <c r="C121" s="595" t="s">
        <v>2774</v>
      </c>
      <c r="D121" s="599">
        <v>2280000</v>
      </c>
      <c r="E121" s="580">
        <v>2280399</v>
      </c>
      <c r="F121" s="572">
        <f t="shared" si="3"/>
        <v>400</v>
      </c>
      <c r="G121" s="573" t="s">
        <v>864</v>
      </c>
      <c r="H121" s="574"/>
      <c r="I121" s="575" t="s">
        <v>1329</v>
      </c>
    </row>
    <row r="122" spans="2:10" s="566" customFormat="1" ht="13.5" thickBot="1" x14ac:dyDescent="0.25">
      <c r="B122" s="618">
        <f t="shared" si="2"/>
        <v>109</v>
      </c>
      <c r="C122" s="595" t="s">
        <v>1359</v>
      </c>
      <c r="D122" s="599">
        <v>2282000</v>
      </c>
      <c r="E122" s="580">
        <v>2282399</v>
      </c>
      <c r="F122" s="572">
        <f t="shared" si="3"/>
        <v>400</v>
      </c>
      <c r="G122" s="573" t="s">
        <v>864</v>
      </c>
      <c r="H122" s="574"/>
      <c r="I122" s="575" t="s">
        <v>1329</v>
      </c>
    </row>
    <row r="123" spans="2:10" s="566" customFormat="1" ht="12" customHeight="1" thickBot="1" x14ac:dyDescent="0.25">
      <c r="B123" s="618">
        <f t="shared" si="2"/>
        <v>110</v>
      </c>
      <c r="C123" s="595" t="s">
        <v>2778</v>
      </c>
      <c r="D123" s="599">
        <v>2284000</v>
      </c>
      <c r="E123" s="580">
        <v>2284699</v>
      </c>
      <c r="F123" s="572">
        <f t="shared" si="3"/>
        <v>700</v>
      </c>
      <c r="G123" s="573" t="s">
        <v>864</v>
      </c>
      <c r="H123" s="574"/>
      <c r="I123" s="575" t="s">
        <v>1329</v>
      </c>
    </row>
    <row r="124" spans="2:10" s="565" customFormat="1" ht="12" customHeight="1" thickBot="1" x14ac:dyDescent="0.25">
      <c r="B124" s="618">
        <f t="shared" si="2"/>
        <v>111</v>
      </c>
      <c r="C124" s="595" t="s">
        <v>2326</v>
      </c>
      <c r="D124" s="599">
        <v>2288000</v>
      </c>
      <c r="E124" s="580">
        <v>2288199</v>
      </c>
      <c r="F124" s="572">
        <f t="shared" si="3"/>
        <v>200</v>
      </c>
      <c r="G124" s="573" t="s">
        <v>864</v>
      </c>
      <c r="H124" s="574"/>
      <c r="I124" s="575" t="s">
        <v>1329</v>
      </c>
    </row>
    <row r="125" spans="2:10" s="567" customFormat="1" ht="13.5" thickBot="1" x14ac:dyDescent="0.25">
      <c r="B125" s="618">
        <f t="shared" si="2"/>
        <v>112</v>
      </c>
      <c r="C125" s="595" t="s">
        <v>2729</v>
      </c>
      <c r="D125" s="599">
        <v>2289000</v>
      </c>
      <c r="E125" s="580">
        <v>2289199</v>
      </c>
      <c r="F125" s="572">
        <f t="shared" si="3"/>
        <v>200</v>
      </c>
      <c r="G125" s="573" t="s">
        <v>864</v>
      </c>
      <c r="H125" s="574"/>
      <c r="I125" s="575" t="s">
        <v>1329</v>
      </c>
      <c r="J125" s="566"/>
    </row>
    <row r="126" spans="2:10" s="567" customFormat="1" ht="13.5" thickBot="1" x14ac:dyDescent="0.25">
      <c r="B126" s="618">
        <f t="shared" si="2"/>
        <v>113</v>
      </c>
      <c r="C126" s="595" t="s">
        <v>846</v>
      </c>
      <c r="D126" s="599">
        <v>2290000</v>
      </c>
      <c r="E126" s="580">
        <v>2291399</v>
      </c>
      <c r="F126" s="572">
        <f t="shared" si="3"/>
        <v>1400</v>
      </c>
      <c r="G126" s="573" t="s">
        <v>864</v>
      </c>
      <c r="H126" s="574"/>
      <c r="I126" s="575" t="s">
        <v>1329</v>
      </c>
      <c r="J126" s="566"/>
    </row>
    <row r="127" spans="2:10" s="567" customFormat="1" ht="13.5" thickBot="1" x14ac:dyDescent="0.25">
      <c r="B127" s="618">
        <f t="shared" si="2"/>
        <v>114</v>
      </c>
      <c r="C127" s="595" t="s">
        <v>2495</v>
      </c>
      <c r="D127" s="599">
        <v>2293000</v>
      </c>
      <c r="E127" s="580">
        <v>2293099</v>
      </c>
      <c r="F127" s="572">
        <f t="shared" si="3"/>
        <v>100</v>
      </c>
      <c r="G127" s="573" t="s">
        <v>864</v>
      </c>
      <c r="H127" s="574"/>
      <c r="I127" s="575" t="s">
        <v>1329</v>
      </c>
      <c r="J127" s="566"/>
    </row>
    <row r="128" spans="2:10" s="567" customFormat="1" ht="13.5" thickBot="1" x14ac:dyDescent="0.25">
      <c r="B128" s="618">
        <f t="shared" si="2"/>
        <v>115</v>
      </c>
      <c r="C128" s="595" t="s">
        <v>2494</v>
      </c>
      <c r="D128" s="599">
        <v>2294000</v>
      </c>
      <c r="E128" s="580">
        <v>2294199</v>
      </c>
      <c r="F128" s="572">
        <f t="shared" si="3"/>
        <v>200</v>
      </c>
      <c r="G128" s="573" t="s">
        <v>864</v>
      </c>
      <c r="H128" s="574"/>
      <c r="I128" s="575" t="s">
        <v>1329</v>
      </c>
      <c r="J128" s="566"/>
    </row>
    <row r="129" spans="2:10" s="567" customFormat="1" ht="13.5" thickBot="1" x14ac:dyDescent="0.25">
      <c r="B129" s="618">
        <f t="shared" si="2"/>
        <v>116</v>
      </c>
      <c r="C129" s="595" t="s">
        <v>2493</v>
      </c>
      <c r="D129" s="599">
        <v>2295000</v>
      </c>
      <c r="E129" s="580">
        <v>2295199</v>
      </c>
      <c r="F129" s="572">
        <f t="shared" si="3"/>
        <v>200</v>
      </c>
      <c r="G129" s="573" t="s">
        <v>864</v>
      </c>
      <c r="H129" s="574"/>
      <c r="I129" s="575" t="s">
        <v>1329</v>
      </c>
      <c r="J129" s="566"/>
    </row>
    <row r="130" spans="2:10" s="566" customFormat="1" ht="13.5" thickBot="1" x14ac:dyDescent="0.25">
      <c r="B130" s="618">
        <f t="shared" si="2"/>
        <v>117</v>
      </c>
      <c r="C130" s="595" t="s">
        <v>2497</v>
      </c>
      <c r="D130" s="599">
        <v>2296000</v>
      </c>
      <c r="E130" s="580">
        <v>2296399</v>
      </c>
      <c r="F130" s="572">
        <f t="shared" si="3"/>
        <v>400</v>
      </c>
      <c r="G130" s="573" t="s">
        <v>864</v>
      </c>
      <c r="H130" s="574"/>
      <c r="I130" s="575" t="s">
        <v>1329</v>
      </c>
    </row>
    <row r="131" spans="2:10" s="565" customFormat="1" ht="13.5" thickBot="1" x14ac:dyDescent="0.25">
      <c r="B131" s="618">
        <f t="shared" si="2"/>
        <v>118</v>
      </c>
      <c r="C131" s="595" t="s">
        <v>2342</v>
      </c>
      <c r="D131" s="599">
        <v>2298000</v>
      </c>
      <c r="E131" s="580">
        <v>2298599</v>
      </c>
      <c r="F131" s="572">
        <f t="shared" si="3"/>
        <v>600</v>
      </c>
      <c r="G131" s="573" t="s">
        <v>845</v>
      </c>
      <c r="H131" s="574"/>
      <c r="I131" s="575" t="s">
        <v>1329</v>
      </c>
    </row>
    <row r="132" spans="2:10" s="566" customFormat="1" ht="13.5" thickBot="1" x14ac:dyDescent="0.25">
      <c r="B132" s="618">
        <f t="shared" si="2"/>
        <v>119</v>
      </c>
      <c r="C132" s="595" t="s">
        <v>1657</v>
      </c>
      <c r="D132" s="599">
        <v>2300000</v>
      </c>
      <c r="E132" s="580">
        <v>2302099</v>
      </c>
      <c r="F132" s="572">
        <f t="shared" si="3"/>
        <v>2100</v>
      </c>
      <c r="G132" s="573" t="s">
        <v>863</v>
      </c>
      <c r="H132" s="574"/>
      <c r="I132" s="575" t="s">
        <v>1329</v>
      </c>
    </row>
    <row r="133" spans="2:10" s="566" customFormat="1" ht="13.5" thickBot="1" x14ac:dyDescent="0.25">
      <c r="B133" s="618">
        <f t="shared" si="2"/>
        <v>120</v>
      </c>
      <c r="C133" s="595" t="s">
        <v>1360</v>
      </c>
      <c r="D133" s="599">
        <v>2303000</v>
      </c>
      <c r="E133" s="580">
        <v>2303299</v>
      </c>
      <c r="F133" s="572">
        <f t="shared" si="3"/>
        <v>300</v>
      </c>
      <c r="G133" s="573" t="s">
        <v>863</v>
      </c>
      <c r="H133" s="574"/>
      <c r="I133" s="575" t="s">
        <v>1329</v>
      </c>
    </row>
    <row r="134" spans="2:10" s="566" customFormat="1" ht="13.5" thickBot="1" x14ac:dyDescent="0.25">
      <c r="B134" s="618">
        <f t="shared" si="2"/>
        <v>121</v>
      </c>
      <c r="C134" s="595" t="s">
        <v>1759</v>
      </c>
      <c r="D134" s="599">
        <v>2306000</v>
      </c>
      <c r="E134" s="580">
        <v>2307799</v>
      </c>
      <c r="F134" s="572">
        <f t="shared" si="3"/>
        <v>1800</v>
      </c>
      <c r="G134" s="573" t="s">
        <v>866</v>
      </c>
      <c r="H134" s="574"/>
      <c r="I134" s="575" t="s">
        <v>1329</v>
      </c>
    </row>
    <row r="135" spans="2:10" s="566" customFormat="1" ht="13.5" thickBot="1" x14ac:dyDescent="0.25">
      <c r="B135" s="618">
        <f t="shared" si="2"/>
        <v>122</v>
      </c>
      <c r="C135" s="595" t="s">
        <v>1658</v>
      </c>
      <c r="D135" s="599">
        <v>2308000</v>
      </c>
      <c r="E135" s="580">
        <v>2309299</v>
      </c>
      <c r="F135" s="572">
        <f t="shared" si="3"/>
        <v>1300</v>
      </c>
      <c r="G135" s="573" t="s">
        <v>863</v>
      </c>
      <c r="H135" s="574"/>
      <c r="I135" s="575" t="s">
        <v>1329</v>
      </c>
    </row>
    <row r="136" spans="2:10" s="566" customFormat="1" ht="13.5" thickBot="1" x14ac:dyDescent="0.25">
      <c r="B136" s="618">
        <f t="shared" si="2"/>
        <v>123</v>
      </c>
      <c r="C136" s="595" t="s">
        <v>2511</v>
      </c>
      <c r="D136" s="599">
        <v>2310000</v>
      </c>
      <c r="E136" s="580">
        <v>2310999</v>
      </c>
      <c r="F136" s="572">
        <f t="shared" si="3"/>
        <v>1000</v>
      </c>
      <c r="G136" s="573" t="s">
        <v>863</v>
      </c>
      <c r="H136" s="574"/>
      <c r="I136" s="575" t="s">
        <v>1329</v>
      </c>
    </row>
    <row r="137" spans="2:10" s="566" customFormat="1" ht="13.5" thickBot="1" x14ac:dyDescent="0.25">
      <c r="B137" s="618">
        <f t="shared" si="2"/>
        <v>124</v>
      </c>
      <c r="C137" s="595" t="s">
        <v>2133</v>
      </c>
      <c r="D137" s="599">
        <v>2311000</v>
      </c>
      <c r="E137" s="580">
        <v>2311499</v>
      </c>
      <c r="F137" s="572">
        <f t="shared" si="3"/>
        <v>500</v>
      </c>
      <c r="G137" s="573" t="s">
        <v>863</v>
      </c>
      <c r="H137" s="574"/>
      <c r="I137" s="575" t="s">
        <v>1329</v>
      </c>
    </row>
    <row r="138" spans="2:10" s="566" customFormat="1" ht="13.5" thickBot="1" x14ac:dyDescent="0.25">
      <c r="B138" s="618">
        <f t="shared" si="2"/>
        <v>125</v>
      </c>
      <c r="C138" s="595" t="s">
        <v>1659</v>
      </c>
      <c r="D138" s="599">
        <v>2315000</v>
      </c>
      <c r="E138" s="580">
        <v>2315899</v>
      </c>
      <c r="F138" s="572">
        <f t="shared" si="3"/>
        <v>900</v>
      </c>
      <c r="G138" s="573" t="s">
        <v>863</v>
      </c>
      <c r="H138" s="574"/>
      <c r="I138" s="575" t="s">
        <v>1329</v>
      </c>
    </row>
    <row r="139" spans="2:10" s="566" customFormat="1" ht="13.5" thickBot="1" x14ac:dyDescent="0.25">
      <c r="B139" s="618">
        <f t="shared" si="2"/>
        <v>126</v>
      </c>
      <c r="C139" s="595" t="s">
        <v>1660</v>
      </c>
      <c r="D139" s="599">
        <v>2317000</v>
      </c>
      <c r="E139" s="580">
        <v>2317399</v>
      </c>
      <c r="F139" s="572">
        <f t="shared" si="3"/>
        <v>400</v>
      </c>
      <c r="G139" s="573" t="s">
        <v>866</v>
      </c>
      <c r="H139" s="574"/>
      <c r="I139" s="575" t="s">
        <v>1329</v>
      </c>
    </row>
    <row r="140" spans="2:10" s="566" customFormat="1" ht="13.5" thickBot="1" x14ac:dyDescent="0.25">
      <c r="B140" s="618">
        <f t="shared" si="2"/>
        <v>127</v>
      </c>
      <c r="C140" s="595" t="s">
        <v>1661</v>
      </c>
      <c r="D140" s="599">
        <v>2318000</v>
      </c>
      <c r="E140" s="580">
        <v>2318599</v>
      </c>
      <c r="F140" s="572">
        <f t="shared" si="3"/>
        <v>600</v>
      </c>
      <c r="G140" s="573" t="s">
        <v>863</v>
      </c>
      <c r="H140" s="574"/>
      <c r="I140" s="575" t="s">
        <v>1329</v>
      </c>
    </row>
    <row r="141" spans="2:10" s="566" customFormat="1" ht="13.5" thickBot="1" x14ac:dyDescent="0.25">
      <c r="B141" s="618">
        <f t="shared" si="2"/>
        <v>128</v>
      </c>
      <c r="C141" s="595" t="s">
        <v>1599</v>
      </c>
      <c r="D141" s="599">
        <v>2319000</v>
      </c>
      <c r="E141" s="580">
        <v>2319299</v>
      </c>
      <c r="F141" s="572">
        <f t="shared" si="3"/>
        <v>300</v>
      </c>
      <c r="G141" s="573" t="s">
        <v>864</v>
      </c>
      <c r="H141" s="574"/>
      <c r="I141" s="575" t="s">
        <v>1329</v>
      </c>
    </row>
    <row r="142" spans="2:10" s="566" customFormat="1" ht="13.5" thickBot="1" x14ac:dyDescent="0.25">
      <c r="B142" s="618">
        <f t="shared" si="2"/>
        <v>129</v>
      </c>
      <c r="C142" s="595" t="s">
        <v>1007</v>
      </c>
      <c r="D142" s="599">
        <v>2320000</v>
      </c>
      <c r="E142" s="580">
        <v>2320799</v>
      </c>
      <c r="F142" s="572">
        <f t="shared" si="3"/>
        <v>800</v>
      </c>
      <c r="G142" s="573" t="s">
        <v>867</v>
      </c>
      <c r="H142" s="574"/>
      <c r="I142" s="575" t="s">
        <v>1024</v>
      </c>
    </row>
    <row r="143" spans="2:10" s="566" customFormat="1" ht="13.5" thickBot="1" x14ac:dyDescent="0.25">
      <c r="B143" s="618">
        <f t="shared" si="2"/>
        <v>130</v>
      </c>
      <c r="C143" s="595" t="s">
        <v>1726</v>
      </c>
      <c r="D143" s="599">
        <v>2322000</v>
      </c>
      <c r="E143" s="580">
        <v>2323299</v>
      </c>
      <c r="F143" s="572">
        <f t="shared" si="3"/>
        <v>1300</v>
      </c>
      <c r="G143" s="573" t="s">
        <v>866</v>
      </c>
      <c r="H143" s="574"/>
      <c r="I143" s="575" t="s">
        <v>1329</v>
      </c>
    </row>
    <row r="144" spans="2:10" s="566" customFormat="1" ht="13.5" thickBot="1" x14ac:dyDescent="0.25">
      <c r="B144" s="618">
        <f t="shared" si="2"/>
        <v>131</v>
      </c>
      <c r="C144" s="595" t="s">
        <v>1662</v>
      </c>
      <c r="D144" s="599">
        <v>2324000</v>
      </c>
      <c r="E144" s="580">
        <v>2324799</v>
      </c>
      <c r="F144" s="572">
        <f t="shared" si="3"/>
        <v>800</v>
      </c>
      <c r="G144" s="573" t="s">
        <v>863</v>
      </c>
      <c r="H144" s="574"/>
      <c r="I144" s="575" t="s">
        <v>1329</v>
      </c>
    </row>
    <row r="145" spans="2:9" s="566" customFormat="1" ht="13.5" thickBot="1" x14ac:dyDescent="0.25">
      <c r="B145" s="618">
        <f t="shared" ref="B145:B208" si="4">B144+1</f>
        <v>132</v>
      </c>
      <c r="C145" s="595" t="s">
        <v>1727</v>
      </c>
      <c r="D145" s="599">
        <v>2326000</v>
      </c>
      <c r="E145" s="580">
        <v>2327199</v>
      </c>
      <c r="F145" s="572">
        <f t="shared" si="3"/>
        <v>1200</v>
      </c>
      <c r="G145" s="573" t="s">
        <v>865</v>
      </c>
      <c r="H145" s="574"/>
      <c r="I145" s="575" t="s">
        <v>1329</v>
      </c>
    </row>
    <row r="146" spans="2:9" s="566" customFormat="1" ht="13.5" thickBot="1" x14ac:dyDescent="0.25">
      <c r="B146" s="618">
        <f t="shared" si="4"/>
        <v>133</v>
      </c>
      <c r="C146" s="595" t="s">
        <v>1897</v>
      </c>
      <c r="D146" s="599">
        <v>2328000</v>
      </c>
      <c r="E146" s="580">
        <v>2328099</v>
      </c>
      <c r="F146" s="572">
        <f t="shared" si="3"/>
        <v>100</v>
      </c>
      <c r="G146" s="573" t="s">
        <v>864</v>
      </c>
      <c r="H146" s="574"/>
      <c r="I146" s="575" t="s">
        <v>1329</v>
      </c>
    </row>
    <row r="147" spans="2:9" s="566" customFormat="1" ht="13.5" thickBot="1" x14ac:dyDescent="0.25">
      <c r="B147" s="618">
        <f t="shared" si="4"/>
        <v>134</v>
      </c>
      <c r="C147" s="595" t="s">
        <v>1898</v>
      </c>
      <c r="D147" s="599">
        <v>2329000</v>
      </c>
      <c r="E147" s="580">
        <v>2329099</v>
      </c>
      <c r="F147" s="572">
        <f t="shared" si="3"/>
        <v>100</v>
      </c>
      <c r="G147" s="573" t="s">
        <v>864</v>
      </c>
      <c r="H147" s="574"/>
      <c r="I147" s="575" t="s">
        <v>1329</v>
      </c>
    </row>
    <row r="148" spans="2:9" s="566" customFormat="1" ht="13.5" thickBot="1" x14ac:dyDescent="0.25">
      <c r="B148" s="618">
        <f t="shared" si="4"/>
        <v>135</v>
      </c>
      <c r="C148" s="595" t="s">
        <v>1008</v>
      </c>
      <c r="D148" s="599">
        <v>2330000</v>
      </c>
      <c r="E148" s="580">
        <v>2330599</v>
      </c>
      <c r="F148" s="572">
        <f t="shared" si="3"/>
        <v>600</v>
      </c>
      <c r="G148" s="573" t="s">
        <v>867</v>
      </c>
      <c r="H148" s="574"/>
      <c r="I148" s="575" t="s">
        <v>1024</v>
      </c>
    </row>
    <row r="149" spans="2:9" s="566" customFormat="1" ht="13.5" thickBot="1" x14ac:dyDescent="0.25">
      <c r="B149" s="618">
        <f t="shared" si="4"/>
        <v>136</v>
      </c>
      <c r="C149" s="595" t="s">
        <v>1009</v>
      </c>
      <c r="D149" s="599">
        <v>2340000</v>
      </c>
      <c r="E149" s="580">
        <v>2342199</v>
      </c>
      <c r="F149" s="572">
        <f t="shared" si="3"/>
        <v>2200</v>
      </c>
      <c r="G149" s="573" t="s">
        <v>867</v>
      </c>
      <c r="H149" s="574"/>
      <c r="I149" s="575" t="s">
        <v>1024</v>
      </c>
    </row>
    <row r="150" spans="2:9" s="566" customFormat="1" ht="13.5" thickBot="1" x14ac:dyDescent="0.25">
      <c r="B150" s="618">
        <f t="shared" si="4"/>
        <v>137</v>
      </c>
      <c r="C150" s="595" t="s">
        <v>852</v>
      </c>
      <c r="D150" s="599">
        <v>2350000</v>
      </c>
      <c r="E150" s="580">
        <v>2350599</v>
      </c>
      <c r="F150" s="572">
        <f t="shared" si="3"/>
        <v>600</v>
      </c>
      <c r="G150" s="573" t="s">
        <v>867</v>
      </c>
      <c r="H150" s="574"/>
      <c r="I150" s="575" t="s">
        <v>1024</v>
      </c>
    </row>
    <row r="151" spans="2:9" s="566" customFormat="1" ht="13.5" thickBot="1" x14ac:dyDescent="0.25">
      <c r="B151" s="618">
        <f t="shared" si="4"/>
        <v>138</v>
      </c>
      <c r="C151" s="595" t="s">
        <v>834</v>
      </c>
      <c r="D151" s="599">
        <v>2360000</v>
      </c>
      <c r="E151" s="580">
        <v>2360299</v>
      </c>
      <c r="F151" s="572">
        <f t="shared" si="3"/>
        <v>300</v>
      </c>
      <c r="G151" s="573" t="s">
        <v>867</v>
      </c>
      <c r="H151" s="574"/>
      <c r="I151" s="575" t="s">
        <v>1024</v>
      </c>
    </row>
    <row r="152" spans="2:9" s="566" customFormat="1" ht="13.5" thickBot="1" x14ac:dyDescent="0.25">
      <c r="B152" s="618">
        <f t="shared" si="4"/>
        <v>139</v>
      </c>
      <c r="C152" s="595" t="s">
        <v>956</v>
      </c>
      <c r="D152" s="599">
        <v>2365000</v>
      </c>
      <c r="E152" s="580">
        <v>2365899</v>
      </c>
      <c r="F152" s="572">
        <f t="shared" si="3"/>
        <v>900</v>
      </c>
      <c r="G152" s="573" t="s">
        <v>867</v>
      </c>
      <c r="H152" s="574"/>
      <c r="I152" s="575" t="s">
        <v>1024</v>
      </c>
    </row>
    <row r="153" spans="2:9" s="566" customFormat="1" ht="13.5" thickBot="1" x14ac:dyDescent="0.25">
      <c r="B153" s="618">
        <f t="shared" si="4"/>
        <v>140</v>
      </c>
      <c r="C153" s="595" t="s">
        <v>1010</v>
      </c>
      <c r="D153" s="599">
        <v>2370000</v>
      </c>
      <c r="E153" s="580">
        <v>2370599</v>
      </c>
      <c r="F153" s="572">
        <f t="shared" si="3"/>
        <v>600</v>
      </c>
      <c r="G153" s="573" t="s">
        <v>867</v>
      </c>
      <c r="H153" s="574"/>
      <c r="I153" s="575" t="s">
        <v>1024</v>
      </c>
    </row>
    <row r="154" spans="2:9" s="566" customFormat="1" ht="13.5" thickBot="1" x14ac:dyDescent="0.25">
      <c r="B154" s="618">
        <f t="shared" si="4"/>
        <v>141</v>
      </c>
      <c r="C154" s="595" t="s">
        <v>1011</v>
      </c>
      <c r="D154" s="579">
        <v>2385000</v>
      </c>
      <c r="E154" s="580">
        <v>2387799</v>
      </c>
      <c r="F154" s="583">
        <f t="shared" si="3"/>
        <v>2800</v>
      </c>
      <c r="G154" s="573" t="s">
        <v>867</v>
      </c>
      <c r="H154" s="574"/>
      <c r="I154" s="575" t="s">
        <v>1024</v>
      </c>
    </row>
    <row r="155" spans="2:9" s="566" customFormat="1" ht="13.5" thickBot="1" x14ac:dyDescent="0.25">
      <c r="B155" s="618">
        <f t="shared" si="4"/>
        <v>142</v>
      </c>
      <c r="C155" s="595" t="s">
        <v>854</v>
      </c>
      <c r="D155" s="579">
        <v>2390000</v>
      </c>
      <c r="E155" s="580">
        <v>2390599</v>
      </c>
      <c r="F155" s="583">
        <f t="shared" si="3"/>
        <v>600</v>
      </c>
      <c r="G155" s="573" t="s">
        <v>867</v>
      </c>
      <c r="H155" s="574"/>
      <c r="I155" s="575" t="s">
        <v>1024</v>
      </c>
    </row>
    <row r="156" spans="2:9" s="566" customFormat="1" ht="13.5" thickBot="1" x14ac:dyDescent="0.25">
      <c r="B156" s="618">
        <f t="shared" si="4"/>
        <v>143</v>
      </c>
      <c r="C156" s="595" t="s">
        <v>250</v>
      </c>
      <c r="D156" s="579">
        <v>2400000</v>
      </c>
      <c r="E156" s="580">
        <v>2400799</v>
      </c>
      <c r="F156" s="583">
        <f t="shared" si="3"/>
        <v>800</v>
      </c>
      <c r="G156" s="573" t="s">
        <v>867</v>
      </c>
      <c r="H156" s="574"/>
      <c r="I156" s="575" t="s">
        <v>1024</v>
      </c>
    </row>
    <row r="157" spans="2:9" s="566" customFormat="1" ht="13.5" thickBot="1" x14ac:dyDescent="0.25">
      <c r="B157" s="618">
        <f t="shared" si="4"/>
        <v>144</v>
      </c>
      <c r="C157" s="595" t="s">
        <v>1570</v>
      </c>
      <c r="D157" s="599">
        <v>2410000</v>
      </c>
      <c r="E157" s="580">
        <v>2410899</v>
      </c>
      <c r="F157" s="583">
        <f t="shared" si="3"/>
        <v>900</v>
      </c>
      <c r="G157" s="573" t="s">
        <v>855</v>
      </c>
      <c r="H157" s="574"/>
      <c r="I157" s="575" t="s">
        <v>1329</v>
      </c>
    </row>
    <row r="158" spans="2:9" s="566" customFormat="1" ht="13.5" thickBot="1" x14ac:dyDescent="0.25">
      <c r="B158" s="618">
        <f t="shared" si="4"/>
        <v>145</v>
      </c>
      <c r="C158" s="595" t="s">
        <v>1585</v>
      </c>
      <c r="D158" s="599">
        <v>2415000</v>
      </c>
      <c r="E158" s="580">
        <v>2415799</v>
      </c>
      <c r="F158" s="572">
        <f t="shared" si="3"/>
        <v>800</v>
      </c>
      <c r="G158" s="573" t="s">
        <v>855</v>
      </c>
      <c r="H158" s="574"/>
      <c r="I158" s="575" t="s">
        <v>1329</v>
      </c>
    </row>
    <row r="159" spans="2:9" s="566" customFormat="1" ht="13.5" thickBot="1" x14ac:dyDescent="0.25">
      <c r="B159" s="618">
        <f t="shared" si="4"/>
        <v>146</v>
      </c>
      <c r="C159" s="595" t="s">
        <v>2657</v>
      </c>
      <c r="D159" s="599">
        <v>2418000</v>
      </c>
      <c r="E159" s="580">
        <v>2418499</v>
      </c>
      <c r="F159" s="572">
        <f t="shared" si="3"/>
        <v>500</v>
      </c>
      <c r="G159" s="573" t="s">
        <v>864</v>
      </c>
      <c r="H159" s="574"/>
      <c r="I159" s="575" t="s">
        <v>1329</v>
      </c>
    </row>
    <row r="160" spans="2:9" s="566" customFormat="1" ht="13.5" thickBot="1" x14ac:dyDescent="0.25">
      <c r="B160" s="618">
        <f t="shared" si="4"/>
        <v>147</v>
      </c>
      <c r="C160" s="595" t="s">
        <v>1571</v>
      </c>
      <c r="D160" s="599">
        <v>2420000</v>
      </c>
      <c r="E160" s="580">
        <v>2424899</v>
      </c>
      <c r="F160" s="572">
        <f t="shared" si="3"/>
        <v>4900</v>
      </c>
      <c r="G160" s="573" t="s">
        <v>855</v>
      </c>
      <c r="H160" s="574"/>
      <c r="I160" s="575" t="s">
        <v>1329</v>
      </c>
    </row>
    <row r="161" spans="2:10" s="566" customFormat="1" ht="13.5" thickBot="1" x14ac:dyDescent="0.25">
      <c r="B161" s="618">
        <f t="shared" si="4"/>
        <v>148</v>
      </c>
      <c r="C161" s="595" t="s">
        <v>1797</v>
      </c>
      <c r="D161" s="599">
        <v>2427000</v>
      </c>
      <c r="E161" s="580">
        <v>2428299</v>
      </c>
      <c r="F161" s="572">
        <f t="shared" si="3"/>
        <v>1300</v>
      </c>
      <c r="G161" s="573" t="s">
        <v>855</v>
      </c>
      <c r="H161" s="574"/>
      <c r="I161" s="575" t="s">
        <v>1329</v>
      </c>
    </row>
    <row r="162" spans="2:10" s="566" customFormat="1" ht="13.5" thickBot="1" x14ac:dyDescent="0.25">
      <c r="B162" s="618">
        <f t="shared" si="4"/>
        <v>149</v>
      </c>
      <c r="C162" s="595" t="s">
        <v>2615</v>
      </c>
      <c r="D162" s="599">
        <v>2430000</v>
      </c>
      <c r="E162" s="580">
        <v>2430599</v>
      </c>
      <c r="F162" s="572">
        <f t="shared" si="3"/>
        <v>600</v>
      </c>
      <c r="G162" s="573" t="s">
        <v>864</v>
      </c>
      <c r="H162" s="574"/>
      <c r="I162" s="575" t="s">
        <v>1329</v>
      </c>
    </row>
    <row r="163" spans="2:10" s="566" customFormat="1" ht="13.5" thickBot="1" x14ac:dyDescent="0.25">
      <c r="B163" s="618">
        <f t="shared" si="4"/>
        <v>150</v>
      </c>
      <c r="C163" s="595" t="s">
        <v>2615</v>
      </c>
      <c r="D163" s="599">
        <v>2430600</v>
      </c>
      <c r="E163" s="580">
        <v>2430799</v>
      </c>
      <c r="F163" s="572">
        <f t="shared" si="3"/>
        <v>200</v>
      </c>
      <c r="G163" s="573" t="s">
        <v>864</v>
      </c>
      <c r="H163" s="574"/>
      <c r="I163" s="575" t="s">
        <v>1329</v>
      </c>
    </row>
    <row r="164" spans="2:10" s="566" customFormat="1" ht="13.5" thickBot="1" x14ac:dyDescent="0.25">
      <c r="B164" s="618">
        <f t="shared" si="4"/>
        <v>151</v>
      </c>
      <c r="C164" s="595" t="s">
        <v>1377</v>
      </c>
      <c r="D164" s="599">
        <v>2432000</v>
      </c>
      <c r="E164" s="580">
        <v>2432399</v>
      </c>
      <c r="F164" s="572">
        <f t="shared" si="3"/>
        <v>400</v>
      </c>
      <c r="G164" s="573" t="s">
        <v>864</v>
      </c>
      <c r="H164" s="574"/>
      <c r="I164" s="575" t="s">
        <v>1329</v>
      </c>
    </row>
    <row r="165" spans="2:10" s="566" customFormat="1" ht="13.5" thickBot="1" x14ac:dyDescent="0.25">
      <c r="B165" s="618">
        <f t="shared" si="4"/>
        <v>152</v>
      </c>
      <c r="C165" s="595" t="s">
        <v>1378</v>
      </c>
      <c r="D165" s="599">
        <v>2434000</v>
      </c>
      <c r="E165" s="580">
        <v>2434399</v>
      </c>
      <c r="F165" s="572">
        <f t="shared" si="3"/>
        <v>400</v>
      </c>
      <c r="G165" s="573" t="s">
        <v>864</v>
      </c>
      <c r="H165" s="574"/>
      <c r="I165" s="575" t="s">
        <v>1329</v>
      </c>
    </row>
    <row r="166" spans="2:10" s="566" customFormat="1" ht="13.5" thickBot="1" x14ac:dyDescent="0.25">
      <c r="B166" s="618">
        <f t="shared" si="4"/>
        <v>153</v>
      </c>
      <c r="C166" s="595" t="s">
        <v>2739</v>
      </c>
      <c r="D166" s="599">
        <v>2436000</v>
      </c>
      <c r="E166" s="580">
        <v>2436399</v>
      </c>
      <c r="F166" s="572">
        <f t="shared" si="3"/>
        <v>400</v>
      </c>
      <c r="G166" s="573" t="s">
        <v>855</v>
      </c>
      <c r="H166" s="574"/>
      <c r="I166" s="575" t="s">
        <v>1329</v>
      </c>
    </row>
    <row r="167" spans="2:10" s="566" customFormat="1" ht="13.5" thickBot="1" x14ac:dyDescent="0.25">
      <c r="B167" s="618">
        <f t="shared" si="4"/>
        <v>154</v>
      </c>
      <c r="C167" s="595" t="s">
        <v>2740</v>
      </c>
      <c r="D167" s="599">
        <v>2437000</v>
      </c>
      <c r="E167" s="580">
        <v>2437399</v>
      </c>
      <c r="F167" s="572">
        <f t="shared" si="3"/>
        <v>400</v>
      </c>
      <c r="G167" s="573" t="s">
        <v>855</v>
      </c>
      <c r="H167" s="574"/>
      <c r="I167" s="575" t="s">
        <v>1329</v>
      </c>
    </row>
    <row r="168" spans="2:10" s="566" customFormat="1" ht="13.5" thickBot="1" x14ac:dyDescent="0.25">
      <c r="B168" s="618">
        <f t="shared" si="4"/>
        <v>155</v>
      </c>
      <c r="C168" s="595" t="s">
        <v>2741</v>
      </c>
      <c r="D168" s="599">
        <v>2438000</v>
      </c>
      <c r="E168" s="580">
        <v>2438399</v>
      </c>
      <c r="F168" s="572">
        <f t="shared" si="3"/>
        <v>400</v>
      </c>
      <c r="G168" s="573" t="s">
        <v>855</v>
      </c>
      <c r="H168" s="574"/>
      <c r="I168" s="575" t="s">
        <v>1329</v>
      </c>
    </row>
    <row r="169" spans="2:10" s="566" customFormat="1" ht="13.5" thickBot="1" x14ac:dyDescent="0.25">
      <c r="B169" s="618">
        <f t="shared" si="4"/>
        <v>156</v>
      </c>
      <c r="C169" s="595" t="s">
        <v>2780</v>
      </c>
      <c r="D169" s="599">
        <v>2439000</v>
      </c>
      <c r="E169" s="580">
        <v>2439399</v>
      </c>
      <c r="F169" s="572">
        <f t="shared" si="3"/>
        <v>400</v>
      </c>
      <c r="G169" s="573" t="s">
        <v>855</v>
      </c>
      <c r="H169" s="574"/>
      <c r="I169" s="575" t="s">
        <v>1329</v>
      </c>
    </row>
    <row r="170" spans="2:10" s="567" customFormat="1" ht="13.5" thickBot="1" x14ac:dyDescent="0.25">
      <c r="B170" s="618">
        <f t="shared" si="4"/>
        <v>157</v>
      </c>
      <c r="C170" s="595" t="s">
        <v>1012</v>
      </c>
      <c r="D170" s="599">
        <v>2440000</v>
      </c>
      <c r="E170" s="580">
        <v>2440799</v>
      </c>
      <c r="F170" s="572">
        <f t="shared" si="3"/>
        <v>800</v>
      </c>
      <c r="G170" s="573" t="s">
        <v>867</v>
      </c>
      <c r="H170" s="574"/>
      <c r="I170" s="575" t="s">
        <v>1024</v>
      </c>
      <c r="J170" s="566"/>
    </row>
    <row r="171" spans="2:10" s="566" customFormat="1" ht="13.5" thickBot="1" x14ac:dyDescent="0.25">
      <c r="B171" s="618">
        <f t="shared" si="4"/>
        <v>158</v>
      </c>
      <c r="C171" s="595" t="s">
        <v>1189</v>
      </c>
      <c r="D171" s="599">
        <v>2450000</v>
      </c>
      <c r="E171" s="580">
        <v>2453999</v>
      </c>
      <c r="F171" s="572">
        <f t="shared" si="3"/>
        <v>4000</v>
      </c>
      <c r="G171" s="573" t="s">
        <v>867</v>
      </c>
      <c r="H171" s="574"/>
      <c r="I171" s="575" t="s">
        <v>1024</v>
      </c>
    </row>
    <row r="172" spans="2:10" s="566" customFormat="1" ht="13.5" thickBot="1" x14ac:dyDescent="0.25">
      <c r="B172" s="618">
        <f t="shared" si="4"/>
        <v>159</v>
      </c>
      <c r="C172" s="595" t="s">
        <v>1156</v>
      </c>
      <c r="D172" s="599">
        <v>2454000</v>
      </c>
      <c r="E172" s="580">
        <v>2454999</v>
      </c>
      <c r="F172" s="572">
        <f t="shared" si="3"/>
        <v>1000</v>
      </c>
      <c r="G172" s="573" t="s">
        <v>867</v>
      </c>
      <c r="H172" s="574"/>
      <c r="I172" s="575" t="s">
        <v>1024</v>
      </c>
    </row>
    <row r="173" spans="2:10" s="566" customFormat="1" ht="13.5" thickBot="1" x14ac:dyDescent="0.25">
      <c r="B173" s="618">
        <f t="shared" si="4"/>
        <v>160</v>
      </c>
      <c r="C173" s="595" t="s">
        <v>1172</v>
      </c>
      <c r="D173" s="599">
        <v>2455000</v>
      </c>
      <c r="E173" s="580">
        <v>2458999</v>
      </c>
      <c r="F173" s="572">
        <f t="shared" si="3"/>
        <v>4000</v>
      </c>
      <c r="G173" s="573" t="s">
        <v>867</v>
      </c>
      <c r="H173" s="574"/>
      <c r="I173" s="575" t="s">
        <v>1024</v>
      </c>
    </row>
    <row r="174" spans="2:10" s="566" customFormat="1" ht="13.5" thickBot="1" x14ac:dyDescent="0.25">
      <c r="B174" s="618">
        <f t="shared" si="4"/>
        <v>161</v>
      </c>
      <c r="C174" s="595" t="s">
        <v>1816</v>
      </c>
      <c r="D174" s="599">
        <v>2459000</v>
      </c>
      <c r="E174" s="580">
        <v>2459799</v>
      </c>
      <c r="F174" s="572">
        <f t="shared" si="3"/>
        <v>800</v>
      </c>
      <c r="G174" s="573" t="s">
        <v>867</v>
      </c>
      <c r="H174" s="574"/>
      <c r="I174" s="575" t="s">
        <v>1024</v>
      </c>
    </row>
    <row r="175" spans="2:10" s="566" customFormat="1" ht="13.5" thickBot="1" x14ac:dyDescent="0.25">
      <c r="B175" s="618">
        <f t="shared" si="4"/>
        <v>162</v>
      </c>
      <c r="C175" s="595" t="s">
        <v>871</v>
      </c>
      <c r="D175" s="599">
        <v>2460000</v>
      </c>
      <c r="E175" s="580">
        <v>2461199</v>
      </c>
      <c r="F175" s="572">
        <f t="shared" si="3"/>
        <v>1200</v>
      </c>
      <c r="G175" s="573" t="s">
        <v>867</v>
      </c>
      <c r="H175" s="574"/>
      <c r="I175" s="575" t="s">
        <v>1024</v>
      </c>
    </row>
    <row r="176" spans="2:10" s="566" customFormat="1" ht="13.5" thickBot="1" x14ac:dyDescent="0.25">
      <c r="B176" s="618">
        <f t="shared" si="4"/>
        <v>163</v>
      </c>
      <c r="C176" s="595" t="s">
        <v>851</v>
      </c>
      <c r="D176" s="599">
        <v>2470000</v>
      </c>
      <c r="E176" s="580">
        <v>2470499</v>
      </c>
      <c r="F176" s="572">
        <f t="shared" ref="F176:F253" si="5">SUM((E176-D176)+1)</f>
        <v>500</v>
      </c>
      <c r="G176" s="573" t="s">
        <v>867</v>
      </c>
      <c r="H176" s="574"/>
      <c r="I176" s="575" t="s">
        <v>1024</v>
      </c>
    </row>
    <row r="177" spans="2:9" s="566" customFormat="1" ht="13.5" thickBot="1" x14ac:dyDescent="0.25">
      <c r="B177" s="618">
        <f t="shared" si="4"/>
        <v>164</v>
      </c>
      <c r="C177" s="595" t="s">
        <v>955</v>
      </c>
      <c r="D177" s="599">
        <v>2475000</v>
      </c>
      <c r="E177" s="580">
        <v>2477699</v>
      </c>
      <c r="F177" s="572">
        <f t="shared" si="5"/>
        <v>2700</v>
      </c>
      <c r="G177" s="573" t="s">
        <v>867</v>
      </c>
      <c r="H177" s="574"/>
      <c r="I177" s="575" t="s">
        <v>1024</v>
      </c>
    </row>
    <row r="178" spans="2:9" s="566" customFormat="1" ht="13.5" thickBot="1" x14ac:dyDescent="0.25">
      <c r="B178" s="618">
        <f t="shared" si="4"/>
        <v>165</v>
      </c>
      <c r="C178" s="595" t="s">
        <v>850</v>
      </c>
      <c r="D178" s="599">
        <v>2480000</v>
      </c>
      <c r="E178" s="580">
        <v>2481899</v>
      </c>
      <c r="F178" s="572">
        <f t="shared" si="5"/>
        <v>1900</v>
      </c>
      <c r="G178" s="573" t="s">
        <v>867</v>
      </c>
      <c r="H178" s="574"/>
      <c r="I178" s="575" t="s">
        <v>1024</v>
      </c>
    </row>
    <row r="179" spans="2:9" s="566" customFormat="1" ht="13.5" thickBot="1" x14ac:dyDescent="0.25">
      <c r="B179" s="618">
        <f t="shared" si="4"/>
        <v>166</v>
      </c>
      <c r="C179" s="595" t="s">
        <v>957</v>
      </c>
      <c r="D179" s="599">
        <v>2485000</v>
      </c>
      <c r="E179" s="580">
        <v>2485799</v>
      </c>
      <c r="F179" s="572">
        <f t="shared" si="5"/>
        <v>800</v>
      </c>
      <c r="G179" s="573" t="s">
        <v>867</v>
      </c>
      <c r="H179" s="574"/>
      <c r="I179" s="575" t="s">
        <v>1024</v>
      </c>
    </row>
    <row r="180" spans="2:9" s="566" customFormat="1" ht="13.5" thickBot="1" x14ac:dyDescent="0.25">
      <c r="B180" s="618">
        <f t="shared" si="4"/>
        <v>167</v>
      </c>
      <c r="C180" s="595" t="s">
        <v>1013</v>
      </c>
      <c r="D180" s="599">
        <v>2490000</v>
      </c>
      <c r="E180" s="580">
        <v>2490699</v>
      </c>
      <c r="F180" s="572">
        <f t="shared" si="5"/>
        <v>700</v>
      </c>
      <c r="G180" s="573" t="s">
        <v>867</v>
      </c>
      <c r="H180" s="574"/>
      <c r="I180" s="575" t="s">
        <v>1024</v>
      </c>
    </row>
    <row r="181" spans="2:9" s="566" customFormat="1" ht="13.5" thickBot="1" x14ac:dyDescent="0.25">
      <c r="B181" s="618">
        <f t="shared" si="4"/>
        <v>168</v>
      </c>
      <c r="C181" s="595" t="s">
        <v>2399</v>
      </c>
      <c r="D181" s="599">
        <v>2500000</v>
      </c>
      <c r="E181" s="580">
        <v>2501199</v>
      </c>
      <c r="F181" s="572"/>
      <c r="G181" s="573" t="s">
        <v>845</v>
      </c>
      <c r="H181" s="574"/>
      <c r="I181" s="575" t="s">
        <v>1329</v>
      </c>
    </row>
    <row r="182" spans="2:9" s="566" customFormat="1" ht="13.5" thickBot="1" x14ac:dyDescent="0.25">
      <c r="B182" s="618">
        <f t="shared" si="4"/>
        <v>169</v>
      </c>
      <c r="C182" s="595" t="s">
        <v>1379</v>
      </c>
      <c r="D182" s="599">
        <v>2503000</v>
      </c>
      <c r="E182" s="580">
        <v>2503199</v>
      </c>
      <c r="F182" s="572">
        <f t="shared" si="5"/>
        <v>200</v>
      </c>
      <c r="G182" s="573" t="s">
        <v>845</v>
      </c>
      <c r="H182" s="574"/>
      <c r="I182" s="575" t="s">
        <v>1329</v>
      </c>
    </row>
    <row r="183" spans="2:9" s="566" customFormat="1" ht="13.5" thickBot="1" x14ac:dyDescent="0.25">
      <c r="B183" s="618">
        <f t="shared" si="4"/>
        <v>170</v>
      </c>
      <c r="C183" s="595" t="s">
        <v>1574</v>
      </c>
      <c r="D183" s="599">
        <v>2505000</v>
      </c>
      <c r="E183" s="580">
        <v>2505799</v>
      </c>
      <c r="F183" s="572">
        <f t="shared" si="5"/>
        <v>800</v>
      </c>
      <c r="G183" s="573" t="s">
        <v>845</v>
      </c>
      <c r="H183" s="574"/>
      <c r="I183" s="575" t="s">
        <v>1329</v>
      </c>
    </row>
    <row r="184" spans="2:9" s="566" customFormat="1" ht="13.5" thickBot="1" x14ac:dyDescent="0.25">
      <c r="B184" s="618">
        <f t="shared" si="4"/>
        <v>171</v>
      </c>
      <c r="C184" s="595" t="s">
        <v>2814</v>
      </c>
      <c r="D184" s="599">
        <v>2507000</v>
      </c>
      <c r="E184" s="580">
        <v>2507299</v>
      </c>
      <c r="F184" s="572">
        <f t="shared" si="5"/>
        <v>300</v>
      </c>
      <c r="G184" s="573" t="s">
        <v>845</v>
      </c>
      <c r="H184" s="574"/>
      <c r="I184" s="575" t="s">
        <v>1329</v>
      </c>
    </row>
    <row r="185" spans="2:9" s="566" customFormat="1" ht="13.5" thickBot="1" x14ac:dyDescent="0.25">
      <c r="B185" s="618">
        <f t="shared" si="4"/>
        <v>172</v>
      </c>
      <c r="C185" s="595" t="s">
        <v>1844</v>
      </c>
      <c r="D185" s="599">
        <v>2508000</v>
      </c>
      <c r="E185" s="580">
        <v>2508399</v>
      </c>
      <c r="F185" s="572">
        <f t="shared" si="5"/>
        <v>400</v>
      </c>
      <c r="G185" s="573" t="s">
        <v>864</v>
      </c>
      <c r="H185" s="574"/>
      <c r="I185" s="575" t="s">
        <v>1329</v>
      </c>
    </row>
    <row r="186" spans="2:9" s="566" customFormat="1" ht="13.5" thickBot="1" x14ac:dyDescent="0.25">
      <c r="B186" s="618">
        <f t="shared" si="4"/>
        <v>173</v>
      </c>
      <c r="C186" s="595" t="s">
        <v>1850</v>
      </c>
      <c r="D186" s="599">
        <v>2509000</v>
      </c>
      <c r="E186" s="580">
        <v>2509399</v>
      </c>
      <c r="F186" s="572">
        <f t="shared" si="5"/>
        <v>400</v>
      </c>
      <c r="G186" s="573" t="s">
        <v>864</v>
      </c>
      <c r="H186" s="574"/>
      <c r="I186" s="575" t="s">
        <v>1329</v>
      </c>
    </row>
    <row r="187" spans="2:9" s="566" customFormat="1" ht="13.5" thickBot="1" x14ac:dyDescent="0.25">
      <c r="B187" s="618">
        <f t="shared" si="4"/>
        <v>174</v>
      </c>
      <c r="C187" s="595" t="s">
        <v>1550</v>
      </c>
      <c r="D187" s="599">
        <v>2510000</v>
      </c>
      <c r="E187" s="580">
        <v>2511799</v>
      </c>
      <c r="F187" s="572">
        <f t="shared" si="5"/>
        <v>1800</v>
      </c>
      <c r="G187" s="573" t="s">
        <v>845</v>
      </c>
      <c r="H187" s="574"/>
      <c r="I187" s="575" t="s">
        <v>1329</v>
      </c>
    </row>
    <row r="188" spans="2:9" s="566" customFormat="1" ht="13.5" thickBot="1" x14ac:dyDescent="0.25">
      <c r="B188" s="618">
        <f t="shared" si="4"/>
        <v>175</v>
      </c>
      <c r="C188" s="595" t="s">
        <v>1770</v>
      </c>
      <c r="D188" s="599">
        <v>2514000</v>
      </c>
      <c r="E188" s="580">
        <v>2514299</v>
      </c>
      <c r="F188" s="572">
        <f t="shared" si="5"/>
        <v>300</v>
      </c>
      <c r="G188" s="573" t="s">
        <v>845</v>
      </c>
      <c r="H188" s="574"/>
      <c r="I188" s="575" t="s">
        <v>1329</v>
      </c>
    </row>
    <row r="189" spans="2:9" s="566" customFormat="1" ht="12" customHeight="1" thickBot="1" x14ac:dyDescent="0.25">
      <c r="B189" s="618">
        <f t="shared" si="4"/>
        <v>176</v>
      </c>
      <c r="C189" s="595" t="s">
        <v>1771</v>
      </c>
      <c r="D189" s="599">
        <v>2515000</v>
      </c>
      <c r="E189" s="580">
        <v>2515299</v>
      </c>
      <c r="F189" s="572">
        <f t="shared" si="5"/>
        <v>300</v>
      </c>
      <c r="G189" s="573" t="s">
        <v>845</v>
      </c>
      <c r="H189" s="574"/>
      <c r="I189" s="575" t="s">
        <v>1329</v>
      </c>
    </row>
    <row r="190" spans="2:9" s="566" customFormat="1" ht="13.5" thickBot="1" x14ac:dyDescent="0.25">
      <c r="B190" s="618">
        <f t="shared" si="4"/>
        <v>177</v>
      </c>
      <c r="C190" s="595" t="s">
        <v>1567</v>
      </c>
      <c r="D190" s="599">
        <v>2517000</v>
      </c>
      <c r="E190" s="580">
        <v>2518099</v>
      </c>
      <c r="F190" s="572">
        <f t="shared" si="5"/>
        <v>1100</v>
      </c>
      <c r="G190" s="573" t="s">
        <v>845</v>
      </c>
      <c r="H190" s="574"/>
      <c r="I190" s="575" t="s">
        <v>1329</v>
      </c>
    </row>
    <row r="191" spans="2:9" s="566" customFormat="1" ht="13.5" thickBot="1" x14ac:dyDescent="0.25">
      <c r="B191" s="618">
        <f t="shared" si="4"/>
        <v>178</v>
      </c>
      <c r="C191" s="595" t="s">
        <v>2188</v>
      </c>
      <c r="D191" s="599">
        <v>2520000</v>
      </c>
      <c r="E191" s="580">
        <v>2523599</v>
      </c>
      <c r="F191" s="572">
        <f t="shared" si="5"/>
        <v>3600</v>
      </c>
      <c r="G191" s="573" t="s">
        <v>845</v>
      </c>
      <c r="H191" s="574"/>
      <c r="I191" s="575" t="s">
        <v>1329</v>
      </c>
    </row>
    <row r="192" spans="2:9" s="566" customFormat="1" ht="13.5" thickBot="1" x14ac:dyDescent="0.25">
      <c r="B192" s="618">
        <f t="shared" si="4"/>
        <v>179</v>
      </c>
      <c r="C192" s="595" t="s">
        <v>2599</v>
      </c>
      <c r="D192" s="599">
        <v>2525000</v>
      </c>
      <c r="E192" s="580">
        <v>2528599</v>
      </c>
      <c r="F192" s="572">
        <f t="shared" si="5"/>
        <v>3600</v>
      </c>
      <c r="G192" s="573" t="s">
        <v>866</v>
      </c>
      <c r="H192" s="574"/>
      <c r="I192" s="575" t="s">
        <v>1329</v>
      </c>
    </row>
    <row r="193" spans="2:9" s="566" customFormat="1" ht="13.5" thickBot="1" x14ac:dyDescent="0.25">
      <c r="B193" s="618">
        <f t="shared" si="4"/>
        <v>180</v>
      </c>
      <c r="C193" s="595" t="s">
        <v>2704</v>
      </c>
      <c r="D193" s="599">
        <v>2530000</v>
      </c>
      <c r="E193" s="580">
        <v>2530399</v>
      </c>
      <c r="F193" s="572">
        <f t="shared" si="5"/>
        <v>400</v>
      </c>
      <c r="G193" s="573" t="s">
        <v>864</v>
      </c>
      <c r="H193" s="574"/>
      <c r="I193" s="575" t="s">
        <v>1329</v>
      </c>
    </row>
    <row r="194" spans="2:9" s="566" customFormat="1" ht="13.5" thickBot="1" x14ac:dyDescent="0.25">
      <c r="B194" s="618">
        <f t="shared" si="4"/>
        <v>181</v>
      </c>
      <c r="C194" s="595" t="s">
        <v>2703</v>
      </c>
      <c r="D194" s="599">
        <v>2531000</v>
      </c>
      <c r="E194" s="580">
        <v>2531399</v>
      </c>
      <c r="F194" s="572">
        <f t="shared" si="5"/>
        <v>400</v>
      </c>
      <c r="G194" s="573" t="s">
        <v>864</v>
      </c>
      <c r="H194" s="574"/>
      <c r="I194" s="575" t="s">
        <v>1329</v>
      </c>
    </row>
    <row r="195" spans="2:9" s="566" customFormat="1" ht="13.5" thickBot="1" x14ac:dyDescent="0.25">
      <c r="B195" s="618">
        <f t="shared" si="4"/>
        <v>182</v>
      </c>
      <c r="C195" s="595" t="s">
        <v>2705</v>
      </c>
      <c r="D195" s="599">
        <v>2532000</v>
      </c>
      <c r="E195" s="580">
        <v>2532399</v>
      </c>
      <c r="F195" s="572">
        <f t="shared" si="5"/>
        <v>400</v>
      </c>
      <c r="G195" s="573" t="s">
        <v>864</v>
      </c>
      <c r="H195" s="574"/>
      <c r="I195" s="575" t="s">
        <v>1329</v>
      </c>
    </row>
    <row r="196" spans="2:9" s="566" customFormat="1" ht="13.5" thickBot="1" x14ac:dyDescent="0.25">
      <c r="B196" s="618">
        <f t="shared" si="4"/>
        <v>183</v>
      </c>
      <c r="C196" s="595" t="s">
        <v>2702</v>
      </c>
      <c r="D196" s="599">
        <v>2533000</v>
      </c>
      <c r="E196" s="580">
        <v>2533399</v>
      </c>
      <c r="F196" s="572">
        <f t="shared" si="5"/>
        <v>400</v>
      </c>
      <c r="G196" s="573" t="s">
        <v>864</v>
      </c>
      <c r="H196" s="574"/>
      <c r="I196" s="575" t="s">
        <v>1329</v>
      </c>
    </row>
    <row r="197" spans="2:9" s="566" customFormat="1" ht="13.5" thickBot="1" x14ac:dyDescent="0.25">
      <c r="B197" s="618">
        <f t="shared" si="4"/>
        <v>184</v>
      </c>
      <c r="C197" s="595" t="s">
        <v>2717</v>
      </c>
      <c r="D197" s="599">
        <v>2534000</v>
      </c>
      <c r="E197" s="580">
        <v>2534399</v>
      </c>
      <c r="F197" s="572">
        <f t="shared" si="5"/>
        <v>400</v>
      </c>
      <c r="G197" s="573" t="s">
        <v>864</v>
      </c>
      <c r="H197" s="574"/>
      <c r="I197" s="575" t="s">
        <v>1329</v>
      </c>
    </row>
    <row r="198" spans="2:9" s="566" customFormat="1" ht="13.5" thickBot="1" x14ac:dyDescent="0.25">
      <c r="B198" s="618">
        <f t="shared" si="4"/>
        <v>185</v>
      </c>
      <c r="C198" s="595" t="s">
        <v>2718</v>
      </c>
      <c r="D198" s="599">
        <v>2535000</v>
      </c>
      <c r="E198" s="580">
        <v>2535399</v>
      </c>
      <c r="F198" s="572">
        <f t="shared" si="5"/>
        <v>400</v>
      </c>
      <c r="G198" s="573" t="s">
        <v>864</v>
      </c>
      <c r="H198" s="574"/>
      <c r="I198" s="575" t="s">
        <v>1329</v>
      </c>
    </row>
    <row r="199" spans="2:9" s="566" customFormat="1" ht="13.5" thickBot="1" x14ac:dyDescent="0.25">
      <c r="B199" s="618">
        <f t="shared" si="4"/>
        <v>186</v>
      </c>
      <c r="C199" s="595" t="s">
        <v>2726</v>
      </c>
      <c r="D199" s="599">
        <v>2536000</v>
      </c>
      <c r="E199" s="580">
        <v>2536399</v>
      </c>
      <c r="F199" s="572">
        <f t="shared" si="5"/>
        <v>400</v>
      </c>
      <c r="G199" s="573" t="s">
        <v>864</v>
      </c>
      <c r="H199" s="574"/>
      <c r="I199" s="575" t="s">
        <v>1329</v>
      </c>
    </row>
    <row r="200" spans="2:9" s="566" customFormat="1" ht="13.5" thickBot="1" x14ac:dyDescent="0.25">
      <c r="B200" s="618">
        <f t="shared" si="4"/>
        <v>187</v>
      </c>
      <c r="C200" s="595" t="s">
        <v>2756</v>
      </c>
      <c r="D200" s="599">
        <v>2537000</v>
      </c>
      <c r="E200" s="580">
        <v>2537399</v>
      </c>
      <c r="F200" s="572">
        <f t="shared" si="5"/>
        <v>400</v>
      </c>
      <c r="G200" s="573" t="s">
        <v>864</v>
      </c>
      <c r="H200" s="574"/>
      <c r="I200" s="575" t="s">
        <v>1329</v>
      </c>
    </row>
    <row r="201" spans="2:9" s="566" customFormat="1" ht="13.5" thickBot="1" x14ac:dyDescent="0.25">
      <c r="B201" s="618">
        <f t="shared" si="4"/>
        <v>188</v>
      </c>
      <c r="C201" s="595" t="s">
        <v>2757</v>
      </c>
      <c r="D201" s="599">
        <v>2538000</v>
      </c>
      <c r="E201" s="580">
        <v>2538399</v>
      </c>
      <c r="F201" s="572">
        <f t="shared" si="5"/>
        <v>400</v>
      </c>
      <c r="G201" s="573" t="s">
        <v>864</v>
      </c>
      <c r="H201" s="574"/>
      <c r="I201" s="575" t="s">
        <v>1329</v>
      </c>
    </row>
    <row r="202" spans="2:9" s="566" customFormat="1" ht="13.5" thickBot="1" x14ac:dyDescent="0.25">
      <c r="B202" s="618">
        <f t="shared" si="4"/>
        <v>189</v>
      </c>
      <c r="C202" s="595" t="s">
        <v>952</v>
      </c>
      <c r="D202" s="599">
        <v>2540000</v>
      </c>
      <c r="E202" s="580">
        <v>2542699</v>
      </c>
      <c r="F202" s="572">
        <f t="shared" si="5"/>
        <v>2700</v>
      </c>
      <c r="G202" s="573" t="s">
        <v>865</v>
      </c>
      <c r="H202" s="574"/>
      <c r="I202" s="575" t="s">
        <v>1329</v>
      </c>
    </row>
    <row r="203" spans="2:9" s="566" customFormat="1" ht="13.5" thickBot="1" x14ac:dyDescent="0.25">
      <c r="B203" s="618">
        <f t="shared" si="4"/>
        <v>190</v>
      </c>
      <c r="C203" s="595" t="s">
        <v>1061</v>
      </c>
      <c r="D203" s="599">
        <v>2545000</v>
      </c>
      <c r="E203" s="580">
        <v>2548699</v>
      </c>
      <c r="F203" s="572">
        <f t="shared" si="5"/>
        <v>3700</v>
      </c>
      <c r="G203" s="573" t="s">
        <v>865</v>
      </c>
      <c r="H203" s="574"/>
      <c r="I203" s="575" t="s">
        <v>1329</v>
      </c>
    </row>
    <row r="204" spans="2:9" s="566" customFormat="1" ht="13.5" thickBot="1" x14ac:dyDescent="0.25">
      <c r="B204" s="618">
        <f t="shared" si="4"/>
        <v>191</v>
      </c>
      <c r="C204" s="595" t="s">
        <v>1328</v>
      </c>
      <c r="D204" s="599">
        <v>2550000</v>
      </c>
      <c r="E204" s="580">
        <v>2550799</v>
      </c>
      <c r="F204" s="572">
        <f t="shared" si="5"/>
        <v>800</v>
      </c>
      <c r="G204" s="573" t="s">
        <v>865</v>
      </c>
      <c r="H204" s="574"/>
      <c r="I204" s="575" t="s">
        <v>1329</v>
      </c>
    </row>
    <row r="205" spans="2:9" s="566" customFormat="1" ht="13.5" thickBot="1" x14ac:dyDescent="0.25">
      <c r="B205" s="618">
        <f t="shared" si="4"/>
        <v>192</v>
      </c>
      <c r="C205" s="595" t="s">
        <v>1600</v>
      </c>
      <c r="D205" s="599">
        <v>2552000</v>
      </c>
      <c r="E205" s="580">
        <v>2552699</v>
      </c>
      <c r="F205" s="572">
        <f t="shared" si="5"/>
        <v>700</v>
      </c>
      <c r="G205" s="573" t="s">
        <v>865</v>
      </c>
      <c r="H205" s="574"/>
      <c r="I205" s="575" t="s">
        <v>1329</v>
      </c>
    </row>
    <row r="206" spans="2:9" s="566" customFormat="1" ht="13.5" thickBot="1" x14ac:dyDescent="0.25">
      <c r="B206" s="618">
        <f t="shared" si="4"/>
        <v>193</v>
      </c>
      <c r="C206" s="595" t="s">
        <v>1601</v>
      </c>
      <c r="D206" s="599">
        <v>2553000</v>
      </c>
      <c r="E206" s="580">
        <v>2553599</v>
      </c>
      <c r="F206" s="572">
        <f t="shared" si="5"/>
        <v>600</v>
      </c>
      <c r="G206" s="573" t="s">
        <v>865</v>
      </c>
      <c r="H206" s="574"/>
      <c r="I206" s="575" t="s">
        <v>1329</v>
      </c>
    </row>
    <row r="207" spans="2:9" s="566" customFormat="1" ht="13.5" thickBot="1" x14ac:dyDescent="0.25">
      <c r="B207" s="618">
        <f t="shared" si="4"/>
        <v>194</v>
      </c>
      <c r="C207" s="595" t="s">
        <v>1602</v>
      </c>
      <c r="D207" s="599">
        <v>2554000</v>
      </c>
      <c r="E207" s="580">
        <v>2554399</v>
      </c>
      <c r="F207" s="572">
        <f t="shared" si="5"/>
        <v>400</v>
      </c>
      <c r="G207" s="573" t="s">
        <v>865</v>
      </c>
      <c r="H207" s="574"/>
      <c r="I207" s="575" t="s">
        <v>1329</v>
      </c>
    </row>
    <row r="208" spans="2:9" s="566" customFormat="1" ht="13.5" thickBot="1" x14ac:dyDescent="0.25">
      <c r="B208" s="618">
        <f t="shared" si="4"/>
        <v>195</v>
      </c>
      <c r="C208" s="595" t="s">
        <v>1603</v>
      </c>
      <c r="D208" s="599">
        <v>2555000</v>
      </c>
      <c r="E208" s="580">
        <v>2555999</v>
      </c>
      <c r="F208" s="572">
        <f t="shared" si="5"/>
        <v>1000</v>
      </c>
      <c r="G208" s="573" t="s">
        <v>865</v>
      </c>
      <c r="H208" s="574"/>
      <c r="I208" s="575" t="s">
        <v>1329</v>
      </c>
    </row>
    <row r="209" spans="2:10" s="566" customFormat="1" ht="13.5" thickBot="1" x14ac:dyDescent="0.25">
      <c r="B209" s="618">
        <f t="shared" ref="B209:B278" si="6">B208+1</f>
        <v>196</v>
      </c>
      <c r="C209" s="595" t="s">
        <v>1604</v>
      </c>
      <c r="D209" s="599">
        <v>2556000</v>
      </c>
      <c r="E209" s="580">
        <v>2556499</v>
      </c>
      <c r="F209" s="572">
        <f t="shared" si="5"/>
        <v>500</v>
      </c>
      <c r="G209" s="573" t="s">
        <v>865</v>
      </c>
      <c r="H209" s="574"/>
      <c r="I209" s="575" t="s">
        <v>1329</v>
      </c>
    </row>
    <row r="210" spans="2:10" s="566" customFormat="1" ht="13.5" thickBot="1" x14ac:dyDescent="0.25">
      <c r="B210" s="618">
        <f t="shared" si="6"/>
        <v>197</v>
      </c>
      <c r="C210" s="595" t="s">
        <v>1603</v>
      </c>
      <c r="D210" s="599">
        <v>2558000</v>
      </c>
      <c r="E210" s="580">
        <v>2558299</v>
      </c>
      <c r="F210" s="572">
        <f t="shared" si="5"/>
        <v>300</v>
      </c>
      <c r="G210" s="573" t="s">
        <v>865</v>
      </c>
      <c r="H210" s="574"/>
      <c r="I210" s="575" t="s">
        <v>1329</v>
      </c>
    </row>
    <row r="211" spans="2:10" s="566" customFormat="1" ht="13.5" thickBot="1" x14ac:dyDescent="0.25">
      <c r="B211" s="618">
        <f t="shared" si="6"/>
        <v>198</v>
      </c>
      <c r="C211" s="595" t="s">
        <v>2134</v>
      </c>
      <c r="D211" s="599">
        <v>2559000</v>
      </c>
      <c r="E211" s="580">
        <v>2559199</v>
      </c>
      <c r="F211" s="572">
        <f t="shared" si="5"/>
        <v>200</v>
      </c>
      <c r="G211" s="573" t="s">
        <v>865</v>
      </c>
      <c r="H211" s="574"/>
      <c r="I211" s="575" t="s">
        <v>1329</v>
      </c>
    </row>
    <row r="212" spans="2:10" s="567" customFormat="1" ht="13.5" thickBot="1" x14ac:dyDescent="0.25">
      <c r="B212" s="618">
        <f t="shared" si="6"/>
        <v>199</v>
      </c>
      <c r="C212" s="595" t="s">
        <v>1215</v>
      </c>
      <c r="D212" s="599">
        <v>2560000</v>
      </c>
      <c r="E212" s="580">
        <v>2564299</v>
      </c>
      <c r="F212" s="572">
        <f t="shared" si="5"/>
        <v>4300</v>
      </c>
      <c r="G212" s="573" t="s">
        <v>865</v>
      </c>
      <c r="H212" s="574"/>
      <c r="I212" s="575" t="s">
        <v>1329</v>
      </c>
      <c r="J212" s="566"/>
    </row>
    <row r="213" spans="2:10" s="566" customFormat="1" ht="13.5" thickBot="1" x14ac:dyDescent="0.25">
      <c r="B213" s="618">
        <f t="shared" si="6"/>
        <v>200</v>
      </c>
      <c r="C213" s="595" t="s">
        <v>1348</v>
      </c>
      <c r="D213" s="599">
        <v>2565000</v>
      </c>
      <c r="E213" s="580">
        <v>2566099</v>
      </c>
      <c r="F213" s="572">
        <f t="shared" si="5"/>
        <v>1100</v>
      </c>
      <c r="G213" s="573" t="s">
        <v>865</v>
      </c>
      <c r="H213" s="574"/>
      <c r="I213" s="575" t="s">
        <v>1329</v>
      </c>
    </row>
    <row r="214" spans="2:10" s="567" customFormat="1" ht="13.5" thickBot="1" x14ac:dyDescent="0.25">
      <c r="B214" s="618">
        <f t="shared" si="6"/>
        <v>201</v>
      </c>
      <c r="C214" s="595" t="s">
        <v>1814</v>
      </c>
      <c r="D214" s="599">
        <v>2568000</v>
      </c>
      <c r="E214" s="580">
        <v>2568399</v>
      </c>
      <c r="F214" s="572">
        <f t="shared" si="5"/>
        <v>400</v>
      </c>
      <c r="G214" s="573" t="s">
        <v>865</v>
      </c>
      <c r="H214" s="574"/>
      <c r="I214" s="575" t="s">
        <v>1329</v>
      </c>
      <c r="J214" s="566"/>
    </row>
    <row r="215" spans="2:10" s="566" customFormat="1" ht="13.5" thickBot="1" x14ac:dyDescent="0.25">
      <c r="B215" s="618">
        <f t="shared" si="6"/>
        <v>202</v>
      </c>
      <c r="C215" s="595" t="s">
        <v>1815</v>
      </c>
      <c r="D215" s="599">
        <v>2569000</v>
      </c>
      <c r="E215" s="580">
        <v>2569399</v>
      </c>
      <c r="F215" s="572">
        <f t="shared" si="5"/>
        <v>400</v>
      </c>
      <c r="G215" s="573" t="s">
        <v>865</v>
      </c>
      <c r="H215" s="574"/>
      <c r="I215" s="575" t="s">
        <v>1329</v>
      </c>
    </row>
    <row r="216" spans="2:10" s="567" customFormat="1" ht="13.5" thickBot="1" x14ac:dyDescent="0.25">
      <c r="B216" s="618">
        <f t="shared" si="6"/>
        <v>203</v>
      </c>
      <c r="C216" s="595" t="s">
        <v>1215</v>
      </c>
      <c r="D216" s="599">
        <v>2570000</v>
      </c>
      <c r="E216" s="580">
        <v>2589999</v>
      </c>
      <c r="F216" s="572">
        <f t="shared" si="5"/>
        <v>20000</v>
      </c>
      <c r="G216" s="573" t="s">
        <v>865</v>
      </c>
      <c r="H216" s="574"/>
      <c r="I216" s="575" t="s">
        <v>1329</v>
      </c>
      <c r="J216" s="566"/>
    </row>
    <row r="217" spans="2:10" s="567" customFormat="1" ht="13.5" thickBot="1" x14ac:dyDescent="0.25">
      <c r="B217" s="618">
        <f t="shared" si="6"/>
        <v>204</v>
      </c>
      <c r="C217" s="595" t="s">
        <v>1063</v>
      </c>
      <c r="D217" s="599">
        <v>2590000</v>
      </c>
      <c r="E217" s="580">
        <v>2590999</v>
      </c>
      <c r="F217" s="572">
        <f t="shared" si="5"/>
        <v>1000</v>
      </c>
      <c r="G217" s="602" t="s">
        <v>699</v>
      </c>
      <c r="H217" s="574"/>
      <c r="I217" s="575" t="s">
        <v>1329</v>
      </c>
      <c r="J217" s="566"/>
    </row>
    <row r="218" spans="2:10" s="567" customFormat="1" ht="13.5" thickBot="1" x14ac:dyDescent="0.25">
      <c r="B218" s="618">
        <f t="shared" si="6"/>
        <v>205</v>
      </c>
      <c r="C218" s="595" t="s">
        <v>1063</v>
      </c>
      <c r="D218" s="599">
        <v>2593000</v>
      </c>
      <c r="E218" s="580">
        <v>2593999</v>
      </c>
      <c r="F218" s="572">
        <f t="shared" si="5"/>
        <v>1000</v>
      </c>
      <c r="G218" s="573" t="s">
        <v>699</v>
      </c>
      <c r="H218" s="574"/>
      <c r="I218" s="575" t="s">
        <v>1329</v>
      </c>
      <c r="J218" s="566"/>
    </row>
    <row r="219" spans="2:10" s="567" customFormat="1" ht="13.5" thickBot="1" x14ac:dyDescent="0.25">
      <c r="B219" s="618">
        <f t="shared" si="6"/>
        <v>206</v>
      </c>
      <c r="C219" s="595" t="s">
        <v>1063</v>
      </c>
      <c r="D219" s="599">
        <v>2599000</v>
      </c>
      <c r="E219" s="580">
        <v>2599999</v>
      </c>
      <c r="F219" s="572">
        <f t="shared" si="5"/>
        <v>1000</v>
      </c>
      <c r="G219" s="602" t="s">
        <v>699</v>
      </c>
      <c r="H219" s="574"/>
      <c r="I219" s="575" t="s">
        <v>1329</v>
      </c>
      <c r="J219" s="566"/>
    </row>
    <row r="220" spans="2:10" s="567" customFormat="1" ht="13.5" thickBot="1" x14ac:dyDescent="0.25">
      <c r="B220" s="618">
        <f t="shared" si="6"/>
        <v>207</v>
      </c>
      <c r="C220" s="595" t="s">
        <v>951</v>
      </c>
      <c r="D220" s="599">
        <v>2600000</v>
      </c>
      <c r="E220" s="580">
        <v>2600399</v>
      </c>
      <c r="F220" s="572">
        <f t="shared" si="5"/>
        <v>400</v>
      </c>
      <c r="G220" s="573" t="s">
        <v>865</v>
      </c>
      <c r="H220" s="574"/>
      <c r="I220" s="575" t="s">
        <v>1329</v>
      </c>
      <c r="J220" s="566"/>
    </row>
    <row r="221" spans="2:10" s="567" customFormat="1" ht="13.5" thickBot="1" x14ac:dyDescent="0.25">
      <c r="B221" s="618">
        <f t="shared" si="6"/>
        <v>208</v>
      </c>
      <c r="C221" s="595" t="s">
        <v>2626</v>
      </c>
      <c r="D221" s="599">
        <v>2605000</v>
      </c>
      <c r="E221" s="580">
        <v>2608499</v>
      </c>
      <c r="F221" s="572">
        <f t="shared" si="5"/>
        <v>3500</v>
      </c>
      <c r="G221" s="573" t="s">
        <v>863</v>
      </c>
      <c r="H221" s="574"/>
      <c r="I221" s="575" t="s">
        <v>1329</v>
      </c>
      <c r="J221" s="566"/>
    </row>
    <row r="222" spans="2:10" s="566" customFormat="1" ht="13.5" thickBot="1" x14ac:dyDescent="0.25">
      <c r="B222" s="618">
        <f t="shared" si="6"/>
        <v>209</v>
      </c>
      <c r="C222" s="595" t="s">
        <v>1807</v>
      </c>
      <c r="D222" s="599">
        <v>2609000</v>
      </c>
      <c r="E222" s="580">
        <v>2609399</v>
      </c>
      <c r="F222" s="572">
        <f t="shared" si="5"/>
        <v>400</v>
      </c>
      <c r="G222" s="573" t="s">
        <v>845</v>
      </c>
      <c r="H222" s="574"/>
      <c r="I222" s="575" t="s">
        <v>1329</v>
      </c>
    </row>
    <row r="223" spans="2:10" s="566" customFormat="1" ht="13.5" thickBot="1" x14ac:dyDescent="0.25">
      <c r="B223" s="618">
        <f t="shared" si="6"/>
        <v>210</v>
      </c>
      <c r="C223" s="595" t="s">
        <v>1476</v>
      </c>
      <c r="D223" s="599">
        <v>2610000</v>
      </c>
      <c r="E223" s="580">
        <v>2610499</v>
      </c>
      <c r="F223" s="572">
        <f t="shared" si="5"/>
        <v>500</v>
      </c>
      <c r="G223" s="573" t="s">
        <v>865</v>
      </c>
      <c r="H223" s="574"/>
      <c r="I223" s="575" t="s">
        <v>1329</v>
      </c>
    </row>
    <row r="224" spans="2:10" s="565" customFormat="1" ht="13.5" thickBot="1" x14ac:dyDescent="0.25">
      <c r="B224" s="618">
        <f t="shared" si="6"/>
        <v>211</v>
      </c>
      <c r="C224" s="595" t="s">
        <v>1475</v>
      </c>
      <c r="D224" s="599">
        <v>2611000</v>
      </c>
      <c r="E224" s="580">
        <v>2611999</v>
      </c>
      <c r="F224" s="572">
        <f t="shared" si="5"/>
        <v>1000</v>
      </c>
      <c r="G224" s="573" t="s">
        <v>865</v>
      </c>
      <c r="H224" s="574"/>
      <c r="I224" s="575" t="s">
        <v>1329</v>
      </c>
    </row>
    <row r="225" spans="2:9" s="566" customFormat="1" ht="13.5" thickBot="1" x14ac:dyDescent="0.25">
      <c r="B225" s="618">
        <f t="shared" si="6"/>
        <v>212</v>
      </c>
      <c r="C225" s="595" t="s">
        <v>1477</v>
      </c>
      <c r="D225" s="599">
        <v>2612000</v>
      </c>
      <c r="E225" s="580">
        <v>2612699</v>
      </c>
      <c r="F225" s="572">
        <f t="shared" si="5"/>
        <v>700</v>
      </c>
      <c r="G225" s="573" t="s">
        <v>865</v>
      </c>
      <c r="H225" s="574"/>
      <c r="I225" s="575" t="s">
        <v>1329</v>
      </c>
    </row>
    <row r="226" spans="2:9" s="566" customFormat="1" ht="13.5" thickBot="1" x14ac:dyDescent="0.25">
      <c r="B226" s="618">
        <f t="shared" si="6"/>
        <v>213</v>
      </c>
      <c r="C226" s="595" t="s">
        <v>1478</v>
      </c>
      <c r="D226" s="599">
        <v>2613000</v>
      </c>
      <c r="E226" s="580">
        <v>2614799</v>
      </c>
      <c r="F226" s="572">
        <f t="shared" si="5"/>
        <v>1800</v>
      </c>
      <c r="G226" s="573" t="s">
        <v>865</v>
      </c>
      <c r="H226" s="574"/>
      <c r="I226" s="575" t="s">
        <v>1329</v>
      </c>
    </row>
    <row r="227" spans="2:9" s="609" customFormat="1" ht="13.5" thickBot="1" x14ac:dyDescent="0.25">
      <c r="B227" s="618">
        <f t="shared" si="6"/>
        <v>214</v>
      </c>
      <c r="C227" s="595" t="s">
        <v>1479</v>
      </c>
      <c r="D227" s="599">
        <v>2615000</v>
      </c>
      <c r="E227" s="580">
        <v>2616799</v>
      </c>
      <c r="F227" s="572">
        <f t="shared" si="5"/>
        <v>1800</v>
      </c>
      <c r="G227" s="573" t="s">
        <v>865</v>
      </c>
      <c r="H227" s="574"/>
      <c r="I227" s="575" t="s">
        <v>1329</v>
      </c>
    </row>
    <row r="228" spans="2:9" s="566" customFormat="1" ht="13.5" thickBot="1" x14ac:dyDescent="0.25">
      <c r="B228" s="618">
        <f t="shared" si="6"/>
        <v>215</v>
      </c>
      <c r="C228" s="595" t="s">
        <v>1572</v>
      </c>
      <c r="D228" s="599">
        <v>2617000</v>
      </c>
      <c r="E228" s="580">
        <v>2617499</v>
      </c>
      <c r="F228" s="572">
        <f t="shared" si="5"/>
        <v>500</v>
      </c>
      <c r="G228" s="573" t="s">
        <v>865</v>
      </c>
      <c r="H228" s="574"/>
      <c r="I228" s="575" t="s">
        <v>1329</v>
      </c>
    </row>
    <row r="229" spans="2:9" s="566" customFormat="1" ht="13.5" thickBot="1" x14ac:dyDescent="0.25">
      <c r="B229" s="618">
        <f t="shared" si="6"/>
        <v>216</v>
      </c>
      <c r="C229" s="595" t="s">
        <v>1761</v>
      </c>
      <c r="D229" s="599">
        <v>2618000</v>
      </c>
      <c r="E229" s="580">
        <v>2618299</v>
      </c>
      <c r="F229" s="572">
        <f t="shared" si="5"/>
        <v>300</v>
      </c>
      <c r="G229" s="573" t="s">
        <v>845</v>
      </c>
      <c r="H229" s="574"/>
      <c r="I229" s="575" t="s">
        <v>1329</v>
      </c>
    </row>
    <row r="230" spans="2:9" s="566" customFormat="1" ht="13.5" thickBot="1" x14ac:dyDescent="0.25">
      <c r="B230" s="618">
        <f t="shared" si="6"/>
        <v>217</v>
      </c>
      <c r="C230" s="595" t="s">
        <v>1762</v>
      </c>
      <c r="D230" s="599">
        <v>2619000</v>
      </c>
      <c r="E230" s="580">
        <v>2619399</v>
      </c>
      <c r="F230" s="572">
        <f t="shared" si="5"/>
        <v>400</v>
      </c>
      <c r="G230" s="573" t="s">
        <v>845</v>
      </c>
      <c r="H230" s="574"/>
      <c r="I230" s="575" t="s">
        <v>1329</v>
      </c>
    </row>
    <row r="231" spans="2:9" s="566" customFormat="1" ht="13.5" thickBot="1" x14ac:dyDescent="0.25">
      <c r="B231" s="618">
        <f t="shared" si="6"/>
        <v>218</v>
      </c>
      <c r="C231" s="595" t="s">
        <v>2174</v>
      </c>
      <c r="D231" s="599">
        <v>2623000</v>
      </c>
      <c r="E231" s="580">
        <v>2623199</v>
      </c>
      <c r="F231" s="572">
        <f t="shared" si="5"/>
        <v>200</v>
      </c>
      <c r="G231" s="573" t="s">
        <v>866</v>
      </c>
      <c r="H231" s="574"/>
      <c r="I231" s="575" t="s">
        <v>1329</v>
      </c>
    </row>
    <row r="232" spans="2:9" s="566" customFormat="1" ht="13.5" thickBot="1" x14ac:dyDescent="0.25">
      <c r="B232" s="618">
        <f t="shared" si="6"/>
        <v>219</v>
      </c>
      <c r="C232" s="595" t="s">
        <v>2603</v>
      </c>
      <c r="D232" s="599">
        <v>2624000</v>
      </c>
      <c r="E232" s="580">
        <v>2627599</v>
      </c>
      <c r="F232" s="572">
        <f t="shared" si="5"/>
        <v>3600</v>
      </c>
      <c r="G232" s="573" t="s">
        <v>863</v>
      </c>
      <c r="H232" s="574"/>
      <c r="I232" s="575" t="s">
        <v>1329</v>
      </c>
    </row>
    <row r="233" spans="2:9" s="566" customFormat="1" ht="13.5" thickBot="1" x14ac:dyDescent="0.25">
      <c r="B233" s="618">
        <f t="shared" si="6"/>
        <v>220</v>
      </c>
      <c r="C233" s="595" t="s">
        <v>2596</v>
      </c>
      <c r="D233" s="599">
        <v>2630000</v>
      </c>
      <c r="E233" s="580">
        <v>2633599</v>
      </c>
      <c r="F233" s="572">
        <f t="shared" si="5"/>
        <v>3600</v>
      </c>
      <c r="G233" s="573" t="s">
        <v>855</v>
      </c>
      <c r="H233" s="574"/>
      <c r="I233" s="575" t="s">
        <v>1329</v>
      </c>
    </row>
    <row r="234" spans="2:9" s="566" customFormat="1" ht="13.5" thickBot="1" x14ac:dyDescent="0.25">
      <c r="B234" s="618">
        <f t="shared" si="6"/>
        <v>221</v>
      </c>
      <c r="C234" s="595" t="s">
        <v>2597</v>
      </c>
      <c r="D234" s="599">
        <v>2634000</v>
      </c>
      <c r="E234" s="580">
        <v>2637599</v>
      </c>
      <c r="F234" s="572">
        <f t="shared" si="5"/>
        <v>3600</v>
      </c>
      <c r="G234" s="573" t="s">
        <v>845</v>
      </c>
      <c r="H234" s="574"/>
      <c r="I234" s="575" t="s">
        <v>1329</v>
      </c>
    </row>
    <row r="235" spans="2:9" s="566" customFormat="1" ht="13.5" thickBot="1" x14ac:dyDescent="0.25">
      <c r="B235" s="618">
        <f t="shared" si="6"/>
        <v>222</v>
      </c>
      <c r="C235" s="595" t="s">
        <v>2498</v>
      </c>
      <c r="D235" s="599">
        <v>2640000</v>
      </c>
      <c r="E235" s="580">
        <v>2640699</v>
      </c>
      <c r="F235" s="572">
        <f t="shared" si="5"/>
        <v>700</v>
      </c>
      <c r="G235" s="573" t="s">
        <v>865</v>
      </c>
      <c r="H235" s="574"/>
      <c r="I235" s="575" t="s">
        <v>1329</v>
      </c>
    </row>
    <row r="236" spans="2:9" s="566" customFormat="1" ht="13.5" thickBot="1" x14ac:dyDescent="0.25">
      <c r="B236" s="618">
        <f t="shared" si="6"/>
        <v>223</v>
      </c>
      <c r="C236" s="595" t="s">
        <v>2253</v>
      </c>
      <c r="D236" s="599">
        <v>2642000</v>
      </c>
      <c r="E236" s="580">
        <v>2645599</v>
      </c>
      <c r="F236" s="572">
        <f t="shared" si="5"/>
        <v>3600</v>
      </c>
      <c r="G236" s="573" t="s">
        <v>864</v>
      </c>
      <c r="H236" s="574"/>
      <c r="I236" s="575" t="s">
        <v>1329</v>
      </c>
    </row>
    <row r="237" spans="2:9" s="566" customFormat="1" ht="13.5" thickBot="1" x14ac:dyDescent="0.25">
      <c r="B237" s="618">
        <f t="shared" si="6"/>
        <v>224</v>
      </c>
      <c r="C237" s="595" t="s">
        <v>862</v>
      </c>
      <c r="D237" s="599">
        <v>2647000</v>
      </c>
      <c r="E237" s="580">
        <v>2647899</v>
      </c>
      <c r="F237" s="572">
        <f t="shared" si="5"/>
        <v>900</v>
      </c>
      <c r="G237" s="573" t="s">
        <v>865</v>
      </c>
      <c r="H237" s="574"/>
      <c r="I237" s="575" t="s">
        <v>1329</v>
      </c>
    </row>
    <row r="238" spans="2:9" s="566" customFormat="1" ht="13.5" thickBot="1" x14ac:dyDescent="0.25">
      <c r="B238" s="618">
        <f t="shared" si="6"/>
        <v>225</v>
      </c>
      <c r="C238" s="595" t="s">
        <v>3</v>
      </c>
      <c r="D238" s="599">
        <v>2649000</v>
      </c>
      <c r="E238" s="580">
        <v>2649199</v>
      </c>
      <c r="F238" s="572">
        <f t="shared" si="5"/>
        <v>200</v>
      </c>
      <c r="G238" s="573" t="s">
        <v>865</v>
      </c>
      <c r="H238" s="574"/>
      <c r="I238" s="575" t="s">
        <v>1329</v>
      </c>
    </row>
    <row r="239" spans="2:9" s="566" customFormat="1" ht="13.5" thickBot="1" x14ac:dyDescent="0.25">
      <c r="B239" s="618">
        <f t="shared" si="6"/>
        <v>226</v>
      </c>
      <c r="C239" s="595" t="s">
        <v>975</v>
      </c>
      <c r="D239" s="599">
        <v>2650000</v>
      </c>
      <c r="E239" s="580">
        <v>2650299</v>
      </c>
      <c r="F239" s="572">
        <f t="shared" si="5"/>
        <v>300</v>
      </c>
      <c r="G239" s="573" t="s">
        <v>865</v>
      </c>
      <c r="H239" s="574"/>
      <c r="I239" s="575" t="s">
        <v>1329</v>
      </c>
    </row>
    <row r="240" spans="2:9" s="566" customFormat="1" ht="13.5" thickBot="1" x14ac:dyDescent="0.25">
      <c r="B240" s="618">
        <f t="shared" si="6"/>
        <v>227</v>
      </c>
      <c r="C240" s="595" t="s">
        <v>2589</v>
      </c>
      <c r="D240" s="599">
        <v>2652000</v>
      </c>
      <c r="E240" s="580">
        <v>2652399</v>
      </c>
      <c r="F240" s="572">
        <f t="shared" si="5"/>
        <v>400</v>
      </c>
      <c r="G240" s="573" t="s">
        <v>865</v>
      </c>
      <c r="H240" s="574"/>
      <c r="I240" s="575" t="s">
        <v>1329</v>
      </c>
    </row>
    <row r="241" spans="2:9" s="566" customFormat="1" ht="13.5" thickBot="1" x14ac:dyDescent="0.25">
      <c r="B241" s="618">
        <f t="shared" si="6"/>
        <v>228</v>
      </c>
      <c r="C241" s="595" t="s">
        <v>973</v>
      </c>
      <c r="D241" s="599">
        <v>2653000</v>
      </c>
      <c r="E241" s="580">
        <v>2653699</v>
      </c>
      <c r="F241" s="572">
        <f t="shared" si="5"/>
        <v>700</v>
      </c>
      <c r="G241" s="573" t="s">
        <v>865</v>
      </c>
      <c r="H241" s="574"/>
      <c r="I241" s="575" t="s">
        <v>1329</v>
      </c>
    </row>
    <row r="242" spans="2:9" s="566" customFormat="1" ht="13.5" thickBot="1" x14ac:dyDescent="0.25">
      <c r="B242" s="618">
        <f t="shared" si="6"/>
        <v>229</v>
      </c>
      <c r="C242" s="595" t="s">
        <v>2588</v>
      </c>
      <c r="D242" s="599">
        <v>2655000</v>
      </c>
      <c r="E242" s="580">
        <v>2655399</v>
      </c>
      <c r="F242" s="572">
        <f t="shared" si="5"/>
        <v>400</v>
      </c>
      <c r="G242" s="573" t="s">
        <v>865</v>
      </c>
      <c r="H242" s="574"/>
      <c r="I242" s="575" t="s">
        <v>1329</v>
      </c>
    </row>
    <row r="243" spans="2:9" s="566" customFormat="1" ht="13.5" thickBot="1" x14ac:dyDescent="0.25">
      <c r="B243" s="618">
        <f t="shared" si="6"/>
        <v>230</v>
      </c>
      <c r="C243" s="595" t="s">
        <v>2587</v>
      </c>
      <c r="D243" s="599">
        <v>2656000</v>
      </c>
      <c r="E243" s="580">
        <v>2656399</v>
      </c>
      <c r="F243" s="572">
        <f t="shared" si="5"/>
        <v>400</v>
      </c>
      <c r="G243" s="573" t="s">
        <v>865</v>
      </c>
      <c r="H243" s="574"/>
      <c r="I243" s="575" t="s">
        <v>1329</v>
      </c>
    </row>
    <row r="244" spans="2:9" s="566" customFormat="1" ht="13.5" thickBot="1" x14ac:dyDescent="0.25">
      <c r="B244" s="618">
        <f t="shared" si="6"/>
        <v>231</v>
      </c>
      <c r="C244" s="595" t="s">
        <v>859</v>
      </c>
      <c r="D244" s="599">
        <v>2657000</v>
      </c>
      <c r="E244" s="580">
        <v>2657899</v>
      </c>
      <c r="F244" s="572">
        <f t="shared" si="5"/>
        <v>900</v>
      </c>
      <c r="G244" s="573" t="s">
        <v>865</v>
      </c>
      <c r="H244" s="574"/>
      <c r="I244" s="575" t="s">
        <v>1329</v>
      </c>
    </row>
    <row r="245" spans="2:9" s="566" customFormat="1" ht="13.5" thickBot="1" x14ac:dyDescent="0.25">
      <c r="B245" s="618">
        <f t="shared" si="6"/>
        <v>232</v>
      </c>
      <c r="C245" s="595" t="s">
        <v>954</v>
      </c>
      <c r="D245" s="599">
        <v>2660000</v>
      </c>
      <c r="E245" s="580">
        <v>2660399</v>
      </c>
      <c r="F245" s="572">
        <f t="shared" si="5"/>
        <v>400</v>
      </c>
      <c r="G245" s="573" t="s">
        <v>865</v>
      </c>
      <c r="H245" s="574"/>
      <c r="I245" s="575" t="s">
        <v>1329</v>
      </c>
    </row>
    <row r="246" spans="2:9" s="566" customFormat="1" ht="13.5" thickBot="1" x14ac:dyDescent="0.25">
      <c r="B246" s="811">
        <f t="shared" si="6"/>
        <v>233</v>
      </c>
      <c r="C246" s="812" t="s">
        <v>2887</v>
      </c>
      <c r="D246" s="813">
        <v>2662000</v>
      </c>
      <c r="E246" s="802">
        <v>2662199</v>
      </c>
      <c r="F246" s="803">
        <f t="shared" si="5"/>
        <v>200</v>
      </c>
      <c r="G246" s="804" t="s">
        <v>865</v>
      </c>
      <c r="H246" s="814"/>
      <c r="I246" s="815" t="s">
        <v>1329</v>
      </c>
    </row>
    <row r="247" spans="2:9" s="566" customFormat="1" ht="13.5" thickBot="1" x14ac:dyDescent="0.25">
      <c r="B247" s="618">
        <f t="shared" si="6"/>
        <v>234</v>
      </c>
      <c r="C247" s="595" t="s">
        <v>2690</v>
      </c>
      <c r="D247" s="599">
        <v>2663000</v>
      </c>
      <c r="E247" s="580">
        <v>2663399</v>
      </c>
      <c r="F247" s="572">
        <f t="shared" si="5"/>
        <v>400</v>
      </c>
      <c r="G247" s="573" t="s">
        <v>865</v>
      </c>
      <c r="H247" s="574"/>
      <c r="I247" s="575" t="s">
        <v>1329</v>
      </c>
    </row>
    <row r="248" spans="2:9" s="566" customFormat="1" ht="13.5" thickBot="1" x14ac:dyDescent="0.25">
      <c r="B248" s="618">
        <f t="shared" si="6"/>
        <v>235</v>
      </c>
      <c r="C248" s="595" t="s">
        <v>1089</v>
      </c>
      <c r="D248" s="599">
        <v>2664000</v>
      </c>
      <c r="E248" s="580">
        <v>2664799</v>
      </c>
      <c r="F248" s="572">
        <f t="shared" si="5"/>
        <v>800</v>
      </c>
      <c r="G248" s="573" t="s">
        <v>865</v>
      </c>
      <c r="H248" s="574"/>
      <c r="I248" s="575" t="s">
        <v>1329</v>
      </c>
    </row>
    <row r="249" spans="2:9" s="566" customFormat="1" ht="13.5" thickBot="1" x14ac:dyDescent="0.25">
      <c r="B249" s="618">
        <f t="shared" si="6"/>
        <v>236</v>
      </c>
      <c r="C249" s="595" t="s">
        <v>2872</v>
      </c>
      <c r="D249" s="599">
        <v>2666000</v>
      </c>
      <c r="E249" s="580">
        <v>2666399</v>
      </c>
      <c r="F249" s="572">
        <f t="shared" si="5"/>
        <v>400</v>
      </c>
      <c r="G249" s="573" t="s">
        <v>865</v>
      </c>
      <c r="H249" s="574"/>
      <c r="I249" s="575" t="s">
        <v>1329</v>
      </c>
    </row>
    <row r="250" spans="2:9" s="566" customFormat="1" ht="13.5" thickBot="1" x14ac:dyDescent="0.25">
      <c r="B250" s="618">
        <f t="shared" si="6"/>
        <v>237</v>
      </c>
      <c r="C250" s="595" t="s">
        <v>2815</v>
      </c>
      <c r="D250" s="599">
        <v>2668000</v>
      </c>
      <c r="E250" s="580">
        <v>2668399</v>
      </c>
      <c r="F250" s="572">
        <f t="shared" si="5"/>
        <v>400</v>
      </c>
      <c r="G250" s="573" t="s">
        <v>865</v>
      </c>
      <c r="H250" s="574"/>
      <c r="I250" s="575" t="s">
        <v>1329</v>
      </c>
    </row>
    <row r="251" spans="2:9" s="566" customFormat="1" ht="13.5" thickBot="1" x14ac:dyDescent="0.25">
      <c r="B251" s="618">
        <f t="shared" si="6"/>
        <v>238</v>
      </c>
      <c r="C251" s="595" t="s">
        <v>2817</v>
      </c>
      <c r="D251" s="599">
        <v>2667000</v>
      </c>
      <c r="E251" s="580">
        <v>2667399</v>
      </c>
      <c r="F251" s="572">
        <f t="shared" si="5"/>
        <v>400</v>
      </c>
      <c r="G251" s="573" t="s">
        <v>865</v>
      </c>
      <c r="H251" s="574"/>
      <c r="I251" s="575" t="s">
        <v>1329</v>
      </c>
    </row>
    <row r="252" spans="2:9" s="566" customFormat="1" ht="13.5" thickBot="1" x14ac:dyDescent="0.25">
      <c r="B252" s="618">
        <f t="shared" si="6"/>
        <v>239</v>
      </c>
      <c r="C252" s="595" t="s">
        <v>2816</v>
      </c>
      <c r="D252" s="599">
        <v>2669000</v>
      </c>
      <c r="E252" s="580">
        <v>2669399</v>
      </c>
      <c r="F252" s="572">
        <f t="shared" si="5"/>
        <v>400</v>
      </c>
      <c r="G252" s="573" t="s">
        <v>865</v>
      </c>
      <c r="H252" s="574"/>
      <c r="I252" s="575" t="s">
        <v>1329</v>
      </c>
    </row>
    <row r="253" spans="2:9" s="566" customFormat="1" ht="13.5" thickBot="1" x14ac:dyDescent="0.25">
      <c r="B253" s="618">
        <f t="shared" si="6"/>
        <v>240</v>
      </c>
      <c r="C253" s="595" t="s">
        <v>2873</v>
      </c>
      <c r="D253" s="599">
        <v>2670000</v>
      </c>
      <c r="E253" s="580">
        <v>2670399</v>
      </c>
      <c r="F253" s="572">
        <f t="shared" si="5"/>
        <v>400</v>
      </c>
      <c r="G253" s="573" t="s">
        <v>865</v>
      </c>
      <c r="H253" s="574"/>
      <c r="I253" s="575" t="s">
        <v>1329</v>
      </c>
    </row>
    <row r="254" spans="2:9" s="566" customFormat="1" ht="13.5" thickBot="1" x14ac:dyDescent="0.25">
      <c r="B254" s="618">
        <f t="shared" si="6"/>
        <v>241</v>
      </c>
      <c r="C254" s="595" t="s">
        <v>2874</v>
      </c>
      <c r="D254" s="599">
        <v>2671000</v>
      </c>
      <c r="E254" s="580">
        <v>2671399</v>
      </c>
      <c r="F254" s="572">
        <f t="shared" ref="F254:F255" si="7">SUM((E254-D254)+1)</f>
        <v>400</v>
      </c>
      <c r="G254" s="573" t="s">
        <v>865</v>
      </c>
      <c r="H254" s="574"/>
      <c r="I254" s="575" t="s">
        <v>1329</v>
      </c>
    </row>
    <row r="255" spans="2:9" s="566" customFormat="1" ht="13.5" thickBot="1" x14ac:dyDescent="0.25">
      <c r="B255" s="618">
        <f t="shared" si="6"/>
        <v>242</v>
      </c>
      <c r="C255" s="595" t="s">
        <v>2875</v>
      </c>
      <c r="D255" s="599">
        <v>2672000</v>
      </c>
      <c r="E255" s="580">
        <v>2672399</v>
      </c>
      <c r="F255" s="572">
        <f t="shared" si="7"/>
        <v>400</v>
      </c>
      <c r="G255" s="573" t="s">
        <v>865</v>
      </c>
      <c r="H255" s="574"/>
      <c r="I255" s="575" t="s">
        <v>1329</v>
      </c>
    </row>
    <row r="256" spans="2:9" s="566" customFormat="1" ht="13.5" thickBot="1" x14ac:dyDescent="0.25">
      <c r="B256" s="618">
        <f t="shared" si="6"/>
        <v>243</v>
      </c>
      <c r="C256" s="595" t="s">
        <v>860</v>
      </c>
      <c r="D256" s="599">
        <v>2673000</v>
      </c>
      <c r="E256" s="580">
        <v>2673699</v>
      </c>
      <c r="F256" s="572">
        <f t="shared" ref="F256:F261" si="8">SUM((E256-D256)+1)</f>
        <v>700</v>
      </c>
      <c r="G256" s="573" t="s">
        <v>865</v>
      </c>
      <c r="H256" s="574"/>
      <c r="I256" s="575" t="s">
        <v>1329</v>
      </c>
    </row>
    <row r="257" spans="2:10" s="566" customFormat="1" ht="13.5" thickBot="1" x14ac:dyDescent="0.25">
      <c r="B257" s="618">
        <f t="shared" si="6"/>
        <v>244</v>
      </c>
      <c r="C257" s="595" t="s">
        <v>2575</v>
      </c>
      <c r="D257" s="599">
        <v>2673700</v>
      </c>
      <c r="E257" s="580">
        <v>2673899</v>
      </c>
      <c r="F257" s="572">
        <f t="shared" si="8"/>
        <v>200</v>
      </c>
      <c r="G257" s="573" t="s">
        <v>865</v>
      </c>
      <c r="H257" s="574"/>
      <c r="I257" s="575" t="s">
        <v>1329</v>
      </c>
    </row>
    <row r="258" spans="2:10" s="566" customFormat="1" ht="13.5" thickBot="1" x14ac:dyDescent="0.25">
      <c r="B258" s="618">
        <f t="shared" si="6"/>
        <v>245</v>
      </c>
      <c r="C258" s="595" t="s">
        <v>1605</v>
      </c>
      <c r="D258" s="579">
        <v>2676000</v>
      </c>
      <c r="E258" s="580">
        <v>2678699</v>
      </c>
      <c r="F258" s="583">
        <f t="shared" si="8"/>
        <v>2700</v>
      </c>
      <c r="G258" s="573" t="s">
        <v>865</v>
      </c>
      <c r="H258" s="574"/>
      <c r="I258" s="575" t="s">
        <v>1329</v>
      </c>
    </row>
    <row r="259" spans="2:10" s="566" customFormat="1" ht="13.5" thickBot="1" x14ac:dyDescent="0.25">
      <c r="B259" s="618">
        <f t="shared" si="6"/>
        <v>246</v>
      </c>
      <c r="C259" s="595" t="s">
        <v>856</v>
      </c>
      <c r="D259" s="599">
        <v>2680000</v>
      </c>
      <c r="E259" s="580">
        <v>2681599</v>
      </c>
      <c r="F259" s="583">
        <f t="shared" si="8"/>
        <v>1600</v>
      </c>
      <c r="G259" s="573" t="s">
        <v>865</v>
      </c>
      <c r="H259" s="574"/>
      <c r="I259" s="575" t="s">
        <v>1329</v>
      </c>
    </row>
    <row r="260" spans="2:10" s="567" customFormat="1" ht="13.5" thickBot="1" x14ac:dyDescent="0.25">
      <c r="B260" s="618">
        <f t="shared" si="6"/>
        <v>247</v>
      </c>
      <c r="C260" s="595" t="s">
        <v>858</v>
      </c>
      <c r="D260" s="599">
        <v>2683000</v>
      </c>
      <c r="E260" s="580">
        <v>2684599</v>
      </c>
      <c r="F260" s="572">
        <f t="shared" si="8"/>
        <v>1600</v>
      </c>
      <c r="G260" s="573" t="s">
        <v>865</v>
      </c>
      <c r="H260" s="574"/>
      <c r="I260" s="575" t="s">
        <v>1329</v>
      </c>
      <c r="J260" s="566"/>
    </row>
    <row r="261" spans="2:10" s="566" customFormat="1" ht="13.5" thickBot="1" x14ac:dyDescent="0.25">
      <c r="B261" s="618">
        <f t="shared" si="6"/>
        <v>248</v>
      </c>
      <c r="C261" s="595" t="s">
        <v>857</v>
      </c>
      <c r="D261" s="599">
        <v>2687000</v>
      </c>
      <c r="E261" s="580">
        <v>2689899</v>
      </c>
      <c r="F261" s="583">
        <f t="shared" si="8"/>
        <v>2900</v>
      </c>
      <c r="G261" s="573" t="s">
        <v>865</v>
      </c>
      <c r="H261" s="574"/>
      <c r="I261" s="575" t="s">
        <v>1329</v>
      </c>
    </row>
    <row r="262" spans="2:10" s="566" customFormat="1" ht="13.5" thickBot="1" x14ac:dyDescent="0.25">
      <c r="B262" s="618">
        <f t="shared" si="6"/>
        <v>249</v>
      </c>
      <c r="C262" s="595" t="s">
        <v>2441</v>
      </c>
      <c r="D262" s="599">
        <v>2694000</v>
      </c>
      <c r="E262" s="580">
        <v>2696899</v>
      </c>
      <c r="F262" s="572">
        <f t="shared" ref="F262:F303" si="9">SUM((E262-D262)+1)</f>
        <v>2900</v>
      </c>
      <c r="G262" s="573" t="s">
        <v>865</v>
      </c>
      <c r="H262" s="574"/>
      <c r="I262" s="575" t="s">
        <v>1329</v>
      </c>
    </row>
    <row r="263" spans="2:10" s="566" customFormat="1" ht="13.5" thickBot="1" x14ac:dyDescent="0.25">
      <c r="B263" s="618">
        <f t="shared" si="6"/>
        <v>250</v>
      </c>
      <c r="C263" s="595" t="s">
        <v>1642</v>
      </c>
      <c r="D263" s="599">
        <v>2700000</v>
      </c>
      <c r="E263" s="580">
        <v>2705199</v>
      </c>
      <c r="F263" s="572">
        <f t="shared" si="9"/>
        <v>5200</v>
      </c>
      <c r="G263" s="573" t="s">
        <v>866</v>
      </c>
      <c r="H263" s="574"/>
      <c r="I263" s="575" t="s">
        <v>1329</v>
      </c>
    </row>
    <row r="264" spans="2:10" s="566" customFormat="1" ht="13.5" thickBot="1" x14ac:dyDescent="0.25">
      <c r="B264" s="618">
        <f t="shared" si="6"/>
        <v>251</v>
      </c>
      <c r="C264" s="595" t="s">
        <v>2135</v>
      </c>
      <c r="D264" s="599">
        <v>2706000</v>
      </c>
      <c r="E264" s="580">
        <v>2706199</v>
      </c>
      <c r="F264" s="572">
        <f t="shared" si="9"/>
        <v>200</v>
      </c>
      <c r="G264" s="573" t="s">
        <v>866</v>
      </c>
      <c r="H264" s="574"/>
      <c r="I264" s="575" t="s">
        <v>1329</v>
      </c>
    </row>
    <row r="265" spans="2:10" s="566" customFormat="1" ht="13.5" thickBot="1" x14ac:dyDescent="0.25">
      <c r="B265" s="618">
        <f t="shared" si="6"/>
        <v>252</v>
      </c>
      <c r="C265" s="595" t="s">
        <v>1859</v>
      </c>
      <c r="D265" s="599">
        <v>2707000</v>
      </c>
      <c r="E265" s="580">
        <v>2707499</v>
      </c>
      <c r="F265" s="572">
        <f t="shared" si="9"/>
        <v>500</v>
      </c>
      <c r="G265" s="573" t="s">
        <v>866</v>
      </c>
      <c r="H265" s="574"/>
      <c r="I265" s="575" t="s">
        <v>1329</v>
      </c>
    </row>
    <row r="266" spans="2:10" s="566" customFormat="1" ht="13.5" thickBot="1" x14ac:dyDescent="0.25">
      <c r="B266" s="618">
        <f t="shared" si="6"/>
        <v>253</v>
      </c>
      <c r="C266" s="595" t="s">
        <v>2136</v>
      </c>
      <c r="D266" s="599">
        <v>2708000</v>
      </c>
      <c r="E266" s="580">
        <v>2708299</v>
      </c>
      <c r="F266" s="572">
        <f t="shared" si="9"/>
        <v>300</v>
      </c>
      <c r="G266" s="573" t="s">
        <v>866</v>
      </c>
      <c r="H266" s="574"/>
      <c r="I266" s="575" t="s">
        <v>1329</v>
      </c>
    </row>
    <row r="267" spans="2:10" s="565" customFormat="1" ht="13.5" thickBot="1" x14ac:dyDescent="0.25">
      <c r="B267" s="618">
        <f t="shared" si="6"/>
        <v>254</v>
      </c>
      <c r="C267" s="595" t="s">
        <v>2137</v>
      </c>
      <c r="D267" s="599">
        <v>2710000</v>
      </c>
      <c r="E267" s="580">
        <v>2710799</v>
      </c>
      <c r="F267" s="572">
        <f t="shared" si="9"/>
        <v>800</v>
      </c>
      <c r="G267" s="573" t="s">
        <v>865</v>
      </c>
      <c r="H267" s="574"/>
      <c r="I267" s="575" t="s">
        <v>1329</v>
      </c>
    </row>
    <row r="268" spans="2:10" s="567" customFormat="1" ht="13.5" thickBot="1" x14ac:dyDescent="0.25">
      <c r="B268" s="618">
        <f t="shared" si="6"/>
        <v>255</v>
      </c>
      <c r="C268" s="595" t="s">
        <v>2138</v>
      </c>
      <c r="D268" s="599">
        <v>2711000</v>
      </c>
      <c r="E268" s="580">
        <v>2711699</v>
      </c>
      <c r="F268" s="572">
        <f t="shared" si="9"/>
        <v>700</v>
      </c>
      <c r="G268" s="573" t="s">
        <v>865</v>
      </c>
      <c r="H268" s="574"/>
      <c r="I268" s="575" t="s">
        <v>1329</v>
      </c>
      <c r="J268" s="566"/>
    </row>
    <row r="269" spans="2:10" s="566" customFormat="1" ht="13.5" thickBot="1" x14ac:dyDescent="0.25">
      <c r="B269" s="618">
        <f t="shared" si="6"/>
        <v>256</v>
      </c>
      <c r="C269" s="595" t="s">
        <v>2139</v>
      </c>
      <c r="D269" s="599">
        <v>2712000</v>
      </c>
      <c r="E269" s="580">
        <v>2712199</v>
      </c>
      <c r="F269" s="572">
        <f t="shared" si="9"/>
        <v>200</v>
      </c>
      <c r="G269" s="573" t="s">
        <v>865</v>
      </c>
      <c r="H269" s="574"/>
      <c r="I269" s="575" t="s">
        <v>1329</v>
      </c>
    </row>
    <row r="270" spans="2:10" s="565" customFormat="1" ht="13.5" thickBot="1" x14ac:dyDescent="0.25">
      <c r="B270" s="618">
        <f t="shared" si="6"/>
        <v>257</v>
      </c>
      <c r="C270" s="595" t="s">
        <v>1599</v>
      </c>
      <c r="D270" s="599">
        <v>2713000</v>
      </c>
      <c r="E270" s="580">
        <v>2713599</v>
      </c>
      <c r="F270" s="572">
        <f t="shared" si="9"/>
        <v>600</v>
      </c>
      <c r="G270" s="573" t="s">
        <v>865</v>
      </c>
      <c r="H270" s="574"/>
      <c r="I270" s="575" t="s">
        <v>1329</v>
      </c>
    </row>
    <row r="271" spans="2:10" s="499" customFormat="1" ht="13.5" thickBot="1" x14ac:dyDescent="0.25">
      <c r="B271" s="618">
        <f t="shared" si="6"/>
        <v>258</v>
      </c>
      <c r="C271" s="595" t="s">
        <v>2357</v>
      </c>
      <c r="D271" s="599">
        <v>2714000</v>
      </c>
      <c r="E271" s="580">
        <v>2714199</v>
      </c>
      <c r="F271" s="572">
        <f t="shared" si="9"/>
        <v>200</v>
      </c>
      <c r="G271" s="573" t="s">
        <v>866</v>
      </c>
      <c r="H271" s="574"/>
      <c r="I271" s="575" t="s">
        <v>1329</v>
      </c>
    </row>
    <row r="272" spans="2:10" s="499" customFormat="1" ht="13.5" thickBot="1" x14ac:dyDescent="0.25">
      <c r="B272" s="618">
        <f t="shared" si="6"/>
        <v>259</v>
      </c>
      <c r="C272" s="595" t="s">
        <v>2370</v>
      </c>
      <c r="D272" s="599">
        <v>2715000</v>
      </c>
      <c r="E272" s="580">
        <v>2715199</v>
      </c>
      <c r="F272" s="572">
        <f t="shared" si="9"/>
        <v>200</v>
      </c>
      <c r="G272" s="573" t="s">
        <v>866</v>
      </c>
      <c r="H272" s="574"/>
      <c r="I272" s="575" t="s">
        <v>1329</v>
      </c>
    </row>
    <row r="273" spans="2:9" s="499" customFormat="1" ht="13.5" thickBot="1" x14ac:dyDescent="0.25">
      <c r="B273" s="618">
        <f t="shared" si="6"/>
        <v>260</v>
      </c>
      <c r="C273" s="595" t="s">
        <v>2371</v>
      </c>
      <c r="D273" s="599">
        <v>2716000</v>
      </c>
      <c r="E273" s="580">
        <v>2716199</v>
      </c>
      <c r="F273" s="572">
        <f t="shared" si="9"/>
        <v>200</v>
      </c>
      <c r="G273" s="573" t="s">
        <v>866</v>
      </c>
      <c r="H273" s="574"/>
      <c r="I273" s="575" t="s">
        <v>1329</v>
      </c>
    </row>
    <row r="274" spans="2:9" s="499" customFormat="1" ht="13.5" thickBot="1" x14ac:dyDescent="0.25">
      <c r="B274" s="618">
        <f t="shared" si="6"/>
        <v>261</v>
      </c>
      <c r="C274" s="595" t="s">
        <v>2372</v>
      </c>
      <c r="D274" s="599">
        <v>2717000</v>
      </c>
      <c r="E274" s="580">
        <v>2717199</v>
      </c>
      <c r="F274" s="572">
        <f t="shared" si="9"/>
        <v>200</v>
      </c>
      <c r="G274" s="573" t="s">
        <v>866</v>
      </c>
      <c r="H274" s="574"/>
      <c r="I274" s="575" t="s">
        <v>1329</v>
      </c>
    </row>
    <row r="275" spans="2:9" s="499" customFormat="1" ht="13.5" thickBot="1" x14ac:dyDescent="0.25">
      <c r="B275" s="618">
        <f t="shared" si="6"/>
        <v>262</v>
      </c>
      <c r="C275" s="595" t="s">
        <v>2391</v>
      </c>
      <c r="D275" s="599">
        <v>2718000</v>
      </c>
      <c r="E275" s="580">
        <v>2718399</v>
      </c>
      <c r="F275" s="572">
        <f t="shared" si="9"/>
        <v>400</v>
      </c>
      <c r="G275" s="573" t="s">
        <v>863</v>
      </c>
      <c r="H275" s="574"/>
      <c r="I275" s="575" t="s">
        <v>1329</v>
      </c>
    </row>
    <row r="276" spans="2:9" s="499" customFormat="1" ht="13.5" thickBot="1" x14ac:dyDescent="0.25">
      <c r="B276" s="618">
        <f t="shared" si="6"/>
        <v>263</v>
      </c>
      <c r="C276" s="595" t="s">
        <v>2876</v>
      </c>
      <c r="D276" s="599">
        <v>2719000</v>
      </c>
      <c r="E276" s="580">
        <v>2719199</v>
      </c>
      <c r="F276" s="572">
        <f t="shared" si="9"/>
        <v>200</v>
      </c>
      <c r="G276" s="607" t="s">
        <v>865</v>
      </c>
      <c r="H276" s="574"/>
      <c r="I276" s="575" t="s">
        <v>1329</v>
      </c>
    </row>
    <row r="277" spans="2:9" s="566" customFormat="1" ht="13.5" thickBot="1" x14ac:dyDescent="0.25">
      <c r="B277" s="618">
        <f t="shared" si="6"/>
        <v>264</v>
      </c>
      <c r="C277" s="595" t="s">
        <v>2200</v>
      </c>
      <c r="D277" s="599">
        <v>2720000</v>
      </c>
      <c r="E277" s="580">
        <v>2736799</v>
      </c>
      <c r="F277" s="572">
        <f t="shared" si="9"/>
        <v>16800</v>
      </c>
      <c r="G277" s="573" t="s">
        <v>865</v>
      </c>
      <c r="H277" s="574"/>
      <c r="I277" s="575" t="s">
        <v>1329</v>
      </c>
    </row>
    <row r="278" spans="2:9" s="566" customFormat="1" ht="13.5" thickBot="1" x14ac:dyDescent="0.25">
      <c r="B278" s="618">
        <f t="shared" si="6"/>
        <v>265</v>
      </c>
      <c r="C278" s="595" t="s">
        <v>1396</v>
      </c>
      <c r="D278" s="599">
        <v>2740000</v>
      </c>
      <c r="E278" s="580">
        <v>2742899</v>
      </c>
      <c r="F278" s="572">
        <f t="shared" si="9"/>
        <v>2900</v>
      </c>
      <c r="G278" s="573" t="s">
        <v>866</v>
      </c>
      <c r="H278" s="574"/>
      <c r="I278" s="575" t="s">
        <v>1329</v>
      </c>
    </row>
    <row r="279" spans="2:9" s="566" customFormat="1" ht="13.5" thickBot="1" x14ac:dyDescent="0.25">
      <c r="B279" s="618">
        <f t="shared" ref="B279:B342" si="10">B278+1</f>
        <v>266</v>
      </c>
      <c r="C279" s="595" t="s">
        <v>2421</v>
      </c>
      <c r="D279" s="599">
        <v>2750000</v>
      </c>
      <c r="E279" s="580">
        <v>2750099</v>
      </c>
      <c r="F279" s="572">
        <f t="shared" si="9"/>
        <v>100</v>
      </c>
      <c r="G279" s="573" t="s">
        <v>866</v>
      </c>
      <c r="H279" s="574"/>
      <c r="I279" s="575" t="s">
        <v>1329</v>
      </c>
    </row>
    <row r="280" spans="2:9" s="566" customFormat="1" ht="13.5" thickBot="1" x14ac:dyDescent="0.25">
      <c r="B280" s="618">
        <f t="shared" si="10"/>
        <v>267</v>
      </c>
      <c r="C280" s="595" t="s">
        <v>2420</v>
      </c>
      <c r="D280" s="599">
        <v>2751000</v>
      </c>
      <c r="E280" s="580">
        <v>2751199</v>
      </c>
      <c r="F280" s="572">
        <f t="shared" si="9"/>
        <v>200</v>
      </c>
      <c r="G280" s="573" t="s">
        <v>866</v>
      </c>
      <c r="H280" s="574"/>
      <c r="I280" s="575" t="s">
        <v>1329</v>
      </c>
    </row>
    <row r="281" spans="2:9" s="566" customFormat="1" ht="13.5" thickBot="1" x14ac:dyDescent="0.25">
      <c r="B281" s="618">
        <f t="shared" si="10"/>
        <v>268</v>
      </c>
      <c r="C281" s="595" t="s">
        <v>2419</v>
      </c>
      <c r="D281" s="599">
        <v>2752000</v>
      </c>
      <c r="E281" s="580">
        <v>2752199</v>
      </c>
      <c r="F281" s="572">
        <f t="shared" si="9"/>
        <v>200</v>
      </c>
      <c r="G281" s="573" t="s">
        <v>866</v>
      </c>
      <c r="H281" s="574"/>
      <c r="I281" s="575" t="s">
        <v>1329</v>
      </c>
    </row>
    <row r="282" spans="2:9" s="566" customFormat="1" ht="13.5" thickBot="1" x14ac:dyDescent="0.25">
      <c r="B282" s="618">
        <f t="shared" si="10"/>
        <v>269</v>
      </c>
      <c r="C282" s="595" t="s">
        <v>2418</v>
      </c>
      <c r="D282" s="599">
        <v>2753000</v>
      </c>
      <c r="E282" s="580">
        <v>2753099</v>
      </c>
      <c r="F282" s="572">
        <f t="shared" si="9"/>
        <v>100</v>
      </c>
      <c r="G282" s="573" t="s">
        <v>866</v>
      </c>
      <c r="H282" s="574"/>
      <c r="I282" s="575" t="s">
        <v>1329</v>
      </c>
    </row>
    <row r="283" spans="2:9" s="566" customFormat="1" ht="13.5" thickBot="1" x14ac:dyDescent="0.25">
      <c r="B283" s="618">
        <f t="shared" si="10"/>
        <v>270</v>
      </c>
      <c r="C283" s="595" t="s">
        <v>2417</v>
      </c>
      <c r="D283" s="599">
        <v>2754000</v>
      </c>
      <c r="E283" s="580">
        <v>2754199</v>
      </c>
      <c r="F283" s="572">
        <f t="shared" si="9"/>
        <v>200</v>
      </c>
      <c r="G283" s="573" t="s">
        <v>866</v>
      </c>
      <c r="H283" s="574"/>
      <c r="I283" s="575" t="s">
        <v>1329</v>
      </c>
    </row>
    <row r="284" spans="2:9" s="566" customFormat="1" ht="13.5" thickBot="1" x14ac:dyDescent="0.25">
      <c r="B284" s="618">
        <f t="shared" si="10"/>
        <v>271</v>
      </c>
      <c r="C284" s="595" t="s">
        <v>2416</v>
      </c>
      <c r="D284" s="599">
        <v>2755000</v>
      </c>
      <c r="E284" s="580">
        <v>2755099</v>
      </c>
      <c r="F284" s="572">
        <f t="shared" si="9"/>
        <v>100</v>
      </c>
      <c r="G284" s="573" t="s">
        <v>866</v>
      </c>
      <c r="H284" s="574"/>
      <c r="I284" s="575" t="s">
        <v>1329</v>
      </c>
    </row>
    <row r="285" spans="2:9" s="566" customFormat="1" ht="13.5" thickBot="1" x14ac:dyDescent="0.25">
      <c r="B285" s="618">
        <f t="shared" si="10"/>
        <v>272</v>
      </c>
      <c r="C285" s="595" t="s">
        <v>2691</v>
      </c>
      <c r="D285" s="599">
        <v>2756000</v>
      </c>
      <c r="E285" s="580">
        <v>2756199</v>
      </c>
      <c r="F285" s="572">
        <f t="shared" si="9"/>
        <v>200</v>
      </c>
      <c r="G285" s="573" t="s">
        <v>866</v>
      </c>
      <c r="H285" s="574"/>
      <c r="I285" s="575" t="s">
        <v>1329</v>
      </c>
    </row>
    <row r="286" spans="2:9" s="566" customFormat="1" ht="13.5" thickBot="1" x14ac:dyDescent="0.25">
      <c r="B286" s="618">
        <f t="shared" si="10"/>
        <v>273</v>
      </c>
      <c r="C286" s="595" t="s">
        <v>1573</v>
      </c>
      <c r="D286" s="599">
        <v>2760000</v>
      </c>
      <c r="E286" s="580">
        <v>2761099</v>
      </c>
      <c r="F286" s="572">
        <f t="shared" si="9"/>
        <v>1100</v>
      </c>
      <c r="G286" s="573" t="s">
        <v>866</v>
      </c>
      <c r="H286" s="574"/>
      <c r="I286" s="575" t="s">
        <v>1329</v>
      </c>
    </row>
    <row r="287" spans="2:9" s="566" customFormat="1" ht="13.5" thickBot="1" x14ac:dyDescent="0.25">
      <c r="B287" s="618">
        <f t="shared" si="10"/>
        <v>274</v>
      </c>
      <c r="C287" s="595" t="s">
        <v>976</v>
      </c>
      <c r="D287" s="599">
        <v>2765000</v>
      </c>
      <c r="E287" s="580">
        <v>2765499</v>
      </c>
      <c r="F287" s="572">
        <f t="shared" si="9"/>
        <v>500</v>
      </c>
      <c r="G287" s="573" t="s">
        <v>866</v>
      </c>
      <c r="H287" s="574"/>
      <c r="I287" s="575" t="s">
        <v>1329</v>
      </c>
    </row>
    <row r="288" spans="2:9" s="566" customFormat="1" ht="13.5" thickBot="1" x14ac:dyDescent="0.25">
      <c r="B288" s="618">
        <f t="shared" si="10"/>
        <v>275</v>
      </c>
      <c r="C288" s="595" t="s">
        <v>2695</v>
      </c>
      <c r="D288" s="599">
        <v>2768000</v>
      </c>
      <c r="E288" s="580">
        <v>2768199</v>
      </c>
      <c r="F288" s="572">
        <f t="shared" si="9"/>
        <v>200</v>
      </c>
      <c r="G288" s="573" t="s">
        <v>866</v>
      </c>
      <c r="H288" s="574"/>
      <c r="I288" s="575" t="s">
        <v>1329</v>
      </c>
    </row>
    <row r="289" spans="2:9" s="566" customFormat="1" ht="13.5" thickBot="1" x14ac:dyDescent="0.25">
      <c r="B289" s="618">
        <f t="shared" si="10"/>
        <v>276</v>
      </c>
      <c r="C289" s="595" t="s">
        <v>1641</v>
      </c>
      <c r="D289" s="599">
        <v>2770000</v>
      </c>
      <c r="E289" s="580">
        <v>2771599</v>
      </c>
      <c r="F289" s="583">
        <f t="shared" si="9"/>
        <v>1600</v>
      </c>
      <c r="G289" s="573" t="s">
        <v>866</v>
      </c>
      <c r="H289" s="574"/>
      <c r="I289" s="575" t="s">
        <v>1329</v>
      </c>
    </row>
    <row r="290" spans="2:9" s="566" customFormat="1" ht="13.5" thickBot="1" x14ac:dyDescent="0.25">
      <c r="B290" s="618">
        <f t="shared" si="10"/>
        <v>277</v>
      </c>
      <c r="C290" s="595" t="s">
        <v>1395</v>
      </c>
      <c r="D290" s="599">
        <v>2780000</v>
      </c>
      <c r="E290" s="580">
        <v>2782099</v>
      </c>
      <c r="F290" s="572">
        <f t="shared" si="9"/>
        <v>2100</v>
      </c>
      <c r="G290" s="573" t="s">
        <v>866</v>
      </c>
      <c r="H290" s="574"/>
      <c r="I290" s="575" t="s">
        <v>1329</v>
      </c>
    </row>
    <row r="291" spans="2:9" s="566" customFormat="1" ht="13.5" thickBot="1" x14ac:dyDescent="0.25">
      <c r="B291" s="618">
        <f t="shared" si="10"/>
        <v>278</v>
      </c>
      <c r="C291" s="595" t="s">
        <v>2140</v>
      </c>
      <c r="D291" s="599">
        <v>2785000</v>
      </c>
      <c r="E291" s="580">
        <v>2785599</v>
      </c>
      <c r="F291" s="572">
        <f t="shared" si="9"/>
        <v>600</v>
      </c>
      <c r="G291" s="573" t="s">
        <v>845</v>
      </c>
      <c r="H291" s="574"/>
      <c r="I291" s="575" t="s">
        <v>1329</v>
      </c>
    </row>
    <row r="292" spans="2:9" s="566" customFormat="1" ht="13.5" thickBot="1" x14ac:dyDescent="0.25">
      <c r="B292" s="618">
        <f t="shared" si="10"/>
        <v>279</v>
      </c>
      <c r="C292" s="595" t="s">
        <v>2141</v>
      </c>
      <c r="D292" s="599">
        <v>2786000</v>
      </c>
      <c r="E292" s="580">
        <v>2786599</v>
      </c>
      <c r="F292" s="572">
        <f t="shared" si="9"/>
        <v>600</v>
      </c>
      <c r="G292" s="573" t="s">
        <v>845</v>
      </c>
      <c r="H292" s="574"/>
      <c r="I292" s="575" t="s">
        <v>1329</v>
      </c>
    </row>
    <row r="293" spans="2:9" s="566" customFormat="1" ht="13.5" thickBot="1" x14ac:dyDescent="0.25">
      <c r="B293" s="618">
        <f t="shared" si="10"/>
        <v>280</v>
      </c>
      <c r="C293" s="595" t="s">
        <v>1663</v>
      </c>
      <c r="D293" s="599">
        <v>2787000</v>
      </c>
      <c r="E293" s="580">
        <v>2788899</v>
      </c>
      <c r="F293" s="572">
        <f t="shared" si="9"/>
        <v>1900</v>
      </c>
      <c r="G293" s="573" t="s">
        <v>845</v>
      </c>
      <c r="H293" s="574"/>
      <c r="I293" s="575" t="s">
        <v>1329</v>
      </c>
    </row>
    <row r="294" spans="2:9" s="566" customFormat="1" ht="13.5" thickBot="1" x14ac:dyDescent="0.25">
      <c r="B294" s="618">
        <f t="shared" si="10"/>
        <v>281</v>
      </c>
      <c r="C294" s="595" t="s">
        <v>1551</v>
      </c>
      <c r="D294" s="599">
        <v>2789000</v>
      </c>
      <c r="E294" s="580">
        <v>2789199</v>
      </c>
      <c r="F294" s="572">
        <f t="shared" si="9"/>
        <v>200</v>
      </c>
      <c r="G294" s="573" t="s">
        <v>845</v>
      </c>
      <c r="H294" s="574"/>
      <c r="I294" s="575" t="s">
        <v>1329</v>
      </c>
    </row>
    <row r="295" spans="2:9" s="566" customFormat="1" ht="13.5" thickBot="1" x14ac:dyDescent="0.25">
      <c r="B295" s="618">
        <f t="shared" si="10"/>
        <v>282</v>
      </c>
      <c r="C295" s="595" t="s">
        <v>1607</v>
      </c>
      <c r="D295" s="599">
        <v>2790000</v>
      </c>
      <c r="E295" s="580">
        <v>2796399</v>
      </c>
      <c r="F295" s="572">
        <f t="shared" si="9"/>
        <v>6400</v>
      </c>
      <c r="G295" s="573" t="s">
        <v>845</v>
      </c>
      <c r="H295" s="574"/>
      <c r="I295" s="575" t="s">
        <v>1329</v>
      </c>
    </row>
    <row r="296" spans="2:9" s="566" customFormat="1" ht="13.5" thickBot="1" x14ac:dyDescent="0.25">
      <c r="B296" s="618">
        <f t="shared" si="10"/>
        <v>283</v>
      </c>
      <c r="C296" s="595" t="s">
        <v>1872</v>
      </c>
      <c r="D296" s="599">
        <v>2797000</v>
      </c>
      <c r="E296" s="580">
        <v>2797399</v>
      </c>
      <c r="F296" s="572">
        <f t="shared" si="9"/>
        <v>400</v>
      </c>
      <c r="G296" s="573" t="s">
        <v>845</v>
      </c>
      <c r="H296" s="574"/>
      <c r="I296" s="575" t="s">
        <v>1329</v>
      </c>
    </row>
    <row r="297" spans="2:9" s="566" customFormat="1" ht="13.5" thickBot="1" x14ac:dyDescent="0.25">
      <c r="B297" s="618">
        <f t="shared" si="10"/>
        <v>284</v>
      </c>
      <c r="C297" s="595" t="s">
        <v>1664</v>
      </c>
      <c r="D297" s="599">
        <v>2798000</v>
      </c>
      <c r="E297" s="580">
        <v>2799699</v>
      </c>
      <c r="F297" s="572">
        <f t="shared" si="9"/>
        <v>1700</v>
      </c>
      <c r="G297" s="573" t="s">
        <v>845</v>
      </c>
      <c r="H297" s="574"/>
      <c r="I297" s="575" t="s">
        <v>1329</v>
      </c>
    </row>
    <row r="298" spans="2:9" s="566" customFormat="1" ht="13.5" thickBot="1" x14ac:dyDescent="0.25">
      <c r="B298" s="618">
        <f t="shared" si="10"/>
        <v>285</v>
      </c>
      <c r="C298" s="595" t="s">
        <v>1014</v>
      </c>
      <c r="D298" s="599">
        <v>2800000</v>
      </c>
      <c r="E298" s="580">
        <v>2809999</v>
      </c>
      <c r="F298" s="572">
        <f t="shared" si="9"/>
        <v>10000</v>
      </c>
      <c r="G298" s="573" t="s">
        <v>867</v>
      </c>
      <c r="H298" s="574"/>
      <c r="I298" s="575" t="s">
        <v>1024</v>
      </c>
    </row>
    <row r="299" spans="2:9" s="566" customFormat="1" ht="13.5" thickBot="1" x14ac:dyDescent="0.25">
      <c r="B299" s="618">
        <f t="shared" si="10"/>
        <v>286</v>
      </c>
      <c r="C299" s="595" t="s">
        <v>1015</v>
      </c>
      <c r="D299" s="599">
        <v>2810000</v>
      </c>
      <c r="E299" s="580">
        <v>2819999</v>
      </c>
      <c r="F299" s="572">
        <f t="shared" si="9"/>
        <v>10000</v>
      </c>
      <c r="G299" s="573" t="s">
        <v>867</v>
      </c>
      <c r="H299" s="574"/>
      <c r="I299" s="575" t="s">
        <v>1024</v>
      </c>
    </row>
    <row r="300" spans="2:9" s="566" customFormat="1" ht="13.5" thickBot="1" x14ac:dyDescent="0.25">
      <c r="B300" s="618">
        <f t="shared" si="10"/>
        <v>287</v>
      </c>
      <c r="C300" s="595" t="s">
        <v>1016</v>
      </c>
      <c r="D300" s="599">
        <v>2820000</v>
      </c>
      <c r="E300" s="580">
        <v>2850999</v>
      </c>
      <c r="F300" s="572">
        <f t="shared" si="9"/>
        <v>31000</v>
      </c>
      <c r="G300" s="573" t="s">
        <v>867</v>
      </c>
      <c r="H300" s="574"/>
      <c r="I300" s="575" t="s">
        <v>1024</v>
      </c>
    </row>
    <row r="301" spans="2:9" s="566" customFormat="1" ht="13.5" thickBot="1" x14ac:dyDescent="0.25">
      <c r="B301" s="618">
        <f t="shared" si="10"/>
        <v>288</v>
      </c>
      <c r="C301" s="595" t="s">
        <v>827</v>
      </c>
      <c r="D301" s="579">
        <v>2851000</v>
      </c>
      <c r="E301" s="582">
        <v>2851699</v>
      </c>
      <c r="F301" s="572">
        <f t="shared" si="9"/>
        <v>700</v>
      </c>
      <c r="G301" s="573" t="s">
        <v>867</v>
      </c>
      <c r="H301" s="574"/>
      <c r="I301" s="575" t="s">
        <v>1024</v>
      </c>
    </row>
    <row r="302" spans="2:9" s="566" customFormat="1" ht="13.5" thickBot="1" x14ac:dyDescent="0.25">
      <c r="B302" s="618">
        <f t="shared" si="10"/>
        <v>289</v>
      </c>
      <c r="C302" s="586" t="s">
        <v>870</v>
      </c>
      <c r="D302" s="581">
        <v>2853000</v>
      </c>
      <c r="E302" s="582">
        <v>2856999</v>
      </c>
      <c r="F302" s="572">
        <f t="shared" si="9"/>
        <v>4000</v>
      </c>
      <c r="G302" s="573" t="s">
        <v>867</v>
      </c>
      <c r="H302" s="574"/>
      <c r="I302" s="575" t="s">
        <v>1024</v>
      </c>
    </row>
    <row r="303" spans="2:9" s="566" customFormat="1" ht="13.5" thickBot="1" x14ac:dyDescent="0.25">
      <c r="B303" s="618">
        <f t="shared" si="10"/>
        <v>290</v>
      </c>
      <c r="C303" s="586" t="s">
        <v>871</v>
      </c>
      <c r="D303" s="449">
        <v>2857000</v>
      </c>
      <c r="E303" s="582">
        <v>2859999</v>
      </c>
      <c r="F303" s="572">
        <f t="shared" si="9"/>
        <v>3000</v>
      </c>
      <c r="G303" s="573" t="s">
        <v>867</v>
      </c>
      <c r="H303" s="574"/>
      <c r="I303" s="575" t="s">
        <v>1024</v>
      </c>
    </row>
    <row r="304" spans="2:9" s="566" customFormat="1" ht="13.5" thickBot="1" x14ac:dyDescent="0.25">
      <c r="B304" s="618">
        <f t="shared" si="10"/>
        <v>291</v>
      </c>
      <c r="C304" s="586" t="s">
        <v>1017</v>
      </c>
      <c r="D304" s="591">
        <v>2860000</v>
      </c>
      <c r="E304" s="582">
        <v>2872799</v>
      </c>
      <c r="F304" s="572">
        <f>SUM((E304-D304)+1)</f>
        <v>12800</v>
      </c>
      <c r="G304" s="573" t="s">
        <v>867</v>
      </c>
      <c r="H304" s="574"/>
      <c r="I304" s="575" t="s">
        <v>1024</v>
      </c>
    </row>
    <row r="305" spans="2:10" s="567" customFormat="1" ht="13.5" thickBot="1" x14ac:dyDescent="0.25">
      <c r="B305" s="618">
        <f t="shared" si="10"/>
        <v>292</v>
      </c>
      <c r="C305" s="586" t="s">
        <v>849</v>
      </c>
      <c r="D305" s="579">
        <v>2875000</v>
      </c>
      <c r="E305" s="582">
        <v>2876999</v>
      </c>
      <c r="F305" s="572">
        <f t="shared" ref="F305:F383" si="11">SUM((E305-D305)+1)</f>
        <v>2000</v>
      </c>
      <c r="G305" s="573" t="s">
        <v>867</v>
      </c>
      <c r="H305" s="574"/>
      <c r="I305" s="575" t="s">
        <v>1024</v>
      </c>
      <c r="J305" s="566"/>
    </row>
    <row r="306" spans="2:10" s="567" customFormat="1" ht="13.5" thickBot="1" x14ac:dyDescent="0.25">
      <c r="B306" s="618">
        <f t="shared" si="10"/>
        <v>293</v>
      </c>
      <c r="C306" s="586" t="s">
        <v>854</v>
      </c>
      <c r="D306" s="579">
        <v>2877000</v>
      </c>
      <c r="E306" s="582">
        <v>2877999</v>
      </c>
      <c r="F306" s="572">
        <f t="shared" si="11"/>
        <v>1000</v>
      </c>
      <c r="G306" s="573" t="s">
        <v>867</v>
      </c>
      <c r="H306" s="574"/>
      <c r="I306" s="575" t="s">
        <v>1024</v>
      </c>
      <c r="J306" s="566"/>
    </row>
    <row r="307" spans="2:10" s="566" customFormat="1" ht="13.5" thickBot="1" x14ac:dyDescent="0.25">
      <c r="B307" s="618">
        <f t="shared" si="10"/>
        <v>294</v>
      </c>
      <c r="C307" s="586" t="s">
        <v>834</v>
      </c>
      <c r="D307" s="576">
        <v>2878000</v>
      </c>
      <c r="E307" s="582">
        <v>2878999</v>
      </c>
      <c r="F307" s="572">
        <f t="shared" si="11"/>
        <v>1000</v>
      </c>
      <c r="G307" s="571" t="s">
        <v>867</v>
      </c>
      <c r="H307" s="577"/>
      <c r="I307" s="578" t="s">
        <v>1024</v>
      </c>
    </row>
    <row r="308" spans="2:10" s="566" customFormat="1" ht="13.5" thickBot="1" x14ac:dyDescent="0.25">
      <c r="B308" s="618">
        <f t="shared" si="10"/>
        <v>295</v>
      </c>
      <c r="C308" s="586" t="s">
        <v>852</v>
      </c>
      <c r="D308" s="591">
        <v>2879000</v>
      </c>
      <c r="E308" s="582">
        <v>2879999</v>
      </c>
      <c r="F308" s="572">
        <f t="shared" si="11"/>
        <v>1000</v>
      </c>
      <c r="G308" s="573" t="s">
        <v>867</v>
      </c>
      <c r="H308" s="574"/>
      <c r="I308" s="575" t="s">
        <v>1024</v>
      </c>
    </row>
    <row r="309" spans="2:10" s="566" customFormat="1" ht="13.5" thickBot="1" x14ac:dyDescent="0.25">
      <c r="B309" s="618">
        <f t="shared" si="10"/>
        <v>296</v>
      </c>
      <c r="C309" s="586" t="s">
        <v>1015</v>
      </c>
      <c r="D309" s="579">
        <v>2880000</v>
      </c>
      <c r="E309" s="582">
        <v>2889699</v>
      </c>
      <c r="F309" s="572">
        <f t="shared" si="11"/>
        <v>9700</v>
      </c>
      <c r="G309" s="573" t="s">
        <v>867</v>
      </c>
      <c r="H309" s="574"/>
      <c r="I309" s="575" t="s">
        <v>1024</v>
      </c>
    </row>
    <row r="310" spans="2:10" s="566" customFormat="1" ht="13.5" thickBot="1" x14ac:dyDescent="0.25">
      <c r="B310" s="618">
        <f t="shared" si="10"/>
        <v>297</v>
      </c>
      <c r="C310" s="586" t="s">
        <v>955</v>
      </c>
      <c r="D310" s="581">
        <v>2890000</v>
      </c>
      <c r="E310" s="582">
        <v>2891999</v>
      </c>
      <c r="F310" s="572">
        <f t="shared" si="11"/>
        <v>2000</v>
      </c>
      <c r="G310" s="573" t="s">
        <v>867</v>
      </c>
      <c r="H310" s="574"/>
      <c r="I310" s="575" t="s">
        <v>1024</v>
      </c>
    </row>
    <row r="311" spans="2:10" s="566" customFormat="1" ht="13.5" thickBot="1" x14ac:dyDescent="0.25">
      <c r="B311" s="618">
        <f t="shared" si="10"/>
        <v>298</v>
      </c>
      <c r="C311" s="586" t="s">
        <v>250</v>
      </c>
      <c r="D311" s="581">
        <v>2892000</v>
      </c>
      <c r="E311" s="582">
        <v>2893999</v>
      </c>
      <c r="F311" s="572">
        <f t="shared" si="11"/>
        <v>2000</v>
      </c>
      <c r="G311" s="573" t="s">
        <v>867</v>
      </c>
      <c r="H311" s="574"/>
      <c r="I311" s="575" t="s">
        <v>1024</v>
      </c>
    </row>
    <row r="312" spans="2:10" s="566" customFormat="1" ht="13.5" thickBot="1" x14ac:dyDescent="0.25">
      <c r="B312" s="618">
        <f t="shared" si="10"/>
        <v>299</v>
      </c>
      <c r="C312" s="586" t="s">
        <v>850</v>
      </c>
      <c r="D312" s="579">
        <v>2896000</v>
      </c>
      <c r="E312" s="580">
        <v>2896999</v>
      </c>
      <c r="F312" s="583">
        <f t="shared" si="11"/>
        <v>1000</v>
      </c>
      <c r="G312" s="573" t="s">
        <v>867</v>
      </c>
      <c r="H312" s="574"/>
      <c r="I312" s="575" t="s">
        <v>1024</v>
      </c>
    </row>
    <row r="313" spans="2:10" s="566" customFormat="1" ht="13.5" thickBot="1" x14ac:dyDescent="0.25">
      <c r="B313" s="618">
        <f t="shared" si="10"/>
        <v>300</v>
      </c>
      <c r="C313" s="586" t="s">
        <v>851</v>
      </c>
      <c r="D313" s="581">
        <v>2897000</v>
      </c>
      <c r="E313" s="582">
        <v>2897999</v>
      </c>
      <c r="F313" s="572">
        <f t="shared" si="11"/>
        <v>1000</v>
      </c>
      <c r="G313" s="573" t="s">
        <v>867</v>
      </c>
      <c r="H313" s="574"/>
      <c r="I313" s="575" t="s">
        <v>1024</v>
      </c>
    </row>
    <row r="314" spans="2:10" s="566" customFormat="1" ht="13.5" thickBot="1" x14ac:dyDescent="0.25">
      <c r="B314" s="618">
        <f t="shared" si="10"/>
        <v>301</v>
      </c>
      <c r="C314" s="586" t="s">
        <v>853</v>
      </c>
      <c r="D314" s="581">
        <v>2898000</v>
      </c>
      <c r="E314" s="582">
        <v>2901599</v>
      </c>
      <c r="F314" s="572">
        <f t="shared" si="11"/>
        <v>3600</v>
      </c>
      <c r="G314" s="573" t="s">
        <v>867</v>
      </c>
      <c r="H314" s="574"/>
      <c r="I314" s="575" t="s">
        <v>1024</v>
      </c>
    </row>
    <row r="315" spans="2:10" s="566" customFormat="1" ht="13.5" thickBot="1" x14ac:dyDescent="0.25">
      <c r="B315" s="618">
        <f t="shared" si="10"/>
        <v>302</v>
      </c>
      <c r="C315" s="586" t="s">
        <v>1575</v>
      </c>
      <c r="D315" s="581">
        <v>2906000</v>
      </c>
      <c r="E315" s="582">
        <v>2906399</v>
      </c>
      <c r="F315" s="572">
        <f t="shared" si="11"/>
        <v>400</v>
      </c>
      <c r="G315" s="573" t="s">
        <v>845</v>
      </c>
      <c r="H315" s="574"/>
      <c r="I315" s="575" t="s">
        <v>1329</v>
      </c>
    </row>
    <row r="316" spans="2:10" s="566" customFormat="1" ht="13.5" thickBot="1" x14ac:dyDescent="0.25">
      <c r="B316" s="618">
        <f t="shared" si="10"/>
        <v>303</v>
      </c>
      <c r="C316" s="586" t="s">
        <v>1743</v>
      </c>
      <c r="D316" s="581">
        <v>2907000</v>
      </c>
      <c r="E316" s="582">
        <v>2907099</v>
      </c>
      <c r="F316" s="572">
        <f t="shared" si="11"/>
        <v>100</v>
      </c>
      <c r="G316" s="573" t="s">
        <v>845</v>
      </c>
      <c r="H316" s="574"/>
      <c r="I316" s="575" t="s">
        <v>1329</v>
      </c>
    </row>
    <row r="317" spans="2:10" s="566" customFormat="1" ht="13.5" thickBot="1" x14ac:dyDescent="0.25">
      <c r="B317" s="618">
        <f t="shared" si="10"/>
        <v>304</v>
      </c>
      <c r="C317" s="721" t="s">
        <v>835</v>
      </c>
      <c r="D317" s="581">
        <v>2908000</v>
      </c>
      <c r="E317" s="582">
        <v>2911099</v>
      </c>
      <c r="F317" s="572">
        <f t="shared" si="11"/>
        <v>3100</v>
      </c>
      <c r="G317" s="573" t="s">
        <v>845</v>
      </c>
      <c r="H317" s="574"/>
      <c r="I317" s="575" t="s">
        <v>1329</v>
      </c>
    </row>
    <row r="318" spans="2:10" s="566" customFormat="1" ht="13.5" thickBot="1" x14ac:dyDescent="0.25">
      <c r="B318" s="618">
        <f t="shared" si="10"/>
        <v>305</v>
      </c>
      <c r="C318" s="586" t="s">
        <v>2629</v>
      </c>
      <c r="D318" s="581">
        <v>2912000</v>
      </c>
      <c r="E318" s="582">
        <v>2916999</v>
      </c>
      <c r="F318" s="572">
        <f t="shared" si="11"/>
        <v>5000</v>
      </c>
      <c r="G318" s="573" t="s">
        <v>845</v>
      </c>
      <c r="H318" s="574"/>
      <c r="I318" s="575" t="s">
        <v>1329</v>
      </c>
    </row>
    <row r="319" spans="2:10" s="566" customFormat="1" ht="13.5" thickBot="1" x14ac:dyDescent="0.25">
      <c r="B319" s="618">
        <f t="shared" si="10"/>
        <v>306</v>
      </c>
      <c r="C319" s="586" t="s">
        <v>1387</v>
      </c>
      <c r="D319" s="581">
        <v>2917000</v>
      </c>
      <c r="E319" s="582">
        <v>2919099</v>
      </c>
      <c r="F319" s="572">
        <f t="shared" si="11"/>
        <v>2100</v>
      </c>
      <c r="G319" s="573" t="s">
        <v>845</v>
      </c>
      <c r="H319" s="574"/>
      <c r="I319" s="575" t="s">
        <v>1329</v>
      </c>
    </row>
    <row r="320" spans="2:10" s="566" customFormat="1" ht="13.5" thickBot="1" x14ac:dyDescent="0.25">
      <c r="B320" s="618">
        <f t="shared" si="10"/>
        <v>307</v>
      </c>
      <c r="C320" s="586" t="s">
        <v>987</v>
      </c>
      <c r="D320" s="581">
        <v>2920000</v>
      </c>
      <c r="E320" s="582">
        <v>2923999</v>
      </c>
      <c r="F320" s="572">
        <f t="shared" si="11"/>
        <v>4000</v>
      </c>
      <c r="G320" s="573" t="s">
        <v>845</v>
      </c>
      <c r="H320" s="574"/>
      <c r="I320" s="575" t="s">
        <v>1329</v>
      </c>
    </row>
    <row r="321" spans="2:9" s="566" customFormat="1" ht="13.5" thickBot="1" x14ac:dyDescent="0.25">
      <c r="B321" s="618">
        <f t="shared" si="10"/>
        <v>308</v>
      </c>
      <c r="C321" s="586" t="s">
        <v>1349</v>
      </c>
      <c r="D321" s="581">
        <v>2924000</v>
      </c>
      <c r="E321" s="582">
        <v>2925099</v>
      </c>
      <c r="F321" s="572">
        <f t="shared" si="11"/>
        <v>1100</v>
      </c>
      <c r="G321" s="573" t="s">
        <v>845</v>
      </c>
      <c r="H321" s="574"/>
      <c r="I321" s="575" t="s">
        <v>1329</v>
      </c>
    </row>
    <row r="322" spans="2:9" s="566" customFormat="1" ht="13.5" thickBot="1" x14ac:dyDescent="0.25">
      <c r="B322" s="618">
        <f t="shared" si="10"/>
        <v>309</v>
      </c>
      <c r="C322" s="586" t="s">
        <v>2142</v>
      </c>
      <c r="D322" s="581">
        <v>2926000</v>
      </c>
      <c r="E322" s="582">
        <v>2926799</v>
      </c>
      <c r="F322" s="572">
        <f t="shared" si="11"/>
        <v>800</v>
      </c>
      <c r="G322" s="573" t="s">
        <v>845</v>
      </c>
      <c r="H322" s="719"/>
      <c r="I322" s="575" t="s">
        <v>1329</v>
      </c>
    </row>
    <row r="323" spans="2:9" s="566" customFormat="1" ht="13.5" thickBot="1" x14ac:dyDescent="0.25">
      <c r="B323" s="618">
        <f t="shared" si="10"/>
        <v>310</v>
      </c>
      <c r="C323" s="595" t="s">
        <v>1193</v>
      </c>
      <c r="D323" s="579">
        <v>2927000</v>
      </c>
      <c r="E323" s="580">
        <v>2927999</v>
      </c>
      <c r="F323" s="583">
        <f t="shared" si="11"/>
        <v>1000</v>
      </c>
      <c r="G323" s="573" t="s">
        <v>845</v>
      </c>
      <c r="H323" s="574"/>
      <c r="I323" s="575" t="s">
        <v>1329</v>
      </c>
    </row>
    <row r="324" spans="2:9" s="566" customFormat="1" ht="13.5" thickBot="1" x14ac:dyDescent="0.25">
      <c r="B324" s="618">
        <f t="shared" si="10"/>
        <v>311</v>
      </c>
      <c r="C324" s="595" t="s">
        <v>1193</v>
      </c>
      <c r="D324" s="581">
        <v>2928000</v>
      </c>
      <c r="E324" s="582">
        <v>2929999</v>
      </c>
      <c r="F324" s="572">
        <f t="shared" si="11"/>
        <v>2000</v>
      </c>
      <c r="G324" s="573" t="s">
        <v>845</v>
      </c>
      <c r="H324" s="574"/>
      <c r="I324" s="575" t="s">
        <v>1329</v>
      </c>
    </row>
    <row r="325" spans="2:9" s="566" customFormat="1" ht="13.5" thickBot="1" x14ac:dyDescent="0.25">
      <c r="B325" s="618">
        <f t="shared" si="10"/>
        <v>312</v>
      </c>
      <c r="C325" s="586" t="s">
        <v>988</v>
      </c>
      <c r="D325" s="581">
        <v>2930000</v>
      </c>
      <c r="E325" s="582">
        <v>2939999</v>
      </c>
      <c r="F325" s="572">
        <f t="shared" si="11"/>
        <v>10000</v>
      </c>
      <c r="G325" s="573" t="s">
        <v>845</v>
      </c>
      <c r="H325" s="574"/>
      <c r="I325" s="575" t="s">
        <v>1329</v>
      </c>
    </row>
    <row r="326" spans="2:9" s="566" customFormat="1" ht="13.5" thickBot="1" x14ac:dyDescent="0.25">
      <c r="B326" s="618">
        <f t="shared" si="10"/>
        <v>313</v>
      </c>
      <c r="C326" s="595" t="s">
        <v>1586</v>
      </c>
      <c r="D326" s="579">
        <v>2941000</v>
      </c>
      <c r="E326" s="580">
        <v>2941599</v>
      </c>
      <c r="F326" s="583">
        <f t="shared" si="11"/>
        <v>600</v>
      </c>
      <c r="G326" s="573" t="s">
        <v>845</v>
      </c>
      <c r="H326" s="574"/>
      <c r="I326" s="575" t="s">
        <v>1329</v>
      </c>
    </row>
    <row r="327" spans="2:9" s="566" customFormat="1" ht="13.5" thickBot="1" x14ac:dyDescent="0.25">
      <c r="B327" s="618">
        <f t="shared" si="10"/>
        <v>314</v>
      </c>
      <c r="C327" s="586" t="s">
        <v>2625</v>
      </c>
      <c r="D327" s="581">
        <v>2943000</v>
      </c>
      <c r="E327" s="582">
        <v>2946399</v>
      </c>
      <c r="F327" s="572">
        <f t="shared" si="11"/>
        <v>3400</v>
      </c>
      <c r="G327" s="573" t="s">
        <v>845</v>
      </c>
      <c r="H327" s="574"/>
      <c r="I327" s="575" t="s">
        <v>1329</v>
      </c>
    </row>
    <row r="328" spans="2:9" s="566" customFormat="1" ht="13.5" thickBot="1" x14ac:dyDescent="0.25">
      <c r="B328" s="618">
        <f t="shared" si="10"/>
        <v>315</v>
      </c>
      <c r="C328" s="586" t="s">
        <v>1412</v>
      </c>
      <c r="D328" s="581">
        <v>2947000</v>
      </c>
      <c r="E328" s="582">
        <v>2947099</v>
      </c>
      <c r="F328" s="572">
        <f t="shared" si="11"/>
        <v>100</v>
      </c>
      <c r="G328" s="573" t="s">
        <v>845</v>
      </c>
      <c r="H328" s="574"/>
      <c r="I328" s="575" t="s">
        <v>1329</v>
      </c>
    </row>
    <row r="329" spans="2:9" s="566" customFormat="1" ht="13.5" thickBot="1" x14ac:dyDescent="0.25">
      <c r="B329" s="618">
        <f t="shared" si="10"/>
        <v>316</v>
      </c>
      <c r="C329" s="586" t="s">
        <v>837</v>
      </c>
      <c r="D329" s="581">
        <v>2948000</v>
      </c>
      <c r="E329" s="582">
        <v>2948899</v>
      </c>
      <c r="F329" s="572">
        <f t="shared" si="11"/>
        <v>900</v>
      </c>
      <c r="G329" s="573" t="s">
        <v>845</v>
      </c>
      <c r="H329" s="574"/>
      <c r="I329" s="575" t="s">
        <v>1329</v>
      </c>
    </row>
    <row r="330" spans="2:9" s="566" customFormat="1" ht="13.5" thickBot="1" x14ac:dyDescent="0.25">
      <c r="B330" s="618">
        <f t="shared" si="10"/>
        <v>317</v>
      </c>
      <c r="C330" s="586" t="s">
        <v>837</v>
      </c>
      <c r="D330" s="581">
        <v>2949000</v>
      </c>
      <c r="E330" s="582">
        <v>2949999</v>
      </c>
      <c r="F330" s="572">
        <f t="shared" si="11"/>
        <v>1000</v>
      </c>
      <c r="G330" s="573" t="s">
        <v>845</v>
      </c>
      <c r="H330" s="574"/>
      <c r="I330" s="575" t="s">
        <v>1329</v>
      </c>
    </row>
    <row r="331" spans="2:9" s="566" customFormat="1" ht="13.5" thickBot="1" x14ac:dyDescent="0.25">
      <c r="B331" s="618">
        <f t="shared" si="10"/>
        <v>318</v>
      </c>
      <c r="C331" s="586" t="s">
        <v>838</v>
      </c>
      <c r="D331" s="581">
        <v>2950000</v>
      </c>
      <c r="E331" s="582">
        <v>2952999</v>
      </c>
      <c r="F331" s="572">
        <f t="shared" si="11"/>
        <v>3000</v>
      </c>
      <c r="G331" s="573" t="s">
        <v>845</v>
      </c>
      <c r="H331" s="574"/>
      <c r="I331" s="575" t="s">
        <v>1329</v>
      </c>
    </row>
    <row r="332" spans="2:9" s="566" customFormat="1" ht="13.5" thickBot="1" x14ac:dyDescent="0.25">
      <c r="B332" s="618">
        <f t="shared" si="10"/>
        <v>319</v>
      </c>
      <c r="C332" s="586" t="s">
        <v>1361</v>
      </c>
      <c r="D332" s="581">
        <v>2953000</v>
      </c>
      <c r="E332" s="582">
        <v>2953499</v>
      </c>
      <c r="F332" s="572">
        <f t="shared" si="11"/>
        <v>500</v>
      </c>
      <c r="G332" s="573" t="s">
        <v>845</v>
      </c>
      <c r="H332" s="574"/>
      <c r="I332" s="575" t="s">
        <v>1329</v>
      </c>
    </row>
    <row r="333" spans="2:9" s="566" customFormat="1" ht="13.5" thickBot="1" x14ac:dyDescent="0.25">
      <c r="B333" s="618">
        <f t="shared" si="10"/>
        <v>320</v>
      </c>
      <c r="C333" s="586" t="s">
        <v>838</v>
      </c>
      <c r="D333" s="581">
        <v>2955000</v>
      </c>
      <c r="E333" s="582">
        <v>2955399</v>
      </c>
      <c r="F333" s="572">
        <f t="shared" si="11"/>
        <v>400</v>
      </c>
      <c r="G333" s="573" t="s">
        <v>845</v>
      </c>
      <c r="H333" s="574"/>
      <c r="I333" s="575" t="s">
        <v>1329</v>
      </c>
    </row>
    <row r="334" spans="2:9" s="566" customFormat="1" ht="13.5" thickBot="1" x14ac:dyDescent="0.25">
      <c r="B334" s="618">
        <f t="shared" si="10"/>
        <v>321</v>
      </c>
      <c r="C334" s="595" t="s">
        <v>2392</v>
      </c>
      <c r="D334" s="579">
        <v>2956000</v>
      </c>
      <c r="E334" s="580">
        <v>2956999</v>
      </c>
      <c r="F334" s="583">
        <f t="shared" si="11"/>
        <v>1000</v>
      </c>
      <c r="G334" s="573" t="s">
        <v>845</v>
      </c>
      <c r="H334" s="574"/>
      <c r="I334" s="575" t="s">
        <v>1329</v>
      </c>
    </row>
    <row r="335" spans="2:9" s="566" customFormat="1" ht="13.5" thickBot="1" x14ac:dyDescent="0.25">
      <c r="B335" s="618">
        <f t="shared" si="10"/>
        <v>322</v>
      </c>
      <c r="C335" s="586" t="s">
        <v>2479</v>
      </c>
      <c r="D335" s="581">
        <v>2958000</v>
      </c>
      <c r="E335" s="582">
        <v>2958699</v>
      </c>
      <c r="F335" s="572">
        <f t="shared" si="11"/>
        <v>700</v>
      </c>
      <c r="G335" s="573" t="s">
        <v>845</v>
      </c>
      <c r="H335" s="574"/>
      <c r="I335" s="575" t="s">
        <v>1329</v>
      </c>
    </row>
    <row r="336" spans="2:9" s="566" customFormat="1" ht="13.5" thickBot="1" x14ac:dyDescent="0.25">
      <c r="B336" s="618">
        <f t="shared" si="10"/>
        <v>323</v>
      </c>
      <c r="C336" s="586" t="s">
        <v>988</v>
      </c>
      <c r="D336" s="581">
        <v>2960000</v>
      </c>
      <c r="E336" s="582">
        <v>2969099</v>
      </c>
      <c r="F336" s="572">
        <f t="shared" si="11"/>
        <v>9100</v>
      </c>
      <c r="G336" s="573" t="s">
        <v>845</v>
      </c>
      <c r="H336" s="574"/>
      <c r="I336" s="575" t="s">
        <v>1329</v>
      </c>
    </row>
    <row r="337" spans="2:9" s="566" customFormat="1" ht="13.5" thickBot="1" x14ac:dyDescent="0.25">
      <c r="B337" s="618">
        <f t="shared" si="10"/>
        <v>324</v>
      </c>
      <c r="C337" s="586" t="s">
        <v>1665</v>
      </c>
      <c r="D337" s="601">
        <v>2970000</v>
      </c>
      <c r="E337" s="582">
        <v>2971599</v>
      </c>
      <c r="F337" s="572">
        <f t="shared" si="11"/>
        <v>1600</v>
      </c>
      <c r="G337" s="573" t="s">
        <v>845</v>
      </c>
      <c r="H337" s="574"/>
      <c r="I337" s="575" t="s">
        <v>1329</v>
      </c>
    </row>
    <row r="338" spans="2:9" s="566" customFormat="1" ht="13.5" thickBot="1" x14ac:dyDescent="0.25">
      <c r="B338" s="618">
        <f t="shared" si="10"/>
        <v>325</v>
      </c>
      <c r="C338" s="595" t="s">
        <v>2399</v>
      </c>
      <c r="D338" s="599">
        <v>2972000</v>
      </c>
      <c r="E338" s="580">
        <v>2973999</v>
      </c>
      <c r="F338" s="572">
        <f t="shared" si="11"/>
        <v>2000</v>
      </c>
      <c r="G338" s="573" t="s">
        <v>845</v>
      </c>
      <c r="H338" s="574"/>
      <c r="I338" s="575" t="s">
        <v>1329</v>
      </c>
    </row>
    <row r="339" spans="2:9" s="566" customFormat="1" ht="13.5" thickBot="1" x14ac:dyDescent="0.25">
      <c r="B339" s="618">
        <f t="shared" si="10"/>
        <v>326</v>
      </c>
      <c r="C339" s="595" t="s">
        <v>844</v>
      </c>
      <c r="D339" s="599">
        <v>2974000</v>
      </c>
      <c r="E339" s="580">
        <v>2978399</v>
      </c>
      <c r="F339" s="572">
        <f t="shared" si="11"/>
        <v>4400</v>
      </c>
      <c r="G339" s="573" t="s">
        <v>845</v>
      </c>
      <c r="H339" s="574"/>
      <c r="I339" s="575" t="s">
        <v>1329</v>
      </c>
    </row>
    <row r="340" spans="2:9" s="566" customFormat="1" ht="13.5" thickBot="1" x14ac:dyDescent="0.25">
      <c r="B340" s="618">
        <f t="shared" si="10"/>
        <v>327</v>
      </c>
      <c r="C340" s="586" t="s">
        <v>2478</v>
      </c>
      <c r="D340" s="601">
        <v>2980000</v>
      </c>
      <c r="E340" s="582">
        <v>2986299</v>
      </c>
      <c r="F340" s="583">
        <f t="shared" si="11"/>
        <v>6300</v>
      </c>
      <c r="G340" s="573" t="s">
        <v>845</v>
      </c>
      <c r="H340" s="574"/>
      <c r="I340" s="575" t="s">
        <v>1329</v>
      </c>
    </row>
    <row r="341" spans="2:9" s="566" customFormat="1" ht="13.5" thickBot="1" x14ac:dyDescent="0.25">
      <c r="B341" s="618">
        <f t="shared" si="10"/>
        <v>328</v>
      </c>
      <c r="C341" s="586" t="s">
        <v>1401</v>
      </c>
      <c r="D341" s="601">
        <v>2987000</v>
      </c>
      <c r="E341" s="582">
        <v>2987499</v>
      </c>
      <c r="F341" s="583">
        <f t="shared" si="11"/>
        <v>500</v>
      </c>
      <c r="G341" s="573" t="s">
        <v>845</v>
      </c>
      <c r="H341" s="574"/>
      <c r="I341" s="575" t="s">
        <v>1329</v>
      </c>
    </row>
    <row r="342" spans="2:9" s="566" customFormat="1" ht="13.5" thickBot="1" x14ac:dyDescent="0.25">
      <c r="B342" s="618">
        <f t="shared" si="10"/>
        <v>329</v>
      </c>
      <c r="C342" s="586" t="s">
        <v>2143</v>
      </c>
      <c r="D342" s="601">
        <v>2988000</v>
      </c>
      <c r="E342" s="582">
        <v>2988299</v>
      </c>
      <c r="F342" s="583">
        <f t="shared" si="11"/>
        <v>300</v>
      </c>
      <c r="G342" s="573" t="s">
        <v>845</v>
      </c>
      <c r="H342" s="574"/>
      <c r="I342" s="575" t="s">
        <v>1329</v>
      </c>
    </row>
    <row r="343" spans="2:9" s="565" customFormat="1" ht="13.5" thickBot="1" x14ac:dyDescent="0.25">
      <c r="B343" s="618">
        <f t="shared" ref="B343:B406" si="12">B342+1</f>
        <v>330</v>
      </c>
      <c r="C343" s="586" t="s">
        <v>2311</v>
      </c>
      <c r="D343" s="601">
        <v>2989000</v>
      </c>
      <c r="E343" s="582">
        <v>2989199</v>
      </c>
      <c r="F343" s="583">
        <f t="shared" si="11"/>
        <v>200</v>
      </c>
      <c r="G343" s="573" t="s">
        <v>845</v>
      </c>
      <c r="H343" s="574"/>
      <c r="I343" s="575" t="s">
        <v>1329</v>
      </c>
    </row>
    <row r="344" spans="2:9" s="566" customFormat="1" ht="13.5" thickBot="1" x14ac:dyDescent="0.25">
      <c r="B344" s="618">
        <f t="shared" si="12"/>
        <v>331</v>
      </c>
      <c r="C344" s="586" t="s">
        <v>840</v>
      </c>
      <c r="D344" s="601">
        <v>2992000</v>
      </c>
      <c r="E344" s="582">
        <v>2993099</v>
      </c>
      <c r="F344" s="583">
        <f>SUM((E344-D344)+1)</f>
        <v>1100</v>
      </c>
      <c r="G344" s="573" t="s">
        <v>845</v>
      </c>
      <c r="H344" s="574"/>
      <c r="I344" s="575" t="s">
        <v>1329</v>
      </c>
    </row>
    <row r="345" spans="2:9" s="566" customFormat="1" ht="13.5" thickBot="1" x14ac:dyDescent="0.25">
      <c r="B345" s="618">
        <f t="shared" si="12"/>
        <v>332</v>
      </c>
      <c r="C345" s="595" t="s">
        <v>1159</v>
      </c>
      <c r="D345" s="599">
        <v>2995000</v>
      </c>
      <c r="E345" s="580">
        <v>2997299</v>
      </c>
      <c r="F345" s="583">
        <f t="shared" si="11"/>
        <v>2300</v>
      </c>
      <c r="G345" s="573" t="s">
        <v>845</v>
      </c>
      <c r="H345" s="574"/>
      <c r="I345" s="575" t="s">
        <v>1329</v>
      </c>
    </row>
    <row r="346" spans="2:9" s="566" customFormat="1" ht="13.5" thickBot="1" x14ac:dyDescent="0.25">
      <c r="B346" s="618">
        <f t="shared" si="12"/>
        <v>333</v>
      </c>
      <c r="C346" s="595" t="s">
        <v>1666</v>
      </c>
      <c r="D346" s="599">
        <v>2998000</v>
      </c>
      <c r="E346" s="580">
        <v>2999199</v>
      </c>
      <c r="F346" s="583">
        <f t="shared" si="11"/>
        <v>1200</v>
      </c>
      <c r="G346" s="573" t="s">
        <v>845</v>
      </c>
      <c r="H346" s="574"/>
      <c r="I346" s="588" t="s">
        <v>1329</v>
      </c>
    </row>
    <row r="347" spans="2:9" s="566" customFormat="1" ht="13.5" thickBot="1" x14ac:dyDescent="0.25">
      <c r="B347" s="618">
        <f t="shared" si="12"/>
        <v>334</v>
      </c>
      <c r="C347" s="595" t="s">
        <v>1188</v>
      </c>
      <c r="D347" s="673">
        <v>3000000</v>
      </c>
      <c r="E347" s="674">
        <v>3000499</v>
      </c>
      <c r="F347" s="583">
        <f t="shared" si="11"/>
        <v>500</v>
      </c>
      <c r="G347" s="573" t="s">
        <v>864</v>
      </c>
      <c r="H347" s="574"/>
      <c r="I347" s="588" t="s">
        <v>1329</v>
      </c>
    </row>
    <row r="348" spans="2:9" s="566" customFormat="1" ht="13.5" thickBot="1" x14ac:dyDescent="0.25">
      <c r="B348" s="618">
        <f t="shared" si="12"/>
        <v>335</v>
      </c>
      <c r="C348" s="586" t="s">
        <v>1191</v>
      </c>
      <c r="D348" s="683">
        <v>3001000</v>
      </c>
      <c r="E348" s="684">
        <v>3001299</v>
      </c>
      <c r="F348" s="583">
        <f>SUM((E348-D348)+1)</f>
        <v>300</v>
      </c>
      <c r="G348" s="722" t="s">
        <v>699</v>
      </c>
      <c r="H348" s="577"/>
      <c r="I348" s="588" t="s">
        <v>1329</v>
      </c>
    </row>
    <row r="349" spans="2:9" s="566" customFormat="1" ht="13.5" thickBot="1" x14ac:dyDescent="0.25">
      <c r="B349" s="618">
        <f t="shared" si="12"/>
        <v>336</v>
      </c>
      <c r="C349" s="586" t="s">
        <v>1372</v>
      </c>
      <c r="D349" s="683">
        <v>3010000</v>
      </c>
      <c r="E349" s="684">
        <v>3049999</v>
      </c>
      <c r="F349" s="583">
        <f t="shared" si="11"/>
        <v>40000</v>
      </c>
      <c r="G349" s="602" t="s">
        <v>699</v>
      </c>
      <c r="H349" s="577"/>
      <c r="I349" s="588" t="s">
        <v>1329</v>
      </c>
    </row>
    <row r="350" spans="2:9" s="566" customFormat="1" ht="13.5" thickBot="1" x14ac:dyDescent="0.25">
      <c r="B350" s="618">
        <f t="shared" si="12"/>
        <v>337</v>
      </c>
      <c r="C350" s="586" t="s">
        <v>1372</v>
      </c>
      <c r="D350" s="683">
        <v>3050000</v>
      </c>
      <c r="E350" s="684">
        <v>3061999</v>
      </c>
      <c r="F350" s="583">
        <f t="shared" si="11"/>
        <v>12000</v>
      </c>
      <c r="G350" s="573" t="s">
        <v>699</v>
      </c>
      <c r="H350" s="577"/>
      <c r="I350" s="588" t="s">
        <v>1329</v>
      </c>
    </row>
    <row r="351" spans="2:9" s="566" customFormat="1" ht="13.5" thickBot="1" x14ac:dyDescent="0.25">
      <c r="B351" s="618">
        <f t="shared" si="12"/>
        <v>338</v>
      </c>
      <c r="C351" s="586" t="s">
        <v>1372</v>
      </c>
      <c r="D351" s="683">
        <v>3062000</v>
      </c>
      <c r="E351" s="684">
        <v>3128999</v>
      </c>
      <c r="F351" s="583">
        <f t="shared" si="11"/>
        <v>67000</v>
      </c>
      <c r="G351" s="573" t="s">
        <v>699</v>
      </c>
      <c r="H351" s="577"/>
      <c r="I351" s="588" t="s">
        <v>1329</v>
      </c>
    </row>
    <row r="352" spans="2:9" s="566" customFormat="1" ht="13.5" thickBot="1" x14ac:dyDescent="0.25">
      <c r="B352" s="618">
        <f t="shared" si="12"/>
        <v>339</v>
      </c>
      <c r="C352" s="586" t="s">
        <v>2692</v>
      </c>
      <c r="D352" s="683">
        <v>3500000</v>
      </c>
      <c r="E352" s="684">
        <v>3509999</v>
      </c>
      <c r="F352" s="583">
        <f t="shared" si="11"/>
        <v>10000</v>
      </c>
      <c r="G352" s="573" t="s">
        <v>864</v>
      </c>
      <c r="H352" s="577"/>
      <c r="I352" s="588" t="s">
        <v>1329</v>
      </c>
    </row>
    <row r="353" spans="2:9" s="566" customFormat="1" ht="13.5" thickBot="1" x14ac:dyDescent="0.25">
      <c r="B353" s="618">
        <f t="shared" si="12"/>
        <v>340</v>
      </c>
      <c r="C353" s="586" t="s">
        <v>2693</v>
      </c>
      <c r="D353" s="683">
        <v>3520000</v>
      </c>
      <c r="E353" s="684">
        <v>3522999</v>
      </c>
      <c r="F353" s="583">
        <f t="shared" si="11"/>
        <v>3000</v>
      </c>
      <c r="G353" s="573" t="s">
        <v>864</v>
      </c>
      <c r="H353" s="577"/>
      <c r="I353" s="588" t="s">
        <v>1329</v>
      </c>
    </row>
    <row r="354" spans="2:9" s="566" customFormat="1" ht="13.5" thickBot="1" x14ac:dyDescent="0.25">
      <c r="B354" s="618">
        <f t="shared" si="12"/>
        <v>341</v>
      </c>
      <c r="C354" s="586" t="s">
        <v>2303</v>
      </c>
      <c r="D354" s="683">
        <v>3600000</v>
      </c>
      <c r="E354" s="684">
        <v>3603599</v>
      </c>
      <c r="F354" s="583">
        <f t="shared" si="11"/>
        <v>3600</v>
      </c>
      <c r="G354" s="573" t="s">
        <v>845</v>
      </c>
      <c r="H354" s="577"/>
      <c r="I354" s="588" t="s">
        <v>1329</v>
      </c>
    </row>
    <row r="355" spans="2:9" s="566" customFormat="1" ht="13.5" thickBot="1" x14ac:dyDescent="0.25">
      <c r="B355" s="618">
        <f t="shared" si="12"/>
        <v>342</v>
      </c>
      <c r="C355" s="586" t="s">
        <v>2304</v>
      </c>
      <c r="D355" s="683">
        <v>3604000</v>
      </c>
      <c r="E355" s="684">
        <v>3607599</v>
      </c>
      <c r="F355" s="583">
        <f t="shared" si="11"/>
        <v>3600</v>
      </c>
      <c r="G355" s="573" t="s">
        <v>845</v>
      </c>
      <c r="H355" s="577"/>
      <c r="I355" s="588" t="s">
        <v>1329</v>
      </c>
    </row>
    <row r="356" spans="2:9" s="566" customFormat="1" ht="13.5" thickBot="1" x14ac:dyDescent="0.25">
      <c r="B356" s="618">
        <f t="shared" si="12"/>
        <v>343</v>
      </c>
      <c r="C356" s="586" t="s">
        <v>2303</v>
      </c>
      <c r="D356" s="683">
        <v>3610000</v>
      </c>
      <c r="E356" s="684">
        <v>3615999</v>
      </c>
      <c r="F356" s="583">
        <f t="shared" si="11"/>
        <v>6000</v>
      </c>
      <c r="G356" s="573" t="s">
        <v>845</v>
      </c>
      <c r="H356" s="577"/>
      <c r="I356" s="588" t="s">
        <v>1329</v>
      </c>
    </row>
    <row r="357" spans="2:9" s="566" customFormat="1" ht="13.5" thickBot="1" x14ac:dyDescent="0.25">
      <c r="B357" s="618">
        <f t="shared" si="12"/>
        <v>344</v>
      </c>
      <c r="C357" s="586" t="s">
        <v>2304</v>
      </c>
      <c r="D357" s="683">
        <v>3620000</v>
      </c>
      <c r="E357" s="684">
        <v>3625999</v>
      </c>
      <c r="F357" s="583">
        <f t="shared" si="11"/>
        <v>6000</v>
      </c>
      <c r="G357" s="573" t="s">
        <v>845</v>
      </c>
      <c r="H357" s="577"/>
      <c r="I357" s="588" t="s">
        <v>1329</v>
      </c>
    </row>
    <row r="358" spans="2:9" s="566" customFormat="1" ht="13.5" thickBot="1" x14ac:dyDescent="0.25">
      <c r="B358" s="618">
        <f t="shared" si="12"/>
        <v>345</v>
      </c>
      <c r="C358" s="586" t="s">
        <v>2188</v>
      </c>
      <c r="D358" s="683">
        <v>3630000</v>
      </c>
      <c r="E358" s="684">
        <v>3635999</v>
      </c>
      <c r="F358" s="583">
        <f t="shared" si="11"/>
        <v>6000</v>
      </c>
      <c r="G358" s="573" t="s">
        <v>845</v>
      </c>
      <c r="H358" s="577"/>
      <c r="I358" s="588" t="s">
        <v>1329</v>
      </c>
    </row>
    <row r="359" spans="2:9" s="566" customFormat="1" ht="13.5" thickBot="1" x14ac:dyDescent="0.25">
      <c r="B359" s="618">
        <f t="shared" si="12"/>
        <v>346</v>
      </c>
      <c r="C359" s="586" t="s">
        <v>2597</v>
      </c>
      <c r="D359" s="683">
        <v>3640000</v>
      </c>
      <c r="E359" s="684">
        <v>3645999</v>
      </c>
      <c r="F359" s="583">
        <f t="shared" si="11"/>
        <v>6000</v>
      </c>
      <c r="G359" s="573" t="s">
        <v>845</v>
      </c>
      <c r="H359" s="577"/>
      <c r="I359" s="588" t="s">
        <v>1329</v>
      </c>
    </row>
    <row r="360" spans="2:9" s="566" customFormat="1" ht="13.5" thickBot="1" x14ac:dyDescent="0.25">
      <c r="B360" s="618">
        <f t="shared" si="12"/>
        <v>347</v>
      </c>
      <c r="C360" s="586" t="s">
        <v>2596</v>
      </c>
      <c r="D360" s="683">
        <v>3660000</v>
      </c>
      <c r="E360" s="684">
        <v>3665999</v>
      </c>
      <c r="F360" s="583">
        <f t="shared" si="11"/>
        <v>6000</v>
      </c>
      <c r="G360" s="573" t="s">
        <v>855</v>
      </c>
      <c r="H360" s="577"/>
      <c r="I360" s="588" t="s">
        <v>1329</v>
      </c>
    </row>
    <row r="361" spans="2:9" s="566" customFormat="1" ht="13.5" thickBot="1" x14ac:dyDescent="0.25">
      <c r="B361" s="618">
        <f t="shared" si="12"/>
        <v>348</v>
      </c>
      <c r="C361" s="586" t="s">
        <v>2253</v>
      </c>
      <c r="D361" s="683">
        <v>3670000</v>
      </c>
      <c r="E361" s="684">
        <v>3675999</v>
      </c>
      <c r="F361" s="583">
        <f t="shared" si="11"/>
        <v>6000</v>
      </c>
      <c r="G361" s="573" t="s">
        <v>864</v>
      </c>
      <c r="H361" s="577"/>
      <c r="I361" s="588" t="s">
        <v>1329</v>
      </c>
    </row>
    <row r="362" spans="2:9" s="566" customFormat="1" ht="13.5" thickBot="1" x14ac:dyDescent="0.25">
      <c r="B362" s="618">
        <f t="shared" si="12"/>
        <v>349</v>
      </c>
      <c r="C362" s="586" t="s">
        <v>2599</v>
      </c>
      <c r="D362" s="683">
        <v>3680000</v>
      </c>
      <c r="E362" s="684">
        <v>3685999</v>
      </c>
      <c r="F362" s="583">
        <f t="shared" si="11"/>
        <v>6000</v>
      </c>
      <c r="G362" s="573" t="s">
        <v>866</v>
      </c>
      <c r="H362" s="577"/>
      <c r="I362" s="588" t="s">
        <v>1329</v>
      </c>
    </row>
    <row r="363" spans="2:9" s="566" customFormat="1" ht="13.5" thickBot="1" x14ac:dyDescent="0.25">
      <c r="B363" s="618">
        <f t="shared" si="12"/>
        <v>350</v>
      </c>
      <c r="C363" s="586" t="s">
        <v>2603</v>
      </c>
      <c r="D363" s="683">
        <v>3690000</v>
      </c>
      <c r="E363" s="684">
        <v>3695999</v>
      </c>
      <c r="F363" s="583">
        <f t="shared" si="11"/>
        <v>6000</v>
      </c>
      <c r="G363" s="573" t="s">
        <v>863</v>
      </c>
      <c r="H363" s="577"/>
      <c r="I363" s="588" t="s">
        <v>1329</v>
      </c>
    </row>
    <row r="364" spans="2:9" s="566" customFormat="1" ht="13.5" thickBot="1" x14ac:dyDescent="0.25">
      <c r="B364" s="618">
        <f t="shared" si="12"/>
        <v>351</v>
      </c>
      <c r="C364" s="586" t="s">
        <v>1372</v>
      </c>
      <c r="D364" s="683">
        <v>3700000</v>
      </c>
      <c r="E364" s="684">
        <v>3709999</v>
      </c>
      <c r="F364" s="583">
        <f t="shared" si="11"/>
        <v>10000</v>
      </c>
      <c r="G364" s="602" t="s">
        <v>699</v>
      </c>
      <c r="H364" s="577"/>
      <c r="I364" s="588" t="s">
        <v>1329</v>
      </c>
    </row>
    <row r="365" spans="2:9" s="566" customFormat="1" ht="13.5" thickBot="1" x14ac:dyDescent="0.25">
      <c r="B365" s="618">
        <f t="shared" si="12"/>
        <v>352</v>
      </c>
      <c r="C365" s="586" t="s">
        <v>1372</v>
      </c>
      <c r="D365" s="683">
        <v>3730000</v>
      </c>
      <c r="E365" s="684">
        <v>3737999</v>
      </c>
      <c r="F365" s="583">
        <f t="shared" si="11"/>
        <v>8000</v>
      </c>
      <c r="G365" s="602" t="s">
        <v>699</v>
      </c>
      <c r="H365" s="577"/>
      <c r="I365" s="587" t="s">
        <v>1329</v>
      </c>
    </row>
    <row r="366" spans="2:9" s="566" customFormat="1" ht="13.5" thickBot="1" x14ac:dyDescent="0.25">
      <c r="B366" s="618">
        <f t="shared" si="12"/>
        <v>353</v>
      </c>
      <c r="C366" s="586" t="s">
        <v>2581</v>
      </c>
      <c r="D366" s="683">
        <v>3900000</v>
      </c>
      <c r="E366" s="684">
        <v>3900399</v>
      </c>
      <c r="F366" s="583">
        <f t="shared" si="11"/>
        <v>400</v>
      </c>
      <c r="G366" s="571" t="s">
        <v>866</v>
      </c>
      <c r="H366" s="577"/>
      <c r="I366" s="587" t="s">
        <v>1329</v>
      </c>
    </row>
    <row r="367" spans="2:9" s="566" customFormat="1" ht="13.5" thickBot="1" x14ac:dyDescent="0.25">
      <c r="B367" s="618">
        <f t="shared" si="12"/>
        <v>354</v>
      </c>
      <c r="C367" s="586" t="s">
        <v>1218</v>
      </c>
      <c r="D367" s="683">
        <v>3901000</v>
      </c>
      <c r="E367" s="684">
        <v>3901299</v>
      </c>
      <c r="F367" s="583">
        <f t="shared" si="11"/>
        <v>300</v>
      </c>
      <c r="G367" s="571" t="s">
        <v>866</v>
      </c>
      <c r="H367" s="577"/>
      <c r="I367" s="587" t="s">
        <v>1329</v>
      </c>
    </row>
    <row r="368" spans="2:9" s="566" customFormat="1" ht="13.5" thickBot="1" x14ac:dyDescent="0.25">
      <c r="B368" s="618">
        <f t="shared" si="12"/>
        <v>355</v>
      </c>
      <c r="C368" s="586" t="s">
        <v>1335</v>
      </c>
      <c r="D368" s="683">
        <v>3903000</v>
      </c>
      <c r="E368" s="684">
        <v>3904299</v>
      </c>
      <c r="F368" s="583">
        <f t="shared" si="11"/>
        <v>1300</v>
      </c>
      <c r="G368" s="571" t="s">
        <v>845</v>
      </c>
      <c r="H368" s="577"/>
      <c r="I368" s="587" t="s">
        <v>1329</v>
      </c>
    </row>
    <row r="369" spans="2:9" s="566" customFormat="1" ht="13.5" thickBot="1" x14ac:dyDescent="0.25">
      <c r="B369" s="618">
        <f t="shared" si="12"/>
        <v>356</v>
      </c>
      <c r="C369" s="586" t="s">
        <v>1351</v>
      </c>
      <c r="D369" s="683">
        <v>3906000</v>
      </c>
      <c r="E369" s="684">
        <v>3907299</v>
      </c>
      <c r="F369" s="583">
        <f t="shared" si="11"/>
        <v>1300</v>
      </c>
      <c r="G369" s="571" t="s">
        <v>845</v>
      </c>
      <c r="H369" s="577"/>
      <c r="I369" s="587" t="s">
        <v>1329</v>
      </c>
    </row>
    <row r="370" spans="2:9" s="566" customFormat="1" ht="13.5" thickBot="1" x14ac:dyDescent="0.25">
      <c r="B370" s="618">
        <f t="shared" si="12"/>
        <v>357</v>
      </c>
      <c r="C370" s="586" t="s">
        <v>1364</v>
      </c>
      <c r="D370" s="683">
        <v>3910000</v>
      </c>
      <c r="E370" s="684">
        <v>3910199</v>
      </c>
      <c r="F370" s="583">
        <f t="shared" si="11"/>
        <v>200</v>
      </c>
      <c r="G370" s="571" t="s">
        <v>866</v>
      </c>
      <c r="H370" s="577"/>
      <c r="I370" s="587" t="s">
        <v>1329</v>
      </c>
    </row>
    <row r="371" spans="2:9" s="566" customFormat="1" ht="13.5" thickBot="1" x14ac:dyDescent="0.25">
      <c r="B371" s="618">
        <f t="shared" si="12"/>
        <v>358</v>
      </c>
      <c r="C371" s="586" t="s">
        <v>2714</v>
      </c>
      <c r="D371" s="683">
        <v>3911000</v>
      </c>
      <c r="E371" s="684">
        <v>3911499</v>
      </c>
      <c r="F371" s="583">
        <f t="shared" si="11"/>
        <v>500</v>
      </c>
      <c r="G371" s="571" t="s">
        <v>866</v>
      </c>
      <c r="H371" s="577"/>
      <c r="I371" s="587" t="s">
        <v>1329</v>
      </c>
    </row>
    <row r="372" spans="2:9" s="566" customFormat="1" ht="13.5" thickBot="1" x14ac:dyDescent="0.25">
      <c r="B372" s="618">
        <f t="shared" si="12"/>
        <v>359</v>
      </c>
      <c r="C372" s="586" t="s">
        <v>2715</v>
      </c>
      <c r="D372" s="683">
        <v>3912000</v>
      </c>
      <c r="E372" s="684">
        <v>3912399</v>
      </c>
      <c r="F372" s="583">
        <f t="shared" si="11"/>
        <v>400</v>
      </c>
      <c r="G372" s="571" t="s">
        <v>863</v>
      </c>
      <c r="H372" s="577"/>
      <c r="I372" s="587" t="s">
        <v>1329</v>
      </c>
    </row>
    <row r="373" spans="2:9" s="566" customFormat="1" ht="13.5" thickBot="1" x14ac:dyDescent="0.25">
      <c r="B373" s="618">
        <f t="shared" si="12"/>
        <v>360</v>
      </c>
      <c r="C373" s="586" t="s">
        <v>2716</v>
      </c>
      <c r="D373" s="683">
        <v>3913000</v>
      </c>
      <c r="E373" s="684">
        <v>3913199</v>
      </c>
      <c r="F373" s="583">
        <f t="shared" si="11"/>
        <v>200</v>
      </c>
      <c r="G373" s="571" t="s">
        <v>863</v>
      </c>
      <c r="H373" s="577"/>
      <c r="I373" s="587" t="s">
        <v>1329</v>
      </c>
    </row>
    <row r="374" spans="2:9" s="566" customFormat="1" ht="13.5" thickBot="1" x14ac:dyDescent="0.25">
      <c r="B374" s="618">
        <f t="shared" si="12"/>
        <v>361</v>
      </c>
      <c r="C374" s="586" t="s">
        <v>1191</v>
      </c>
      <c r="D374" s="683">
        <v>3930000</v>
      </c>
      <c r="E374" s="684">
        <v>3931999</v>
      </c>
      <c r="F374" s="583">
        <f t="shared" si="11"/>
        <v>2000</v>
      </c>
      <c r="G374" s="571" t="s">
        <v>699</v>
      </c>
      <c r="H374" s="577"/>
      <c r="I374" s="587" t="s">
        <v>1329</v>
      </c>
    </row>
    <row r="375" spans="2:9" s="566" customFormat="1" ht="13.5" thickBot="1" x14ac:dyDescent="0.25">
      <c r="B375" s="618">
        <f t="shared" si="12"/>
        <v>362</v>
      </c>
      <c r="C375" s="586" t="s">
        <v>849</v>
      </c>
      <c r="D375" s="683">
        <v>4000000</v>
      </c>
      <c r="E375" s="684">
        <v>4000699</v>
      </c>
      <c r="F375" s="583">
        <f t="shared" si="11"/>
        <v>700</v>
      </c>
      <c r="G375" s="571" t="s">
        <v>867</v>
      </c>
      <c r="H375" s="577"/>
      <c r="I375" s="587" t="s">
        <v>1024</v>
      </c>
    </row>
    <row r="376" spans="2:9" s="566" customFormat="1" ht="13.5" thickBot="1" x14ac:dyDescent="0.25">
      <c r="B376" s="618">
        <f t="shared" si="12"/>
        <v>363</v>
      </c>
      <c r="C376" s="586" t="s">
        <v>1007</v>
      </c>
      <c r="D376" s="683">
        <v>4004000</v>
      </c>
      <c r="E376" s="684">
        <v>4004399</v>
      </c>
      <c r="F376" s="583">
        <f t="shared" si="11"/>
        <v>400</v>
      </c>
      <c r="G376" s="571" t="s">
        <v>867</v>
      </c>
      <c r="H376" s="577"/>
      <c r="I376" s="587" t="s">
        <v>1024</v>
      </c>
    </row>
    <row r="377" spans="2:9" s="566" customFormat="1" ht="13.5" thickBot="1" x14ac:dyDescent="0.25">
      <c r="B377" s="618">
        <f t="shared" si="12"/>
        <v>364</v>
      </c>
      <c r="C377" s="586" t="s">
        <v>1008</v>
      </c>
      <c r="D377" s="683">
        <v>4008000</v>
      </c>
      <c r="E377" s="684">
        <v>4008399</v>
      </c>
      <c r="F377" s="583">
        <f t="shared" si="11"/>
        <v>400</v>
      </c>
      <c r="G377" s="571" t="s">
        <v>867</v>
      </c>
      <c r="H377" s="577"/>
      <c r="I377" s="587" t="s">
        <v>1024</v>
      </c>
    </row>
    <row r="378" spans="2:9" s="566" customFormat="1" ht="13.5" thickBot="1" x14ac:dyDescent="0.25">
      <c r="B378" s="618">
        <f t="shared" si="12"/>
        <v>365</v>
      </c>
      <c r="C378" s="586" t="s">
        <v>852</v>
      </c>
      <c r="D378" s="683">
        <v>4012000</v>
      </c>
      <c r="E378" s="684">
        <v>4012599</v>
      </c>
      <c r="F378" s="583">
        <f t="shared" si="11"/>
        <v>600</v>
      </c>
      <c r="G378" s="571" t="s">
        <v>867</v>
      </c>
      <c r="H378" s="577"/>
      <c r="I378" s="587" t="s">
        <v>1024</v>
      </c>
    </row>
    <row r="379" spans="2:9" s="566" customFormat="1" ht="13.5" thickBot="1" x14ac:dyDescent="0.25">
      <c r="B379" s="618">
        <f t="shared" si="12"/>
        <v>366</v>
      </c>
      <c r="C379" s="586" t="s">
        <v>956</v>
      </c>
      <c r="D379" s="683">
        <v>4016000</v>
      </c>
      <c r="E379" s="684">
        <v>4016499</v>
      </c>
      <c r="F379" s="583">
        <f t="shared" si="11"/>
        <v>500</v>
      </c>
      <c r="G379" s="571" t="s">
        <v>867</v>
      </c>
      <c r="H379" s="577"/>
      <c r="I379" s="587" t="s">
        <v>1024</v>
      </c>
    </row>
    <row r="380" spans="2:9" s="566" customFormat="1" ht="13.5" thickBot="1" x14ac:dyDescent="0.25">
      <c r="B380" s="618">
        <f t="shared" si="12"/>
        <v>367</v>
      </c>
      <c r="C380" s="586" t="s">
        <v>1202</v>
      </c>
      <c r="D380" s="683">
        <v>4020000</v>
      </c>
      <c r="E380" s="684">
        <v>4020599</v>
      </c>
      <c r="F380" s="583">
        <f t="shared" si="11"/>
        <v>600</v>
      </c>
      <c r="G380" s="571" t="s">
        <v>867</v>
      </c>
      <c r="H380" s="577"/>
      <c r="I380" s="587" t="s">
        <v>1024</v>
      </c>
    </row>
    <row r="381" spans="2:9" s="566" customFormat="1" ht="13.5" thickBot="1" x14ac:dyDescent="0.25">
      <c r="B381" s="618">
        <f t="shared" si="12"/>
        <v>368</v>
      </c>
      <c r="C381" s="586" t="s">
        <v>1011</v>
      </c>
      <c r="D381" s="683">
        <v>4024000</v>
      </c>
      <c r="E381" s="684">
        <v>4026599</v>
      </c>
      <c r="F381" s="583">
        <f t="shared" si="11"/>
        <v>2600</v>
      </c>
      <c r="G381" s="571" t="s">
        <v>867</v>
      </c>
      <c r="H381" s="577"/>
      <c r="I381" s="587" t="s">
        <v>1024</v>
      </c>
    </row>
    <row r="382" spans="2:9" s="566" customFormat="1" ht="13.5" thickBot="1" x14ac:dyDescent="0.25">
      <c r="B382" s="618">
        <f t="shared" si="12"/>
        <v>369</v>
      </c>
      <c r="C382" s="586" t="s">
        <v>1195</v>
      </c>
      <c r="D382" s="683">
        <v>4030000</v>
      </c>
      <c r="E382" s="684">
        <v>4049999</v>
      </c>
      <c r="F382" s="583">
        <f t="shared" si="11"/>
        <v>20000</v>
      </c>
      <c r="G382" s="571" t="s">
        <v>867</v>
      </c>
      <c r="H382" s="577"/>
      <c r="I382" s="587" t="s">
        <v>1024</v>
      </c>
    </row>
    <row r="383" spans="2:9" s="566" customFormat="1" ht="13.5" thickBot="1" x14ac:dyDescent="0.25">
      <c r="B383" s="618">
        <f t="shared" si="12"/>
        <v>370</v>
      </c>
      <c r="C383" s="586" t="s">
        <v>1322</v>
      </c>
      <c r="D383" s="683">
        <v>4050000</v>
      </c>
      <c r="E383" s="684">
        <v>4053999</v>
      </c>
      <c r="F383" s="583">
        <f t="shared" si="11"/>
        <v>4000</v>
      </c>
      <c r="G383" s="571" t="s">
        <v>867</v>
      </c>
      <c r="H383" s="577"/>
      <c r="I383" s="587" t="s">
        <v>1024</v>
      </c>
    </row>
    <row r="384" spans="2:9" s="566" customFormat="1" ht="13.5" thickBot="1" x14ac:dyDescent="0.25">
      <c r="B384" s="618">
        <f t="shared" si="12"/>
        <v>371</v>
      </c>
      <c r="C384" s="586" t="s">
        <v>1436</v>
      </c>
      <c r="D384" s="683">
        <v>4054000</v>
      </c>
      <c r="E384" s="684">
        <v>4054999</v>
      </c>
      <c r="F384" s="583">
        <f t="shared" ref="F384:F425" si="13">SUM((E384-D384)+1)</f>
        <v>1000</v>
      </c>
      <c r="G384" s="571" t="s">
        <v>867</v>
      </c>
      <c r="H384" s="577"/>
      <c r="I384" s="587" t="s">
        <v>1024</v>
      </c>
    </row>
    <row r="385" spans="2:9" s="566" customFormat="1" ht="13.5" thickBot="1" x14ac:dyDescent="0.25">
      <c r="B385" s="618">
        <f t="shared" si="12"/>
        <v>372</v>
      </c>
      <c r="C385" s="586" t="s">
        <v>1437</v>
      </c>
      <c r="D385" s="683">
        <v>4056000</v>
      </c>
      <c r="E385" s="684">
        <v>4056999</v>
      </c>
      <c r="F385" s="583">
        <f t="shared" si="13"/>
        <v>1000</v>
      </c>
      <c r="G385" s="571" t="s">
        <v>867</v>
      </c>
      <c r="H385" s="577"/>
      <c r="I385" s="587" t="s">
        <v>1024</v>
      </c>
    </row>
    <row r="386" spans="2:9" s="566" customFormat="1" ht="13.5" thickBot="1" x14ac:dyDescent="0.25">
      <c r="B386" s="618">
        <f t="shared" si="12"/>
        <v>373</v>
      </c>
      <c r="C386" s="586" t="s">
        <v>1438</v>
      </c>
      <c r="D386" s="683">
        <v>4058000</v>
      </c>
      <c r="E386" s="684">
        <v>4058999</v>
      </c>
      <c r="F386" s="583">
        <f t="shared" si="13"/>
        <v>1000</v>
      </c>
      <c r="G386" s="571" t="s">
        <v>867</v>
      </c>
      <c r="H386" s="577"/>
      <c r="I386" s="587" t="s">
        <v>1024</v>
      </c>
    </row>
    <row r="387" spans="2:9" s="566" customFormat="1" ht="13.5" thickBot="1" x14ac:dyDescent="0.25">
      <c r="B387" s="618">
        <f t="shared" si="12"/>
        <v>374</v>
      </c>
      <c r="C387" s="586" t="s">
        <v>854</v>
      </c>
      <c r="D387" s="683">
        <v>4060000</v>
      </c>
      <c r="E387" s="684">
        <v>4060999</v>
      </c>
      <c r="F387" s="583">
        <f t="shared" si="13"/>
        <v>1000</v>
      </c>
      <c r="G387" s="571" t="s">
        <v>867</v>
      </c>
      <c r="H387" s="577"/>
      <c r="I387" s="587" t="s">
        <v>1024</v>
      </c>
    </row>
    <row r="388" spans="2:9" s="566" customFormat="1" ht="13.5" thickBot="1" x14ac:dyDescent="0.25">
      <c r="B388" s="618">
        <f t="shared" si="12"/>
        <v>375</v>
      </c>
      <c r="C388" s="586" t="s">
        <v>957</v>
      </c>
      <c r="D388" s="683">
        <v>4064000</v>
      </c>
      <c r="E388" s="684">
        <v>4064699</v>
      </c>
      <c r="F388" s="583">
        <f t="shared" si="13"/>
        <v>700</v>
      </c>
      <c r="G388" s="571" t="s">
        <v>867</v>
      </c>
      <c r="H388" s="577"/>
      <c r="I388" s="587" t="s">
        <v>1024</v>
      </c>
    </row>
    <row r="389" spans="2:9" s="566" customFormat="1" ht="13.5" thickBot="1" x14ac:dyDescent="0.25">
      <c r="B389" s="618">
        <f t="shared" si="12"/>
        <v>376</v>
      </c>
      <c r="C389" s="586" t="s">
        <v>853</v>
      </c>
      <c r="D389" s="683">
        <v>4068000</v>
      </c>
      <c r="E389" s="684">
        <v>4070599</v>
      </c>
      <c r="F389" s="583">
        <f t="shared" si="13"/>
        <v>2600</v>
      </c>
      <c r="G389" s="571" t="s">
        <v>867</v>
      </c>
      <c r="H389" s="577"/>
      <c r="I389" s="587" t="s">
        <v>1024</v>
      </c>
    </row>
    <row r="390" spans="2:9" s="565" customFormat="1" ht="13.5" thickBot="1" x14ac:dyDescent="0.25">
      <c r="B390" s="618">
        <f t="shared" si="12"/>
        <v>377</v>
      </c>
      <c r="C390" s="586" t="s">
        <v>1402</v>
      </c>
      <c r="D390" s="683">
        <v>4073000</v>
      </c>
      <c r="E390" s="684">
        <v>4155999</v>
      </c>
      <c r="F390" s="583">
        <f t="shared" si="13"/>
        <v>83000</v>
      </c>
      <c r="G390" s="571" t="s">
        <v>867</v>
      </c>
      <c r="H390" s="577"/>
      <c r="I390" s="587" t="s">
        <v>1024</v>
      </c>
    </row>
    <row r="391" spans="2:9" s="566" customFormat="1" ht="13.5" thickBot="1" x14ac:dyDescent="0.25">
      <c r="B391" s="618">
        <f t="shared" si="12"/>
        <v>378</v>
      </c>
      <c r="C391" s="586" t="s">
        <v>1439</v>
      </c>
      <c r="D391" s="683">
        <v>4173000</v>
      </c>
      <c r="E391" s="684">
        <v>4173999</v>
      </c>
      <c r="F391" s="583">
        <f t="shared" si="13"/>
        <v>1000</v>
      </c>
      <c r="G391" s="571" t="s">
        <v>867</v>
      </c>
      <c r="H391" s="577"/>
      <c r="I391" s="587" t="s">
        <v>1024</v>
      </c>
    </row>
    <row r="392" spans="2:9" s="566" customFormat="1" ht="13.5" thickBot="1" x14ac:dyDescent="0.25">
      <c r="B392" s="618">
        <f t="shared" si="12"/>
        <v>379</v>
      </c>
      <c r="C392" s="586" t="s">
        <v>1440</v>
      </c>
      <c r="D392" s="683">
        <v>4175000</v>
      </c>
      <c r="E392" s="684">
        <v>4175999</v>
      </c>
      <c r="F392" s="583">
        <f t="shared" si="13"/>
        <v>1000</v>
      </c>
      <c r="G392" s="571" t="s">
        <v>867</v>
      </c>
      <c r="H392" s="577"/>
      <c r="I392" s="587" t="s">
        <v>1024</v>
      </c>
    </row>
    <row r="393" spans="2:9" s="566" customFormat="1" ht="13.5" thickBot="1" x14ac:dyDescent="0.25">
      <c r="B393" s="618">
        <f t="shared" si="12"/>
        <v>380</v>
      </c>
      <c r="C393" s="586" t="s">
        <v>1441</v>
      </c>
      <c r="D393" s="683">
        <v>4177000</v>
      </c>
      <c r="E393" s="684">
        <v>4177999</v>
      </c>
      <c r="F393" s="583">
        <f t="shared" si="13"/>
        <v>1000</v>
      </c>
      <c r="G393" s="571" t="s">
        <v>867</v>
      </c>
      <c r="H393" s="577"/>
      <c r="I393" s="587" t="s">
        <v>1024</v>
      </c>
    </row>
    <row r="394" spans="2:9" s="566" customFormat="1" ht="13.5" thickBot="1" x14ac:dyDescent="0.25">
      <c r="B394" s="618">
        <f t="shared" si="12"/>
        <v>381</v>
      </c>
      <c r="C394" s="586" t="s">
        <v>1442</v>
      </c>
      <c r="D394" s="683">
        <v>4179000</v>
      </c>
      <c r="E394" s="684">
        <v>4179999</v>
      </c>
      <c r="F394" s="583">
        <f t="shared" si="13"/>
        <v>1000</v>
      </c>
      <c r="G394" s="571" t="s">
        <v>867</v>
      </c>
      <c r="H394" s="577"/>
      <c r="I394" s="587" t="s">
        <v>1024</v>
      </c>
    </row>
    <row r="395" spans="2:9" s="566" customFormat="1" ht="13.5" thickBot="1" x14ac:dyDescent="0.25">
      <c r="B395" s="618">
        <f t="shared" si="12"/>
        <v>382</v>
      </c>
      <c r="C395" s="586" t="s">
        <v>839</v>
      </c>
      <c r="D395" s="683">
        <v>4181000</v>
      </c>
      <c r="E395" s="684">
        <v>4181999</v>
      </c>
      <c r="F395" s="583">
        <f t="shared" si="13"/>
        <v>1000</v>
      </c>
      <c r="G395" s="571" t="s">
        <v>867</v>
      </c>
      <c r="H395" s="577"/>
      <c r="I395" s="587" t="s">
        <v>1024</v>
      </c>
    </row>
    <row r="396" spans="2:9" s="566" customFormat="1" ht="13.5" thickBot="1" x14ac:dyDescent="0.25">
      <c r="B396" s="618">
        <f t="shared" si="12"/>
        <v>383</v>
      </c>
      <c r="C396" s="586" t="s">
        <v>1443</v>
      </c>
      <c r="D396" s="683">
        <v>4183000</v>
      </c>
      <c r="E396" s="684">
        <v>4183999</v>
      </c>
      <c r="F396" s="583">
        <f t="shared" si="13"/>
        <v>1000</v>
      </c>
      <c r="G396" s="571" t="s">
        <v>867</v>
      </c>
      <c r="H396" s="577"/>
      <c r="I396" s="587" t="s">
        <v>1024</v>
      </c>
    </row>
    <row r="397" spans="2:9" s="566" customFormat="1" ht="13.5" thickBot="1" x14ac:dyDescent="0.25">
      <c r="B397" s="618">
        <f t="shared" si="12"/>
        <v>384</v>
      </c>
      <c r="C397" s="586" t="s">
        <v>1444</v>
      </c>
      <c r="D397" s="683">
        <v>4185000</v>
      </c>
      <c r="E397" s="684">
        <v>4185999</v>
      </c>
      <c r="F397" s="583">
        <f t="shared" si="13"/>
        <v>1000</v>
      </c>
      <c r="G397" s="571" t="s">
        <v>867</v>
      </c>
      <c r="H397" s="577"/>
      <c r="I397" s="587" t="s">
        <v>1024</v>
      </c>
    </row>
    <row r="398" spans="2:9" s="566" customFormat="1" ht="13.5" thickBot="1" x14ac:dyDescent="0.25">
      <c r="B398" s="618">
        <f t="shared" si="12"/>
        <v>385</v>
      </c>
      <c r="C398" s="586" t="s">
        <v>1445</v>
      </c>
      <c r="D398" s="683">
        <v>4187000</v>
      </c>
      <c r="E398" s="684">
        <v>4187999</v>
      </c>
      <c r="F398" s="583">
        <f t="shared" si="13"/>
        <v>1000</v>
      </c>
      <c r="G398" s="571" t="s">
        <v>867</v>
      </c>
      <c r="H398" s="577"/>
      <c r="I398" s="587" t="s">
        <v>1024</v>
      </c>
    </row>
    <row r="399" spans="2:9" s="566" customFormat="1" ht="13.5" thickBot="1" x14ac:dyDescent="0.25">
      <c r="B399" s="618">
        <f t="shared" si="12"/>
        <v>386</v>
      </c>
      <c r="C399" s="586" t="s">
        <v>1446</v>
      </c>
      <c r="D399" s="683">
        <v>4189000</v>
      </c>
      <c r="E399" s="684">
        <v>4189999</v>
      </c>
      <c r="F399" s="583">
        <f t="shared" si="13"/>
        <v>1000</v>
      </c>
      <c r="G399" s="571" t="s">
        <v>867</v>
      </c>
      <c r="H399" s="577"/>
      <c r="I399" s="587" t="s">
        <v>1024</v>
      </c>
    </row>
    <row r="400" spans="2:9" s="566" customFormat="1" ht="13.5" thickBot="1" x14ac:dyDescent="0.25">
      <c r="B400" s="618">
        <f t="shared" si="12"/>
        <v>387</v>
      </c>
      <c r="C400" s="586" t="s">
        <v>1447</v>
      </c>
      <c r="D400" s="683">
        <v>4191000</v>
      </c>
      <c r="E400" s="684">
        <v>4191999</v>
      </c>
      <c r="F400" s="583">
        <f t="shared" si="13"/>
        <v>1000</v>
      </c>
      <c r="G400" s="571" t="s">
        <v>867</v>
      </c>
      <c r="H400" s="577"/>
      <c r="I400" s="587" t="s">
        <v>1024</v>
      </c>
    </row>
    <row r="401" spans="2:9" s="566" customFormat="1" ht="13.5" thickBot="1" x14ac:dyDescent="0.25">
      <c r="B401" s="618">
        <f t="shared" si="12"/>
        <v>388</v>
      </c>
      <c r="C401" s="586" t="s">
        <v>1423</v>
      </c>
      <c r="D401" s="683">
        <v>4193000</v>
      </c>
      <c r="E401" s="684">
        <v>4193999</v>
      </c>
      <c r="F401" s="583">
        <f t="shared" si="13"/>
        <v>1000</v>
      </c>
      <c r="G401" s="571" t="s">
        <v>867</v>
      </c>
      <c r="H401" s="577"/>
      <c r="I401" s="587" t="s">
        <v>1024</v>
      </c>
    </row>
    <row r="402" spans="2:9" s="566" customFormat="1" ht="13.5" thickBot="1" x14ac:dyDescent="0.25">
      <c r="B402" s="618">
        <f t="shared" si="12"/>
        <v>389</v>
      </c>
      <c r="C402" s="586" t="s">
        <v>1448</v>
      </c>
      <c r="D402" s="683">
        <v>4195000</v>
      </c>
      <c r="E402" s="684">
        <v>4195999</v>
      </c>
      <c r="F402" s="583">
        <f t="shared" si="13"/>
        <v>1000</v>
      </c>
      <c r="G402" s="571" t="s">
        <v>867</v>
      </c>
      <c r="H402" s="577"/>
      <c r="I402" s="587" t="s">
        <v>1024</v>
      </c>
    </row>
    <row r="403" spans="2:9" s="566" customFormat="1" ht="13.5" thickBot="1" x14ac:dyDescent="0.25">
      <c r="B403" s="618">
        <f t="shared" si="12"/>
        <v>390</v>
      </c>
      <c r="C403" s="586" t="s">
        <v>1817</v>
      </c>
      <c r="D403" s="683">
        <v>4197000</v>
      </c>
      <c r="E403" s="684">
        <v>4197599</v>
      </c>
      <c r="F403" s="583">
        <f t="shared" si="13"/>
        <v>600</v>
      </c>
      <c r="G403" s="571" t="s">
        <v>867</v>
      </c>
      <c r="H403" s="577"/>
      <c r="I403" s="587" t="s">
        <v>1024</v>
      </c>
    </row>
    <row r="404" spans="2:9" s="566" customFormat="1" ht="13.5" thickBot="1" x14ac:dyDescent="0.25">
      <c r="B404" s="618">
        <f t="shared" si="12"/>
        <v>391</v>
      </c>
      <c r="C404" s="586" t="s">
        <v>1449</v>
      </c>
      <c r="D404" s="683">
        <v>4199000</v>
      </c>
      <c r="E404" s="684">
        <v>4200499</v>
      </c>
      <c r="F404" s="583">
        <f t="shared" si="13"/>
        <v>1500</v>
      </c>
      <c r="G404" s="571" t="s">
        <v>867</v>
      </c>
      <c r="H404" s="577"/>
      <c r="I404" s="587" t="s">
        <v>1024</v>
      </c>
    </row>
    <row r="405" spans="2:9" s="566" customFormat="1" ht="13.5" thickBot="1" x14ac:dyDescent="0.25">
      <c r="B405" s="618">
        <f t="shared" si="12"/>
        <v>392</v>
      </c>
      <c r="C405" s="586" t="s">
        <v>1450</v>
      </c>
      <c r="D405" s="683">
        <v>4203000</v>
      </c>
      <c r="E405" s="684">
        <v>4203999</v>
      </c>
      <c r="F405" s="583">
        <f t="shared" si="13"/>
        <v>1000</v>
      </c>
      <c r="G405" s="571" t="s">
        <v>867</v>
      </c>
      <c r="H405" s="577"/>
      <c r="I405" s="587" t="s">
        <v>1024</v>
      </c>
    </row>
    <row r="406" spans="2:9" s="566" customFormat="1" ht="13.5" thickBot="1" x14ac:dyDescent="0.25">
      <c r="B406" s="618">
        <f t="shared" si="12"/>
        <v>393</v>
      </c>
      <c r="C406" s="586" t="s">
        <v>1451</v>
      </c>
      <c r="D406" s="683">
        <v>4205000</v>
      </c>
      <c r="E406" s="684">
        <v>4205999</v>
      </c>
      <c r="F406" s="583">
        <f t="shared" si="13"/>
        <v>1000</v>
      </c>
      <c r="G406" s="571" t="s">
        <v>867</v>
      </c>
      <c r="H406" s="577"/>
      <c r="I406" s="587" t="s">
        <v>1024</v>
      </c>
    </row>
    <row r="407" spans="2:9" s="566" customFormat="1" ht="13.5" thickBot="1" x14ac:dyDescent="0.25">
      <c r="B407" s="618">
        <f t="shared" ref="B407:B431" si="14">B406+1</f>
        <v>394</v>
      </c>
      <c r="C407" s="586" t="s">
        <v>1452</v>
      </c>
      <c r="D407" s="683">
        <v>4207000</v>
      </c>
      <c r="E407" s="684">
        <v>4207999</v>
      </c>
      <c r="F407" s="583">
        <f t="shared" si="13"/>
        <v>1000</v>
      </c>
      <c r="G407" s="571" t="s">
        <v>867</v>
      </c>
      <c r="H407" s="577"/>
      <c r="I407" s="587" t="s">
        <v>1024</v>
      </c>
    </row>
    <row r="408" spans="2:9" s="566" customFormat="1" ht="13.5" thickBot="1" x14ac:dyDescent="0.25">
      <c r="B408" s="618">
        <f t="shared" si="14"/>
        <v>395</v>
      </c>
      <c r="C408" s="586" t="s">
        <v>1453</v>
      </c>
      <c r="D408" s="683">
        <v>4209000</v>
      </c>
      <c r="E408" s="684">
        <v>4209999</v>
      </c>
      <c r="F408" s="583">
        <f t="shared" si="13"/>
        <v>1000</v>
      </c>
      <c r="G408" s="571" t="s">
        <v>867</v>
      </c>
      <c r="H408" s="577"/>
      <c r="I408" s="587" t="s">
        <v>1024</v>
      </c>
    </row>
    <row r="409" spans="2:9" s="566" customFormat="1" ht="13.5" thickBot="1" x14ac:dyDescent="0.25">
      <c r="B409" s="618">
        <f t="shared" si="14"/>
        <v>396</v>
      </c>
      <c r="C409" s="586" t="s">
        <v>870</v>
      </c>
      <c r="D409" s="683">
        <v>4211000</v>
      </c>
      <c r="E409" s="684">
        <v>4211599</v>
      </c>
      <c r="F409" s="583">
        <f t="shared" si="13"/>
        <v>600</v>
      </c>
      <c r="G409" s="571" t="s">
        <v>867</v>
      </c>
      <c r="H409" s="577"/>
      <c r="I409" s="587" t="s">
        <v>1024</v>
      </c>
    </row>
    <row r="410" spans="2:9" s="566" customFormat="1" ht="13.5" thickBot="1" x14ac:dyDescent="0.25">
      <c r="B410" s="618">
        <f t="shared" si="14"/>
        <v>397</v>
      </c>
      <c r="C410" s="586" t="s">
        <v>1195</v>
      </c>
      <c r="D410" s="683">
        <v>4213000</v>
      </c>
      <c r="E410" s="684">
        <v>4220999</v>
      </c>
      <c r="F410" s="583">
        <f t="shared" si="13"/>
        <v>8000</v>
      </c>
      <c r="G410" s="571" t="s">
        <v>867</v>
      </c>
      <c r="H410" s="577"/>
      <c r="I410" s="587" t="s">
        <v>1024</v>
      </c>
    </row>
    <row r="411" spans="2:9" s="566" customFormat="1" ht="13.5" thickBot="1" x14ac:dyDescent="0.25">
      <c r="B411" s="618">
        <f t="shared" si="14"/>
        <v>398</v>
      </c>
      <c r="C411" s="586" t="s">
        <v>1808</v>
      </c>
      <c r="D411" s="683">
        <v>5000000</v>
      </c>
      <c r="E411" s="684">
        <v>5001199</v>
      </c>
      <c r="F411" s="583">
        <f t="shared" si="13"/>
        <v>1200</v>
      </c>
      <c r="G411" s="571" t="s">
        <v>845</v>
      </c>
      <c r="H411" s="577"/>
      <c r="I411" s="587" t="s">
        <v>1158</v>
      </c>
    </row>
    <row r="412" spans="2:9" s="566" customFormat="1" ht="13.5" thickBot="1" x14ac:dyDescent="0.25">
      <c r="B412" s="618">
        <f t="shared" si="14"/>
        <v>399</v>
      </c>
      <c r="C412" s="586" t="s">
        <v>1321</v>
      </c>
      <c r="D412" s="683">
        <v>5001200</v>
      </c>
      <c r="E412" s="684">
        <v>5001299</v>
      </c>
      <c r="F412" s="583">
        <f t="shared" si="13"/>
        <v>100</v>
      </c>
      <c r="G412" s="571" t="s">
        <v>845</v>
      </c>
      <c r="H412" s="577"/>
      <c r="I412" s="587" t="s">
        <v>1158</v>
      </c>
    </row>
    <row r="413" spans="2:9" s="565" customFormat="1" ht="13.5" thickBot="1" x14ac:dyDescent="0.25">
      <c r="B413" s="618">
        <f t="shared" si="14"/>
        <v>400</v>
      </c>
      <c r="C413" s="586" t="s">
        <v>1808</v>
      </c>
      <c r="D413" s="683">
        <v>5001300</v>
      </c>
      <c r="E413" s="684">
        <v>5001399</v>
      </c>
      <c r="F413" s="583">
        <f t="shared" si="13"/>
        <v>100</v>
      </c>
      <c r="G413" s="571" t="s">
        <v>845</v>
      </c>
      <c r="H413" s="577"/>
      <c r="I413" s="587" t="s">
        <v>1158</v>
      </c>
    </row>
    <row r="414" spans="2:9" s="565" customFormat="1" ht="13.5" thickBot="1" x14ac:dyDescent="0.25">
      <c r="B414" s="618">
        <f t="shared" si="14"/>
        <v>401</v>
      </c>
      <c r="C414" s="586" t="s">
        <v>1808</v>
      </c>
      <c r="D414" s="683">
        <v>5001400</v>
      </c>
      <c r="E414" s="684">
        <v>5001499</v>
      </c>
      <c r="F414" s="583">
        <f t="shared" si="13"/>
        <v>100</v>
      </c>
      <c r="G414" s="571" t="s">
        <v>855</v>
      </c>
      <c r="H414" s="577"/>
      <c r="I414" s="587" t="s">
        <v>1158</v>
      </c>
    </row>
    <row r="415" spans="2:9" s="566" customFormat="1" ht="13.5" thickBot="1" x14ac:dyDescent="0.25">
      <c r="B415" s="618">
        <f t="shared" si="14"/>
        <v>402</v>
      </c>
      <c r="C415" s="586" t="s">
        <v>1321</v>
      </c>
      <c r="D415" s="683">
        <v>5001500</v>
      </c>
      <c r="E415" s="684">
        <v>5001999</v>
      </c>
      <c r="F415" s="583">
        <f t="shared" si="13"/>
        <v>500</v>
      </c>
      <c r="G415" s="571" t="s">
        <v>845</v>
      </c>
      <c r="H415" s="577"/>
      <c r="I415" s="587" t="s">
        <v>1158</v>
      </c>
    </row>
    <row r="416" spans="2:9" s="566" customFormat="1" ht="13.5" thickBot="1" x14ac:dyDescent="0.25">
      <c r="B416" s="618">
        <f t="shared" si="14"/>
        <v>403</v>
      </c>
      <c r="C416" s="586" t="s">
        <v>1808</v>
      </c>
      <c r="D416" s="683">
        <v>5002000</v>
      </c>
      <c r="E416" s="684">
        <v>5002999</v>
      </c>
      <c r="F416" s="583">
        <f t="shared" si="13"/>
        <v>1000</v>
      </c>
      <c r="G416" s="571" t="s">
        <v>845</v>
      </c>
      <c r="H416" s="577"/>
      <c r="I416" s="587" t="s">
        <v>1158</v>
      </c>
    </row>
    <row r="417" spans="2:9" s="566" customFormat="1" ht="13.5" thickBot="1" x14ac:dyDescent="0.25">
      <c r="B417" s="618">
        <f>B416+1</f>
        <v>404</v>
      </c>
      <c r="C417" s="586" t="s">
        <v>1321</v>
      </c>
      <c r="D417" s="683">
        <v>5003000</v>
      </c>
      <c r="E417" s="684">
        <v>5003599</v>
      </c>
      <c r="F417" s="583">
        <f t="shared" si="13"/>
        <v>600</v>
      </c>
      <c r="G417" s="571" t="s">
        <v>845</v>
      </c>
      <c r="H417" s="577"/>
      <c r="I417" s="587" t="s">
        <v>1158</v>
      </c>
    </row>
    <row r="418" spans="2:9" s="566" customFormat="1" ht="13.5" thickBot="1" x14ac:dyDescent="0.25">
      <c r="B418" s="618">
        <f>B417+1</f>
        <v>405</v>
      </c>
      <c r="C418" s="586" t="s">
        <v>1808</v>
      </c>
      <c r="D418" s="683">
        <v>5003600</v>
      </c>
      <c r="E418" s="684">
        <v>5003699</v>
      </c>
      <c r="F418" s="583">
        <f t="shared" si="13"/>
        <v>100</v>
      </c>
      <c r="G418" s="571" t="s">
        <v>864</v>
      </c>
      <c r="H418" s="577"/>
      <c r="I418" s="587" t="s">
        <v>1158</v>
      </c>
    </row>
    <row r="419" spans="2:9" s="566" customFormat="1" ht="13.5" thickBot="1" x14ac:dyDescent="0.25">
      <c r="B419" s="618">
        <f>B418+1</f>
        <v>406</v>
      </c>
      <c r="C419" s="586" t="s">
        <v>1321</v>
      </c>
      <c r="D419" s="683">
        <v>5003700</v>
      </c>
      <c r="E419" s="684">
        <v>5003999</v>
      </c>
      <c r="F419" s="583">
        <f t="shared" si="13"/>
        <v>300</v>
      </c>
      <c r="G419" s="571" t="s">
        <v>845</v>
      </c>
      <c r="H419" s="577"/>
      <c r="I419" s="587" t="s">
        <v>1158</v>
      </c>
    </row>
    <row r="420" spans="2:9" s="566" customFormat="1" ht="13.5" thickBot="1" x14ac:dyDescent="0.25">
      <c r="B420" s="618">
        <f>B419+1</f>
        <v>407</v>
      </c>
      <c r="C420" s="586" t="s">
        <v>1321</v>
      </c>
      <c r="D420" s="683">
        <v>5004000</v>
      </c>
      <c r="E420" s="684">
        <v>5004999</v>
      </c>
      <c r="F420" s="583">
        <f t="shared" si="13"/>
        <v>1000</v>
      </c>
      <c r="G420" s="571" t="s">
        <v>845</v>
      </c>
      <c r="H420" s="577"/>
      <c r="I420" s="587" t="s">
        <v>1158</v>
      </c>
    </row>
    <row r="421" spans="2:9" s="566" customFormat="1" ht="13.5" thickBot="1" x14ac:dyDescent="0.25">
      <c r="B421" s="618">
        <f>B420+1</f>
        <v>408</v>
      </c>
      <c r="C421" s="586" t="s">
        <v>1808</v>
      </c>
      <c r="D421" s="683">
        <v>5005000</v>
      </c>
      <c r="E421" s="684">
        <v>5005999</v>
      </c>
      <c r="F421" s="583">
        <f t="shared" si="13"/>
        <v>1000</v>
      </c>
      <c r="G421" s="571" t="s">
        <v>865</v>
      </c>
      <c r="H421" s="577"/>
      <c r="I421" s="587" t="s">
        <v>1158</v>
      </c>
    </row>
    <row r="422" spans="2:9" s="566" customFormat="1" ht="13.5" thickBot="1" x14ac:dyDescent="0.25">
      <c r="B422" s="618">
        <f t="shared" si="14"/>
        <v>409</v>
      </c>
      <c r="C422" s="586" t="s">
        <v>1808</v>
      </c>
      <c r="D422" s="683">
        <v>5006000</v>
      </c>
      <c r="E422" s="684">
        <v>5006999</v>
      </c>
      <c r="F422" s="583">
        <f t="shared" si="13"/>
        <v>1000</v>
      </c>
      <c r="G422" s="571" t="s">
        <v>845</v>
      </c>
      <c r="H422" s="577"/>
      <c r="I422" s="587" t="s">
        <v>1158</v>
      </c>
    </row>
    <row r="423" spans="2:9" s="566" customFormat="1" ht="13.5" thickBot="1" x14ac:dyDescent="0.25">
      <c r="B423" s="618">
        <f t="shared" si="14"/>
        <v>410</v>
      </c>
      <c r="C423" s="586" t="s">
        <v>1058</v>
      </c>
      <c r="D423" s="601">
        <v>6000000</v>
      </c>
      <c r="E423" s="582">
        <v>6002999</v>
      </c>
      <c r="F423" s="583">
        <f t="shared" si="13"/>
        <v>3000</v>
      </c>
      <c r="G423" s="571" t="s">
        <v>845</v>
      </c>
      <c r="H423" s="577"/>
      <c r="I423" s="578" t="s">
        <v>1056</v>
      </c>
    </row>
    <row r="424" spans="2:9" s="565" customFormat="1" ht="13.5" thickBot="1" x14ac:dyDescent="0.25">
      <c r="B424" s="618">
        <f t="shared" si="14"/>
        <v>411</v>
      </c>
      <c r="C424" s="586" t="s">
        <v>2320</v>
      </c>
      <c r="D424" s="601">
        <v>6003000</v>
      </c>
      <c r="E424" s="582">
        <v>6006999</v>
      </c>
      <c r="F424" s="583">
        <f t="shared" si="13"/>
        <v>4000</v>
      </c>
      <c r="G424" s="571" t="s">
        <v>845</v>
      </c>
      <c r="H424" s="577"/>
      <c r="I424" s="578" t="s">
        <v>1056</v>
      </c>
    </row>
    <row r="425" spans="2:9" s="566" customFormat="1" ht="13.5" thickBot="1" x14ac:dyDescent="0.25">
      <c r="B425" s="618">
        <f t="shared" si="14"/>
        <v>412</v>
      </c>
      <c r="C425" s="595" t="s">
        <v>1174</v>
      </c>
      <c r="D425" s="599">
        <v>6020000</v>
      </c>
      <c r="E425" s="580">
        <v>6025999</v>
      </c>
      <c r="F425" s="583">
        <f t="shared" si="13"/>
        <v>6000</v>
      </c>
      <c r="G425" s="573" t="s">
        <v>864</v>
      </c>
      <c r="H425" s="574"/>
      <c r="I425" s="575" t="s">
        <v>1056</v>
      </c>
    </row>
    <row r="426" spans="2:9" s="566" customFormat="1" ht="13.5" thickBot="1" x14ac:dyDescent="0.25">
      <c r="B426" s="618">
        <f t="shared" si="14"/>
        <v>413</v>
      </c>
      <c r="C426" s="595" t="s">
        <v>1371</v>
      </c>
      <c r="D426" s="599">
        <v>6060000</v>
      </c>
      <c r="E426" s="580">
        <v>6062999</v>
      </c>
      <c r="F426" s="583">
        <f t="shared" ref="F426:F431" si="15">SUM((E426-D426)+1)</f>
        <v>3000</v>
      </c>
      <c r="G426" s="573" t="s">
        <v>865</v>
      </c>
      <c r="H426" s="574"/>
      <c r="I426" s="575" t="s">
        <v>1056</v>
      </c>
    </row>
    <row r="427" spans="2:9" s="566" customFormat="1" ht="13.5" thickBot="1" x14ac:dyDescent="0.25">
      <c r="B427" s="618">
        <f t="shared" si="14"/>
        <v>414</v>
      </c>
      <c r="C427" s="595" t="s">
        <v>1397</v>
      </c>
      <c r="D427" s="599">
        <v>7000000</v>
      </c>
      <c r="E427" s="580">
        <v>7000399</v>
      </c>
      <c r="F427" s="583">
        <f t="shared" si="15"/>
        <v>400</v>
      </c>
      <c r="G427" s="573" t="s">
        <v>1224</v>
      </c>
      <c r="H427" s="574"/>
      <c r="I427" s="587" t="s">
        <v>1024</v>
      </c>
    </row>
    <row r="428" spans="2:9" s="566" customFormat="1" ht="13.5" thickBot="1" x14ac:dyDescent="0.25">
      <c r="B428" s="618">
        <f t="shared" si="14"/>
        <v>415</v>
      </c>
      <c r="C428" s="595" t="s">
        <v>1397</v>
      </c>
      <c r="D428" s="601">
        <v>7000400</v>
      </c>
      <c r="E428" s="582">
        <v>7000499</v>
      </c>
      <c r="F428" s="583">
        <f t="shared" si="15"/>
        <v>100</v>
      </c>
      <c r="G428" s="571" t="s">
        <v>867</v>
      </c>
      <c r="H428" s="574"/>
      <c r="I428" s="587" t="s">
        <v>1024</v>
      </c>
    </row>
    <row r="429" spans="2:9" s="566" customFormat="1" ht="13.5" thickBot="1" x14ac:dyDescent="0.25">
      <c r="B429" s="618">
        <f t="shared" si="14"/>
        <v>416</v>
      </c>
      <c r="C429" s="595" t="s">
        <v>1397</v>
      </c>
      <c r="D429" s="601">
        <v>7001000</v>
      </c>
      <c r="E429" s="582">
        <v>7001199</v>
      </c>
      <c r="F429" s="583">
        <f t="shared" si="15"/>
        <v>200</v>
      </c>
      <c r="G429" s="571" t="s">
        <v>855</v>
      </c>
      <c r="H429" s="574"/>
      <c r="I429" s="587" t="s">
        <v>1024</v>
      </c>
    </row>
    <row r="430" spans="2:9" s="566" customFormat="1" ht="13.5" thickBot="1" x14ac:dyDescent="0.25">
      <c r="B430" s="618">
        <f t="shared" si="14"/>
        <v>417</v>
      </c>
      <c r="C430" s="595" t="s">
        <v>1397</v>
      </c>
      <c r="D430" s="601">
        <v>7004000</v>
      </c>
      <c r="E430" s="582">
        <v>7004099</v>
      </c>
      <c r="F430" s="583">
        <f t="shared" si="15"/>
        <v>100</v>
      </c>
      <c r="G430" s="571" t="s">
        <v>865</v>
      </c>
      <c r="H430" s="577"/>
      <c r="I430" s="587" t="s">
        <v>1024</v>
      </c>
    </row>
    <row r="431" spans="2:9" s="566" customFormat="1" ht="13.5" thickBot="1" x14ac:dyDescent="0.25">
      <c r="B431" s="618">
        <f t="shared" si="14"/>
        <v>418</v>
      </c>
      <c r="C431" s="681" t="s">
        <v>1397</v>
      </c>
      <c r="D431" s="604">
        <v>7005000</v>
      </c>
      <c r="E431" s="680">
        <v>7006299</v>
      </c>
      <c r="F431" s="677">
        <f t="shared" si="15"/>
        <v>1300</v>
      </c>
      <c r="G431" s="596" t="s">
        <v>845</v>
      </c>
      <c r="H431" s="678"/>
      <c r="I431" s="606" t="s">
        <v>1024</v>
      </c>
    </row>
    <row r="432" spans="2:9" x14ac:dyDescent="0.2">
      <c r="B432" s="450"/>
      <c r="F432" s="446"/>
      <c r="H432" s="446"/>
    </row>
    <row r="433" spans="2:9" x14ac:dyDescent="0.2">
      <c r="B433" s="478" t="s">
        <v>1065</v>
      </c>
      <c r="C433" s="548"/>
      <c r="D433" s="549"/>
      <c r="E433" s="549"/>
      <c r="F433" s="548"/>
      <c r="G433" s="548"/>
      <c r="H433" s="556"/>
      <c r="I433" s="550"/>
    </row>
    <row r="434" spans="2:9" x14ac:dyDescent="0.2">
      <c r="B434" s="613" t="s">
        <v>2593</v>
      </c>
      <c r="C434" s="548"/>
      <c r="D434" s="549"/>
      <c r="E434" s="549"/>
      <c r="F434" s="548"/>
      <c r="G434" s="548"/>
      <c r="H434" s="556"/>
      <c r="I434" s="550"/>
    </row>
    <row r="435" spans="2:9" x14ac:dyDescent="0.2">
      <c r="B435" s="437"/>
    </row>
    <row r="436" spans="2:9" x14ac:dyDescent="0.2">
      <c r="B436" s="551" t="s">
        <v>1066</v>
      </c>
    </row>
    <row r="437" spans="2:9" x14ac:dyDescent="0.2">
      <c r="B437" s="551" t="s">
        <v>1152</v>
      </c>
    </row>
    <row r="438" spans="2:9" x14ac:dyDescent="0.2">
      <c r="B438" s="768" t="s">
        <v>1341</v>
      </c>
      <c r="C438" s="768"/>
      <c r="D438" s="768"/>
      <c r="E438" s="768"/>
      <c r="F438" s="768"/>
      <c r="G438" s="768"/>
      <c r="H438" s="768"/>
      <c r="I438" s="768"/>
    </row>
    <row r="439" spans="2:9" x14ac:dyDescent="0.2">
      <c r="B439" s="610"/>
      <c r="C439" s="610"/>
      <c r="D439" s="610"/>
      <c r="E439" s="610"/>
      <c r="F439" s="610"/>
      <c r="G439" s="610"/>
      <c r="H439" s="610"/>
      <c r="I439" s="610"/>
    </row>
    <row r="440" spans="2:9" x14ac:dyDescent="0.2">
      <c r="B440" s="468" t="s">
        <v>785</v>
      </c>
      <c r="C440" s="469"/>
      <c r="D440" s="610"/>
      <c r="E440" s="610"/>
      <c r="F440" s="610"/>
      <c r="G440" s="610"/>
      <c r="H440" s="610"/>
      <c r="I440" s="610"/>
    </row>
    <row r="441" spans="2:9" x14ac:dyDescent="0.2">
      <c r="B441" s="468"/>
      <c r="C441" s="469"/>
      <c r="D441" s="610"/>
      <c r="E441" s="610"/>
      <c r="F441" s="610"/>
      <c r="G441" s="610"/>
      <c r="H441" s="610"/>
      <c r="I441" s="610"/>
    </row>
    <row r="442" spans="2:9" x14ac:dyDescent="0.2">
      <c r="B442" s="434"/>
      <c r="C442" s="568" t="s">
        <v>1910</v>
      </c>
      <c r="D442" s="610"/>
      <c r="E442" s="610"/>
      <c r="F442" s="610"/>
      <c r="G442" s="610"/>
      <c r="H442" s="610"/>
      <c r="I442" s="610"/>
    </row>
    <row r="443" spans="2:9" x14ac:dyDescent="0.2">
      <c r="B443" s="434"/>
      <c r="C443" s="568" t="s">
        <v>1911</v>
      </c>
      <c r="D443" s="500"/>
      <c r="E443" s="500"/>
      <c r="F443" s="490" t="s">
        <v>779</v>
      </c>
      <c r="G443" s="490" t="s">
        <v>782</v>
      </c>
      <c r="H443" s="491" t="s">
        <v>1164</v>
      </c>
      <c r="I443" s="492" t="s">
        <v>1022</v>
      </c>
    </row>
    <row r="444" spans="2:9" x14ac:dyDescent="0.2">
      <c r="B444" s="434"/>
      <c r="C444" s="568" t="s">
        <v>1912</v>
      </c>
      <c r="D444" s="500"/>
      <c r="E444" s="500"/>
      <c r="F444" s="493"/>
      <c r="G444" s="494"/>
      <c r="H444" s="495"/>
      <c r="I444" s="496" t="s">
        <v>1329</v>
      </c>
    </row>
    <row r="445" spans="2:9" x14ac:dyDescent="0.2">
      <c r="B445" s="434"/>
      <c r="C445" s="568" t="s">
        <v>2833</v>
      </c>
      <c r="D445" s="500"/>
      <c r="E445" s="500"/>
      <c r="F445" s="490" t="s">
        <v>779</v>
      </c>
      <c r="G445" s="490" t="s">
        <v>782</v>
      </c>
      <c r="H445" s="491" t="s">
        <v>1164</v>
      </c>
      <c r="I445" s="492" t="s">
        <v>1022</v>
      </c>
    </row>
    <row r="446" spans="2:9" x14ac:dyDescent="0.2">
      <c r="B446" s="434"/>
      <c r="C446" s="568" t="s">
        <v>1913</v>
      </c>
      <c r="D446" s="500"/>
      <c r="E446" s="500"/>
      <c r="F446" s="493"/>
      <c r="G446" s="494"/>
      <c r="H446" s="495"/>
      <c r="I446" s="496" t="s">
        <v>1024</v>
      </c>
    </row>
    <row r="447" spans="2:9" x14ac:dyDescent="0.2">
      <c r="B447" s="465"/>
      <c r="C447" s="568" t="s">
        <v>1914</v>
      </c>
      <c r="D447" s="500"/>
      <c r="E447" s="500"/>
      <c r="F447" s="490" t="s">
        <v>779</v>
      </c>
      <c r="G447" s="490" t="s">
        <v>782</v>
      </c>
      <c r="H447" s="491" t="s">
        <v>1164</v>
      </c>
      <c r="I447" s="492" t="s">
        <v>1022</v>
      </c>
    </row>
    <row r="448" spans="2:9" x14ac:dyDescent="0.2">
      <c r="B448" s="465"/>
      <c r="C448" s="642" t="s">
        <v>2834</v>
      </c>
      <c r="D448" s="500"/>
      <c r="E448" s="500"/>
      <c r="F448" s="501"/>
      <c r="G448" s="494"/>
      <c r="H448" s="495"/>
      <c r="I448" s="496" t="s">
        <v>1158</v>
      </c>
    </row>
    <row r="449" spans="2:9" x14ac:dyDescent="0.2">
      <c r="B449" s="465"/>
      <c r="C449" s="472"/>
      <c r="D449" s="500"/>
      <c r="E449" s="500"/>
      <c r="F449" s="490" t="s">
        <v>779</v>
      </c>
      <c r="G449" s="490" t="s">
        <v>782</v>
      </c>
      <c r="H449" s="491" t="s">
        <v>1164</v>
      </c>
      <c r="I449" s="492" t="s">
        <v>1022</v>
      </c>
    </row>
    <row r="450" spans="2:9" x14ac:dyDescent="0.2">
      <c r="B450" s="416"/>
      <c r="D450" s="456"/>
      <c r="E450" s="456"/>
      <c r="F450" s="493"/>
      <c r="G450" s="494"/>
      <c r="H450" s="495"/>
      <c r="I450" s="496" t="s">
        <v>1056</v>
      </c>
    </row>
    <row r="451" spans="2:9" x14ac:dyDescent="0.2">
      <c r="F451" s="493"/>
      <c r="G451" s="493"/>
      <c r="H451" s="502"/>
      <c r="I451" s="503"/>
    </row>
  </sheetData>
  <mergeCells count="4">
    <mergeCell ref="C12:F12"/>
    <mergeCell ref="B12:B13"/>
    <mergeCell ref="B438:I438"/>
    <mergeCell ref="H12:H13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dimension ref="B1:I37"/>
  <sheetViews>
    <sheetView zoomScaleNormal="100" workbookViewId="0">
      <selection activeCell="B8" sqref="B8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43" customWidth="1"/>
    <col min="8" max="8" width="7.5703125" style="443" customWidth="1"/>
    <col min="9" max="16384" width="11.42578125" style="415"/>
  </cols>
  <sheetData>
    <row r="1" spans="2:9" x14ac:dyDescent="0.2">
      <c r="B1" s="518"/>
      <c r="C1" s="518"/>
      <c r="D1" s="519"/>
      <c r="E1" s="519"/>
      <c r="F1" s="518"/>
      <c r="G1" s="520"/>
      <c r="H1" s="542"/>
      <c r="I1" s="539"/>
    </row>
    <row r="2" spans="2:9" ht="18" x14ac:dyDescent="0.25">
      <c r="B2" s="506" t="s">
        <v>2144</v>
      </c>
      <c r="C2" s="518"/>
      <c r="D2" s="519"/>
      <c r="E2" s="519"/>
      <c r="F2" s="518"/>
      <c r="G2" s="520"/>
      <c r="H2" s="520"/>
      <c r="I2" s="539"/>
    </row>
    <row r="3" spans="2:9" ht="14.25" x14ac:dyDescent="0.2">
      <c r="B3" s="507" t="s">
        <v>2151</v>
      </c>
      <c r="C3" s="518"/>
      <c r="D3" s="519"/>
      <c r="E3" s="519"/>
      <c r="F3" s="518"/>
      <c r="G3" s="520"/>
      <c r="H3" s="520"/>
      <c r="I3" s="539"/>
    </row>
    <row r="4" spans="2:9" x14ac:dyDescent="0.2">
      <c r="B4" s="504"/>
      <c r="C4" s="518"/>
      <c r="D4" s="519"/>
      <c r="E4" s="519"/>
      <c r="F4" s="518"/>
      <c r="G4" s="520"/>
      <c r="H4" s="520"/>
      <c r="I4" s="539"/>
    </row>
    <row r="5" spans="2:9" x14ac:dyDescent="0.2">
      <c r="B5" s="508"/>
      <c r="C5" s="518"/>
      <c r="D5" s="519"/>
      <c r="E5" s="519"/>
      <c r="F5" s="518"/>
      <c r="G5" s="520"/>
      <c r="H5" s="520"/>
      <c r="I5" s="539"/>
    </row>
    <row r="6" spans="2:9" x14ac:dyDescent="0.2">
      <c r="B6" s="504"/>
      <c r="C6" s="518"/>
      <c r="D6" s="519"/>
      <c r="E6" s="519"/>
      <c r="F6" s="518"/>
      <c r="G6" s="520"/>
      <c r="H6" s="520"/>
      <c r="I6" s="539"/>
    </row>
    <row r="7" spans="2:9" x14ac:dyDescent="0.2">
      <c r="B7" s="510" t="str">
        <f>RESUMEN!B8</f>
        <v xml:space="preserve">     Fecha de publicación:  Abril 2017</v>
      </c>
      <c r="C7" s="518"/>
      <c r="D7" s="519"/>
      <c r="E7" s="519"/>
      <c r="F7" s="518"/>
      <c r="G7" s="520"/>
      <c r="H7" s="520"/>
      <c r="I7" s="539"/>
    </row>
    <row r="8" spans="2:9" x14ac:dyDescent="0.2">
      <c r="B8" s="518"/>
      <c r="C8" s="518"/>
      <c r="D8" s="519"/>
      <c r="E8" s="519"/>
      <c r="F8" s="518"/>
      <c r="G8" s="520"/>
      <c r="H8" s="520"/>
      <c r="I8" s="539"/>
    </row>
    <row r="9" spans="2:9" x14ac:dyDescent="0.2">
      <c r="B9" s="518"/>
      <c r="C9" s="518"/>
      <c r="D9" s="519"/>
      <c r="E9" s="519"/>
      <c r="F9" s="518"/>
      <c r="G9" s="520"/>
      <c r="H9" s="520"/>
      <c r="I9" s="539"/>
    </row>
    <row r="10" spans="2:9" x14ac:dyDescent="0.2">
      <c r="B10" s="518"/>
      <c r="C10" s="518"/>
      <c r="D10" s="519"/>
      <c r="E10" s="519"/>
      <c r="F10" s="518"/>
      <c r="G10" s="520"/>
      <c r="H10" s="520"/>
      <c r="I10" s="539"/>
    </row>
    <row r="11" spans="2:9" ht="13.5" thickBot="1" x14ac:dyDescent="0.25">
      <c r="B11" s="521"/>
      <c r="C11" s="521"/>
      <c r="D11" s="522"/>
      <c r="E11" s="522"/>
      <c r="F11" s="521"/>
      <c r="G11" s="523"/>
      <c r="H11" s="523"/>
      <c r="I11" s="539"/>
    </row>
    <row r="12" spans="2:9" ht="13.5" customHeight="1" thickBot="1" x14ac:dyDescent="0.25">
      <c r="B12" s="762" t="s">
        <v>1020</v>
      </c>
      <c r="C12" s="747" t="s">
        <v>1917</v>
      </c>
      <c r="D12" s="780"/>
      <c r="E12" s="780"/>
      <c r="F12" s="781"/>
      <c r="G12" s="526" t="s">
        <v>1163</v>
      </c>
      <c r="H12" s="524"/>
    </row>
    <row r="13" spans="2:9" s="416" customFormat="1" ht="13.5" thickBot="1" x14ac:dyDescent="0.25">
      <c r="B13" s="763"/>
      <c r="C13" s="540" t="s">
        <v>869</v>
      </c>
      <c r="D13" s="766" t="s">
        <v>780</v>
      </c>
      <c r="E13" s="771"/>
      <c r="F13" s="530" t="s">
        <v>779</v>
      </c>
      <c r="G13" s="538" t="s">
        <v>1164</v>
      </c>
      <c r="H13" s="527" t="s">
        <v>1022</v>
      </c>
    </row>
    <row r="14" spans="2:9" s="440" customFormat="1" ht="13.5" customHeight="1" x14ac:dyDescent="0.2">
      <c r="B14" s="777"/>
      <c r="C14" s="782" t="s">
        <v>1909</v>
      </c>
      <c r="D14" s="783"/>
      <c r="E14" s="783"/>
      <c r="F14" s="784"/>
      <c r="G14" s="791"/>
      <c r="H14" s="777"/>
    </row>
    <row r="15" spans="2:9" s="440" customFormat="1" ht="13.5" customHeight="1" x14ac:dyDescent="0.2">
      <c r="B15" s="778"/>
      <c r="C15" s="785"/>
      <c r="D15" s="786"/>
      <c r="E15" s="786"/>
      <c r="F15" s="787"/>
      <c r="G15" s="792"/>
      <c r="H15" s="778"/>
    </row>
    <row r="16" spans="2:9" x14ac:dyDescent="0.2">
      <c r="B16" s="778"/>
      <c r="C16" s="785"/>
      <c r="D16" s="786"/>
      <c r="E16" s="786"/>
      <c r="F16" s="787"/>
      <c r="G16" s="792"/>
      <c r="H16" s="778"/>
    </row>
    <row r="17" spans="2:8" ht="13.5" thickBot="1" x14ac:dyDescent="0.25">
      <c r="B17" s="779"/>
      <c r="C17" s="788"/>
      <c r="D17" s="789"/>
      <c r="E17" s="789"/>
      <c r="F17" s="790"/>
      <c r="G17" s="793"/>
      <c r="H17" s="779"/>
    </row>
    <row r="18" spans="2:8" x14ac:dyDescent="0.2">
      <c r="B18" s="450"/>
      <c r="C18" s="463"/>
      <c r="D18" s="462"/>
      <c r="E18" s="462"/>
      <c r="F18" s="452"/>
      <c r="G18" s="473"/>
      <c r="H18" s="454"/>
    </row>
    <row r="19" spans="2:8" s="479" customFormat="1" x14ac:dyDescent="0.2">
      <c r="B19" s="478"/>
      <c r="D19" s="480"/>
      <c r="E19" s="480"/>
      <c r="G19" s="481"/>
      <c r="H19" s="482"/>
    </row>
    <row r="20" spans="2:8" x14ac:dyDescent="0.2">
      <c r="B20" s="437"/>
      <c r="C20" s="415"/>
      <c r="H20" s="447"/>
    </row>
    <row r="21" spans="2:8" x14ac:dyDescent="0.2">
      <c r="B21" s="438"/>
      <c r="C21" s="415"/>
      <c r="H21" s="447"/>
    </row>
    <row r="22" spans="2:8" x14ac:dyDescent="0.2">
      <c r="B22" s="438"/>
      <c r="C22" s="415"/>
      <c r="H22" s="447"/>
    </row>
    <row r="23" spans="2:8" x14ac:dyDescent="0.2">
      <c r="B23" s="434"/>
      <c r="C23" s="438"/>
      <c r="D23" s="464"/>
      <c r="E23" s="455"/>
      <c r="F23" s="439"/>
      <c r="G23" s="442"/>
      <c r="H23" s="442"/>
    </row>
    <row r="24" spans="2:8" x14ac:dyDescent="0.2">
      <c r="B24" s="434"/>
      <c r="C24" s="438"/>
      <c r="D24" s="464"/>
      <c r="E24" s="455"/>
      <c r="F24" s="439"/>
      <c r="G24" s="442"/>
      <c r="H24" s="442"/>
    </row>
    <row r="25" spans="2:8" x14ac:dyDescent="0.2">
      <c r="B25" s="434"/>
      <c r="C25" s="438"/>
      <c r="D25" s="464"/>
      <c r="E25" s="455"/>
      <c r="F25" s="439"/>
      <c r="G25" s="442"/>
      <c r="H25" s="442"/>
    </row>
    <row r="26" spans="2:8" x14ac:dyDescent="0.2">
      <c r="B26" s="434"/>
      <c r="C26" s="438"/>
      <c r="D26" s="464"/>
    </row>
    <row r="27" spans="2:8" x14ac:dyDescent="0.2">
      <c r="F27" s="457" t="s">
        <v>779</v>
      </c>
      <c r="G27" s="458" t="s">
        <v>1164</v>
      </c>
      <c r="H27" s="459" t="s">
        <v>1022</v>
      </c>
    </row>
    <row r="28" spans="2:8" x14ac:dyDescent="0.2">
      <c r="B28" s="464"/>
      <c r="F28" s="460"/>
      <c r="G28" s="474"/>
      <c r="H28" s="461" t="s">
        <v>783</v>
      </c>
    </row>
    <row r="29" spans="2:8" x14ac:dyDescent="0.2">
      <c r="F29" s="457" t="s">
        <v>779</v>
      </c>
      <c r="G29" s="458" t="s">
        <v>1164</v>
      </c>
      <c r="H29" s="459" t="s">
        <v>1022</v>
      </c>
    </row>
    <row r="30" spans="2:8" x14ac:dyDescent="0.2">
      <c r="F30" s="460"/>
      <c r="G30" s="474"/>
      <c r="H30" s="461" t="s">
        <v>1030</v>
      </c>
    </row>
    <row r="31" spans="2:8" x14ac:dyDescent="0.2">
      <c r="F31" s="457" t="s">
        <v>779</v>
      </c>
      <c r="G31" s="458" t="s">
        <v>1164</v>
      </c>
      <c r="H31" s="459" t="s">
        <v>1022</v>
      </c>
    </row>
    <row r="32" spans="2:8" x14ac:dyDescent="0.2">
      <c r="E32" s="455"/>
      <c r="F32" s="460"/>
      <c r="G32" s="474"/>
      <c r="H32" s="461" t="s">
        <v>1054</v>
      </c>
    </row>
    <row r="33" spans="2:8" x14ac:dyDescent="0.2">
      <c r="F33" s="457"/>
      <c r="G33" s="458"/>
      <c r="H33" s="459"/>
    </row>
    <row r="34" spans="2:8" x14ac:dyDescent="0.2">
      <c r="B34" s="466"/>
      <c r="C34" s="467"/>
      <c r="D34" s="455"/>
      <c r="E34" s="455"/>
      <c r="F34" s="460"/>
      <c r="G34" s="474"/>
      <c r="H34" s="461"/>
    </row>
    <row r="35" spans="2:8" x14ac:dyDescent="0.2">
      <c r="B35" s="466"/>
      <c r="C35" s="467"/>
      <c r="D35" s="455"/>
      <c r="E35" s="455"/>
      <c r="F35" s="439"/>
      <c r="G35" s="442"/>
      <c r="H35" s="442"/>
    </row>
    <row r="36" spans="2:8" x14ac:dyDescent="0.2">
      <c r="B36" s="466"/>
      <c r="C36" s="467"/>
      <c r="D36" s="455"/>
      <c r="E36" s="455"/>
      <c r="F36" s="439"/>
      <c r="G36" s="442"/>
      <c r="H36" s="442"/>
    </row>
    <row r="37" spans="2:8" x14ac:dyDescent="0.2">
      <c r="B37" s="466"/>
      <c r="C37" s="467"/>
      <c r="D37" s="455"/>
      <c r="E37" s="455"/>
      <c r="F37" s="439"/>
      <c r="G37" s="442"/>
      <c r="H37" s="442"/>
    </row>
  </sheetData>
  <mergeCells count="7">
    <mergeCell ref="H14:H17"/>
    <mergeCell ref="B14:B17"/>
    <mergeCell ref="C12:F12"/>
    <mergeCell ref="D13:E13"/>
    <mergeCell ref="B12:B13"/>
    <mergeCell ref="C14:F17"/>
    <mergeCell ref="G14:G17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x14ac="http://schemas.microsoft.com/office/spreadsheetml/2009/9/ac" mc:Ignorable="x14ac">
  <sheetPr codeName="Hoja20"/>
  <dimension ref="B1:H35"/>
  <sheetViews>
    <sheetView zoomScaleNormal="100" workbookViewId="0">
      <selection activeCell="C27" sqref="C27"/>
    </sheetView>
  </sheetViews>
  <sheetFormatPr baseColWidth="10" defaultRowHeight="12.75" x14ac:dyDescent="0.2"/>
  <cols>
    <col min="1" max="1" width="11.42578125" style="415"/>
    <col min="2" max="2" width="5.5703125" style="465" customWidth="1"/>
    <col min="3" max="3" width="39.5703125" style="464" customWidth="1"/>
    <col min="4" max="5" width="13.7109375" style="448" customWidth="1"/>
    <col min="6" max="6" width="13.7109375" style="415" customWidth="1"/>
    <col min="7" max="7" width="10.7109375" style="415" customWidth="1"/>
    <col min="8" max="8" width="7.5703125" style="443" customWidth="1"/>
    <col min="9" max="16384" width="11.42578125" style="415"/>
  </cols>
  <sheetData>
    <row r="1" spans="2:8" x14ac:dyDescent="0.2">
      <c r="B1" s="518"/>
      <c r="C1" s="518"/>
      <c r="D1" s="519"/>
      <c r="E1" s="519"/>
      <c r="F1" s="518"/>
      <c r="G1" s="520"/>
      <c r="H1" s="542"/>
    </row>
    <row r="2" spans="2:8" ht="18" x14ac:dyDescent="0.25">
      <c r="B2" s="506" t="s">
        <v>2144</v>
      </c>
      <c r="C2" s="518"/>
      <c r="D2" s="519"/>
      <c r="E2" s="519"/>
      <c r="F2" s="518"/>
      <c r="G2" s="520"/>
      <c r="H2" s="520"/>
    </row>
    <row r="3" spans="2:8" ht="14.25" x14ac:dyDescent="0.2">
      <c r="B3" s="507" t="s">
        <v>2152</v>
      </c>
      <c r="C3" s="518"/>
      <c r="D3" s="519"/>
      <c r="E3" s="519"/>
      <c r="F3" s="518"/>
      <c r="G3" s="520"/>
      <c r="H3" s="520"/>
    </row>
    <row r="4" spans="2:8" x14ac:dyDescent="0.2">
      <c r="B4" s="504"/>
      <c r="C4" s="518"/>
      <c r="D4" s="519"/>
      <c r="E4" s="519"/>
      <c r="F4" s="518"/>
      <c r="G4" s="520"/>
      <c r="H4" s="520"/>
    </row>
    <row r="5" spans="2:8" x14ac:dyDescent="0.2">
      <c r="B5" s="508"/>
      <c r="C5" s="518"/>
      <c r="D5" s="519"/>
      <c r="E5" s="519"/>
      <c r="F5" s="518"/>
      <c r="G5" s="520"/>
      <c r="H5" s="520"/>
    </row>
    <row r="6" spans="2:8" x14ac:dyDescent="0.2">
      <c r="B6" s="504"/>
      <c r="C6" s="518"/>
      <c r="D6" s="519"/>
      <c r="E6" s="519"/>
      <c r="F6" s="518"/>
      <c r="G6" s="520"/>
      <c r="H6" s="520"/>
    </row>
    <row r="7" spans="2:8" x14ac:dyDescent="0.2">
      <c r="B7" s="510" t="str">
        <f>RESUMEN!B8</f>
        <v xml:space="preserve">     Fecha de publicación:  Abril 2017</v>
      </c>
      <c r="C7" s="518"/>
      <c r="D7" s="519"/>
      <c r="E7" s="519"/>
      <c r="F7" s="518"/>
      <c r="G7" s="520"/>
      <c r="H7" s="520"/>
    </row>
    <row r="8" spans="2:8" x14ac:dyDescent="0.2">
      <c r="B8" s="518"/>
      <c r="C8" s="518"/>
      <c r="D8" s="519"/>
      <c r="E8" s="519"/>
      <c r="F8" s="518"/>
      <c r="G8" s="520"/>
      <c r="H8" s="520"/>
    </row>
    <row r="9" spans="2:8" x14ac:dyDescent="0.2">
      <c r="B9" s="518"/>
      <c r="C9" s="518"/>
      <c r="D9" s="519"/>
      <c r="E9" s="519"/>
      <c r="F9" s="518"/>
      <c r="G9" s="520"/>
      <c r="H9" s="520"/>
    </row>
    <row r="10" spans="2:8" x14ac:dyDescent="0.2">
      <c r="B10" s="518"/>
      <c r="C10" s="518"/>
      <c r="D10" s="519"/>
      <c r="E10" s="519"/>
      <c r="F10" s="518"/>
      <c r="G10" s="520"/>
      <c r="H10" s="520"/>
    </row>
    <row r="11" spans="2:8" ht="13.5" thickBot="1" x14ac:dyDescent="0.25">
      <c r="B11" s="521"/>
      <c r="C11" s="521"/>
      <c r="D11" s="522"/>
      <c r="E11" s="522"/>
      <c r="F11" s="521"/>
      <c r="G11" s="523"/>
      <c r="H11" s="523"/>
    </row>
    <row r="12" spans="2:8" ht="13.5" customHeight="1" thickBot="1" x14ac:dyDescent="0.25">
      <c r="B12" s="762" t="s">
        <v>1020</v>
      </c>
      <c r="C12" s="747" t="s">
        <v>1908</v>
      </c>
      <c r="D12" s="780"/>
      <c r="E12" s="780"/>
      <c r="F12" s="781"/>
      <c r="G12" s="526" t="s">
        <v>1163</v>
      </c>
      <c r="H12" s="524"/>
    </row>
    <row r="13" spans="2:8" s="416" customFormat="1" ht="13.5" thickBot="1" x14ac:dyDescent="0.25">
      <c r="B13" s="763"/>
      <c r="C13" s="540" t="s">
        <v>869</v>
      </c>
      <c r="D13" s="766" t="s">
        <v>780</v>
      </c>
      <c r="E13" s="771"/>
      <c r="F13" s="530" t="s">
        <v>779</v>
      </c>
      <c r="G13" s="538" t="s">
        <v>1164</v>
      </c>
      <c r="H13" s="527" t="s">
        <v>1022</v>
      </c>
    </row>
    <row r="14" spans="2:8" s="432" customFormat="1" x14ac:dyDescent="0.2">
      <c r="B14" s="777"/>
      <c r="C14" s="782" t="s">
        <v>1909</v>
      </c>
      <c r="D14" s="783"/>
      <c r="E14" s="783"/>
      <c r="F14" s="784"/>
      <c r="G14" s="791"/>
      <c r="H14" s="777"/>
    </row>
    <row r="15" spans="2:8" s="432" customFormat="1" x14ac:dyDescent="0.2">
      <c r="B15" s="778"/>
      <c r="C15" s="785"/>
      <c r="D15" s="786"/>
      <c r="E15" s="786"/>
      <c r="F15" s="787"/>
      <c r="G15" s="792"/>
      <c r="H15" s="778"/>
    </row>
    <row r="16" spans="2:8" s="432" customFormat="1" x14ac:dyDescent="0.2">
      <c r="B16" s="778"/>
      <c r="C16" s="785"/>
      <c r="D16" s="786"/>
      <c r="E16" s="786"/>
      <c r="F16" s="787"/>
      <c r="G16" s="792"/>
      <c r="H16" s="778"/>
    </row>
    <row r="17" spans="2:8" ht="13.5" thickBot="1" x14ac:dyDescent="0.25">
      <c r="B17" s="779"/>
      <c r="C17" s="788"/>
      <c r="D17" s="789"/>
      <c r="E17" s="789"/>
      <c r="F17" s="790"/>
      <c r="G17" s="793"/>
      <c r="H17" s="779"/>
    </row>
    <row r="18" spans="2:8" ht="6.75" customHeight="1" x14ac:dyDescent="0.2">
      <c r="B18" s="450"/>
      <c r="C18" s="463"/>
      <c r="D18" s="462"/>
      <c r="E18" s="462"/>
      <c r="F18" s="452"/>
      <c r="G18" s="452"/>
      <c r="H18" s="454"/>
    </row>
    <row r="19" spans="2:8" x14ac:dyDescent="0.2">
      <c r="B19" s="468" t="s">
        <v>785</v>
      </c>
      <c r="C19" s="469"/>
      <c r="D19" s="455"/>
      <c r="E19" s="455"/>
      <c r="F19" s="470"/>
      <c r="G19" s="439"/>
      <c r="H19" s="442"/>
    </row>
    <row r="20" spans="2:8" x14ac:dyDescent="0.2">
      <c r="B20" s="468"/>
      <c r="C20" s="469"/>
      <c r="D20" s="455"/>
      <c r="E20" s="455"/>
      <c r="F20" s="470"/>
      <c r="G20" s="439"/>
      <c r="H20" s="442"/>
    </row>
    <row r="21" spans="2:8" x14ac:dyDescent="0.2">
      <c r="B21" s="434"/>
      <c r="C21" s="568" t="s">
        <v>1910</v>
      </c>
      <c r="E21" s="455"/>
      <c r="F21" s="439"/>
      <c r="G21" s="439"/>
      <c r="H21" s="442"/>
    </row>
    <row r="22" spans="2:8" x14ac:dyDescent="0.2">
      <c r="B22" s="434"/>
      <c r="C22" s="568" t="s">
        <v>1911</v>
      </c>
      <c r="E22" s="455"/>
      <c r="F22" s="439"/>
      <c r="G22" s="439"/>
      <c r="H22" s="442"/>
    </row>
    <row r="23" spans="2:8" x14ac:dyDescent="0.2">
      <c r="B23" s="434"/>
      <c r="C23" s="568" t="s">
        <v>1912</v>
      </c>
      <c r="D23" s="415"/>
      <c r="E23" s="455"/>
      <c r="F23" s="439"/>
      <c r="G23" s="439"/>
      <c r="H23" s="442"/>
    </row>
    <row r="24" spans="2:8" x14ac:dyDescent="0.2">
      <c r="B24" s="434"/>
      <c r="C24" s="568" t="s">
        <v>2833</v>
      </c>
      <c r="D24" s="415"/>
      <c r="E24" s="455"/>
      <c r="F24" s="439"/>
      <c r="G24" s="439"/>
      <c r="H24" s="442"/>
    </row>
    <row r="25" spans="2:8" x14ac:dyDescent="0.2">
      <c r="B25" s="434"/>
      <c r="C25" s="568" t="s">
        <v>1913</v>
      </c>
      <c r="D25" s="471"/>
      <c r="E25" s="455"/>
      <c r="F25" s="439"/>
      <c r="G25" s="439"/>
      <c r="H25" s="442"/>
    </row>
    <row r="26" spans="2:8" x14ac:dyDescent="0.2">
      <c r="C26" s="568" t="s">
        <v>1914</v>
      </c>
      <c r="D26" s="415"/>
    </row>
    <row r="27" spans="2:8" x14ac:dyDescent="0.2">
      <c r="C27" s="642" t="s">
        <v>2834</v>
      </c>
      <c r="F27" s="457" t="s">
        <v>779</v>
      </c>
      <c r="G27" s="458" t="s">
        <v>1164</v>
      </c>
      <c r="H27" s="459" t="s">
        <v>1022</v>
      </c>
    </row>
    <row r="28" spans="2:8" x14ac:dyDescent="0.2">
      <c r="C28" s="472"/>
      <c r="F28" s="460"/>
      <c r="G28" s="460"/>
      <c r="H28" s="461" t="s">
        <v>783</v>
      </c>
    </row>
    <row r="29" spans="2:8" x14ac:dyDescent="0.2">
      <c r="F29" s="457" t="s">
        <v>779</v>
      </c>
      <c r="G29" s="458" t="s">
        <v>1164</v>
      </c>
      <c r="H29" s="459" t="s">
        <v>1022</v>
      </c>
    </row>
    <row r="30" spans="2:8" x14ac:dyDescent="0.2">
      <c r="F30" s="460"/>
      <c r="G30" s="460"/>
      <c r="H30" s="461" t="s">
        <v>1030</v>
      </c>
    </row>
    <row r="31" spans="2:8" x14ac:dyDescent="0.2">
      <c r="F31" s="457" t="s">
        <v>779</v>
      </c>
      <c r="G31" s="458" t="s">
        <v>1164</v>
      </c>
      <c r="H31" s="459" t="s">
        <v>1022</v>
      </c>
    </row>
    <row r="32" spans="2:8" x14ac:dyDescent="0.2">
      <c r="B32" s="466"/>
      <c r="C32" s="467"/>
      <c r="D32" s="455"/>
      <c r="E32" s="455"/>
      <c r="F32" s="460"/>
      <c r="G32" s="460"/>
      <c r="H32" s="461" t="s">
        <v>1054</v>
      </c>
    </row>
    <row r="33" spans="2:8" x14ac:dyDescent="0.2">
      <c r="B33" s="466"/>
      <c r="C33" s="467"/>
      <c r="D33" s="455"/>
      <c r="E33" s="455"/>
      <c r="F33" s="439"/>
      <c r="G33" s="439"/>
      <c r="H33" s="442"/>
    </row>
    <row r="34" spans="2:8" x14ac:dyDescent="0.2">
      <c r="B34" s="466"/>
      <c r="C34" s="467"/>
      <c r="D34" s="455"/>
      <c r="E34" s="455"/>
      <c r="F34" s="439"/>
      <c r="G34" s="439"/>
      <c r="H34" s="442"/>
    </row>
    <row r="35" spans="2:8" x14ac:dyDescent="0.2">
      <c r="B35" s="466"/>
      <c r="C35" s="467"/>
      <c r="D35" s="455"/>
      <c r="E35" s="455"/>
      <c r="F35" s="439"/>
      <c r="G35" s="439"/>
      <c r="H35" s="442"/>
    </row>
  </sheetData>
  <mergeCells count="7">
    <mergeCell ref="H14:H17"/>
    <mergeCell ref="C14:F17"/>
    <mergeCell ref="C12:F12"/>
    <mergeCell ref="D13:E13"/>
    <mergeCell ref="B12:B13"/>
    <mergeCell ref="B14:B17"/>
    <mergeCell ref="G14:G17"/>
  </mergeCells>
  <phoneticPr fontId="6" type="noConversion"/>
  <printOptions horizontalCentered="1"/>
  <pageMargins left="0.78740157480314965" right="0.23622047244094491" top="0.59055118110236227" bottom="0.78740157480314965" header="0.59055118110236227" footer="0.51181102362204722"/>
  <pageSetup paperSize="9" orientation="portrait" r:id="rId1"/>
  <headerFooter alignWithMargins="0">
    <oddFooter>&amp;L&amp;"Arial,Negrita Cursiva"Secretaría Nacional de Telecomunicaciones
Informe: 31 de enero de 2013</oddFooter>
  </headerFooter>
  <drawing r:id="rId2"/>
  <legacyDrawing r:id="rId3"/>
</worksheet>
</file>

<file path=xl/worksheets/sheet2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21"/>
  <dimension ref="A1:S53"/>
  <sheetViews>
    <sheetView topLeftCell="A15" workbookViewId="0">
      <selection activeCell="B30" sqref="B30"/>
    </sheetView>
  </sheetViews>
  <sheetFormatPr baseColWidth="10" defaultRowHeight="12.75" x14ac:dyDescent="0.2"/>
  <cols>
    <col min="1" max="1" width="7.28515625" customWidth="1"/>
    <col min="2" max="2" width="7.85546875" customWidth="1"/>
    <col min="3" max="3" width="8.28515625" customWidth="1"/>
    <col min="4" max="4" width="8" customWidth="1"/>
    <col min="5" max="5" width="9" bestFit="1" customWidth="1"/>
    <col min="6" max="6" width="9.28515625" bestFit="1" customWidth="1"/>
    <col min="7" max="7" width="9.140625" customWidth="1"/>
    <col min="8" max="8" width="9.140625" bestFit="1" customWidth="1"/>
    <col min="9" max="9" width="8.5703125" bestFit="1" customWidth="1"/>
    <col min="10" max="10" width="9" bestFit="1" customWidth="1"/>
    <col min="11" max="11" width="5.5703125" customWidth="1"/>
    <col min="12" max="12" width="7.7109375" customWidth="1"/>
    <col min="13" max="13" width="6.28515625" customWidth="1"/>
    <col min="14" max="16" width="5.28515625" customWidth="1"/>
    <col min="17" max="17" width="8" customWidth="1"/>
    <col min="18" max="18" width="7.7109375" customWidth="1"/>
    <col min="19" max="19" width="3.140625" bestFit="1" customWidth="1"/>
    <col min="20" max="20" width="9.85546875" customWidth="1"/>
  </cols>
  <sheetData>
    <row r="1" spans="1:19" x14ac:dyDescent="0.2">
      <c r="A1" s="34"/>
      <c r="B1" s="352"/>
      <c r="C1" s="373"/>
      <c r="D1" s="352"/>
      <c r="E1" s="352"/>
      <c r="F1" s="352"/>
      <c r="G1" s="150"/>
      <c r="H1" s="150"/>
      <c r="I1" s="150"/>
      <c r="J1" s="235"/>
      <c r="K1" s="150"/>
    </row>
    <row r="2" spans="1:19" x14ac:dyDescent="0.2">
      <c r="A2" s="34"/>
      <c r="B2" s="34"/>
      <c r="C2" s="34"/>
      <c r="D2" s="34"/>
      <c r="E2" s="34"/>
      <c r="F2" s="34"/>
      <c r="G2" s="34"/>
      <c r="H2" s="34"/>
      <c r="I2" s="34"/>
      <c r="J2" s="235"/>
      <c r="K2" s="150"/>
    </row>
    <row r="3" spans="1:19" x14ac:dyDescent="0.2">
      <c r="A3" s="743" t="s">
        <v>872</v>
      </c>
      <c r="B3" s="743"/>
      <c r="C3" s="743"/>
      <c r="D3" s="743"/>
      <c r="E3" s="743"/>
      <c r="F3" s="743"/>
      <c r="G3" s="743"/>
      <c r="H3" s="743"/>
      <c r="I3" s="743"/>
      <c r="J3" s="743"/>
      <c r="K3" s="150"/>
    </row>
    <row r="4" spans="1:19" ht="13.5" thickBot="1" x14ac:dyDescent="0.25">
      <c r="A4" s="34"/>
      <c r="B4" s="353"/>
      <c r="C4" s="353"/>
      <c r="D4" s="353"/>
      <c r="E4" s="353"/>
      <c r="F4" s="34"/>
      <c r="G4" s="150"/>
      <c r="H4" s="150"/>
      <c r="I4" s="150"/>
      <c r="J4" s="235"/>
      <c r="K4" s="150"/>
      <c r="M4" s="351"/>
      <c r="N4" s="351"/>
    </row>
    <row r="5" spans="1:19" ht="13.5" thickBot="1" x14ac:dyDescent="0.25">
      <c r="A5" s="794" t="s">
        <v>927</v>
      </c>
      <c r="B5" s="795"/>
      <c r="C5" s="796" t="s">
        <v>928</v>
      </c>
      <c r="D5" s="797"/>
      <c r="E5" s="797"/>
      <c r="F5" s="797"/>
      <c r="G5" s="797"/>
      <c r="H5" s="797"/>
      <c r="I5" s="797"/>
      <c r="J5" s="798"/>
      <c r="K5" s="26"/>
      <c r="L5" s="26"/>
      <c r="M5" s="26"/>
      <c r="N5" s="26"/>
      <c r="O5" s="26"/>
      <c r="P5" s="26"/>
      <c r="Q5" s="26"/>
      <c r="R5" s="26"/>
      <c r="S5" s="150"/>
    </row>
    <row r="6" spans="1:19" ht="13.5" thickBot="1" x14ac:dyDescent="0.25">
      <c r="A6" s="380" t="s">
        <v>883</v>
      </c>
      <c r="B6" s="355" t="s">
        <v>881</v>
      </c>
      <c r="C6" s="374" t="s">
        <v>873</v>
      </c>
      <c r="D6" s="375" t="s">
        <v>874</v>
      </c>
      <c r="E6" s="375" t="s">
        <v>875</v>
      </c>
      <c r="F6" s="375" t="s">
        <v>876</v>
      </c>
      <c r="G6" s="375" t="s">
        <v>877</v>
      </c>
      <c r="H6" s="375" t="s">
        <v>878</v>
      </c>
      <c r="I6" s="375" t="s">
        <v>879</v>
      </c>
      <c r="J6" s="376" t="s">
        <v>880</v>
      </c>
      <c r="K6" s="15"/>
      <c r="L6" s="15"/>
      <c r="M6" s="15"/>
      <c r="N6" s="15"/>
      <c r="O6" s="15"/>
      <c r="P6" s="15"/>
      <c r="Q6" s="15"/>
      <c r="R6" s="15"/>
    </row>
    <row r="7" spans="1:19" ht="13.5" thickBot="1" x14ac:dyDescent="0.25">
      <c r="A7" s="356" t="s">
        <v>882</v>
      </c>
      <c r="B7" s="381" t="s">
        <v>884</v>
      </c>
      <c r="C7" s="377" t="s">
        <v>868</v>
      </c>
      <c r="D7" s="378" t="s">
        <v>42</v>
      </c>
      <c r="E7" s="378" t="s">
        <v>45</v>
      </c>
      <c r="F7" s="378" t="s">
        <v>48</v>
      </c>
      <c r="G7" s="378" t="s">
        <v>51</v>
      </c>
      <c r="H7" s="378" t="s">
        <v>54</v>
      </c>
      <c r="I7" s="378" t="s">
        <v>57</v>
      </c>
      <c r="J7" s="379" t="s">
        <v>60</v>
      </c>
      <c r="K7" s="15"/>
      <c r="L7" s="15"/>
      <c r="M7" s="15"/>
      <c r="N7" s="15"/>
      <c r="O7" s="15"/>
      <c r="P7" s="15"/>
      <c r="Q7" s="15"/>
      <c r="R7" s="15"/>
    </row>
    <row r="8" spans="1:19" x14ac:dyDescent="0.2">
      <c r="A8" s="396" t="s">
        <v>887</v>
      </c>
      <c r="B8" s="382">
        <v>0</v>
      </c>
      <c r="C8" s="384"/>
      <c r="D8" s="385"/>
      <c r="E8" s="385"/>
      <c r="F8" s="385"/>
      <c r="G8" s="385"/>
      <c r="H8" s="385"/>
      <c r="I8" s="385"/>
      <c r="J8" s="386"/>
      <c r="K8" s="15"/>
      <c r="L8" s="15"/>
      <c r="M8" s="15"/>
      <c r="N8" s="15"/>
      <c r="O8" s="15"/>
      <c r="P8" s="15"/>
      <c r="Q8" s="15"/>
      <c r="R8" s="15"/>
    </row>
    <row r="9" spans="1:19" ht="13.5" thickBot="1" x14ac:dyDescent="0.25">
      <c r="A9" s="397" t="s">
        <v>888</v>
      </c>
      <c r="B9" s="383">
        <v>1</v>
      </c>
      <c r="C9" s="387"/>
      <c r="D9" s="388"/>
      <c r="E9" s="406"/>
      <c r="F9" s="406"/>
      <c r="G9" s="406"/>
      <c r="H9" s="406"/>
      <c r="I9" s="406"/>
      <c r="J9" s="407"/>
      <c r="K9" s="15"/>
      <c r="L9" s="15"/>
      <c r="M9" s="15"/>
      <c r="N9" s="15"/>
      <c r="O9" s="15"/>
      <c r="P9" s="15"/>
      <c r="Q9" s="15"/>
      <c r="R9" s="15"/>
    </row>
    <row r="10" spans="1:19" x14ac:dyDescent="0.2">
      <c r="A10" s="397" t="s">
        <v>889</v>
      </c>
      <c r="B10" s="357">
        <v>2</v>
      </c>
      <c r="C10" s="387"/>
      <c r="D10" s="404"/>
      <c r="E10" s="408" t="s">
        <v>903</v>
      </c>
      <c r="F10" s="409" t="s">
        <v>903</v>
      </c>
      <c r="G10" s="409" t="s">
        <v>904</v>
      </c>
      <c r="H10" s="409" t="s">
        <v>904</v>
      </c>
      <c r="I10" s="409" t="s">
        <v>905</v>
      </c>
      <c r="J10" s="410" t="s">
        <v>904</v>
      </c>
      <c r="K10" s="15"/>
      <c r="L10" s="15"/>
      <c r="M10" s="15"/>
      <c r="N10" s="15"/>
      <c r="O10" s="15"/>
      <c r="P10" s="15"/>
      <c r="Q10" s="15"/>
      <c r="R10" s="15"/>
    </row>
    <row r="11" spans="1:19" x14ac:dyDescent="0.2">
      <c r="A11" s="397" t="s">
        <v>890</v>
      </c>
      <c r="B11" s="357">
        <v>3</v>
      </c>
      <c r="C11" s="387"/>
      <c r="D11" s="404"/>
      <c r="E11" s="411" t="s">
        <v>906</v>
      </c>
      <c r="F11" s="388" t="s">
        <v>907</v>
      </c>
      <c r="G11" s="388" t="s">
        <v>904</v>
      </c>
      <c r="H11" s="388" t="s">
        <v>908</v>
      </c>
      <c r="I11" s="388" t="s">
        <v>904</v>
      </c>
      <c r="J11" s="389" t="s">
        <v>909</v>
      </c>
    </row>
    <row r="12" spans="1:19" x14ac:dyDescent="0.2">
      <c r="A12" s="397" t="s">
        <v>891</v>
      </c>
      <c r="B12" s="357">
        <v>4</v>
      </c>
      <c r="C12" s="387"/>
      <c r="D12" s="404"/>
      <c r="E12" s="412" t="s">
        <v>910</v>
      </c>
      <c r="F12" s="388" t="s">
        <v>910</v>
      </c>
      <c r="G12" s="391" t="s">
        <v>904</v>
      </c>
      <c r="H12" s="388" t="s">
        <v>904</v>
      </c>
      <c r="I12" s="388" t="s">
        <v>911</v>
      </c>
      <c r="J12" s="389" t="s">
        <v>904</v>
      </c>
    </row>
    <row r="13" spans="1:19" x14ac:dyDescent="0.2">
      <c r="A13" s="397" t="s">
        <v>892</v>
      </c>
      <c r="B13" s="357">
        <v>5</v>
      </c>
      <c r="C13" s="387"/>
      <c r="D13" s="404"/>
      <c r="E13" s="412" t="s">
        <v>912</v>
      </c>
      <c r="F13" s="388" t="s">
        <v>904</v>
      </c>
      <c r="G13" s="391" t="s">
        <v>904</v>
      </c>
      <c r="H13" s="388" t="s">
        <v>913</v>
      </c>
      <c r="I13" s="388" t="s">
        <v>914</v>
      </c>
      <c r="J13" s="389" t="s">
        <v>915</v>
      </c>
    </row>
    <row r="14" spans="1:19" x14ac:dyDescent="0.2">
      <c r="A14" s="397" t="s">
        <v>893</v>
      </c>
      <c r="B14" s="357">
        <v>6</v>
      </c>
      <c r="C14" s="387"/>
      <c r="D14" s="404"/>
      <c r="E14" s="412" t="s">
        <v>916</v>
      </c>
      <c r="F14" s="388" t="s">
        <v>904</v>
      </c>
      <c r="G14" s="391" t="s">
        <v>917</v>
      </c>
      <c r="H14" s="388" t="s">
        <v>918</v>
      </c>
      <c r="I14" s="388" t="s">
        <v>919</v>
      </c>
      <c r="J14" s="389" t="s">
        <v>920</v>
      </c>
    </row>
    <row r="15" spans="1:19" ht="13.5" thickBot="1" x14ac:dyDescent="0.25">
      <c r="A15" s="398" t="s">
        <v>894</v>
      </c>
      <c r="B15" s="403">
        <v>7</v>
      </c>
      <c r="C15" s="392"/>
      <c r="D15" s="405"/>
      <c r="E15" s="413" t="s">
        <v>921</v>
      </c>
      <c r="F15" s="393" t="s">
        <v>922</v>
      </c>
      <c r="G15" s="402" t="s">
        <v>923</v>
      </c>
      <c r="H15" s="393" t="s">
        <v>924</v>
      </c>
      <c r="I15" s="393" t="s">
        <v>925</v>
      </c>
      <c r="J15" s="394" t="s">
        <v>926</v>
      </c>
    </row>
    <row r="16" spans="1:19" x14ac:dyDescent="0.2">
      <c r="A16" s="396" t="s">
        <v>895</v>
      </c>
      <c r="B16" s="399">
        <v>8</v>
      </c>
      <c r="C16" s="384"/>
      <c r="D16" s="385"/>
      <c r="E16" s="400"/>
      <c r="F16" s="385"/>
      <c r="G16" s="401"/>
      <c r="H16" s="385"/>
      <c r="I16" s="385"/>
      <c r="J16" s="386"/>
    </row>
    <row r="17" spans="1:10" x14ac:dyDescent="0.2">
      <c r="A17" s="397" t="s">
        <v>896</v>
      </c>
      <c r="B17" s="357">
        <v>9</v>
      </c>
      <c r="C17" s="387"/>
      <c r="D17" s="388"/>
      <c r="E17" s="390"/>
      <c r="F17" s="388"/>
      <c r="G17" s="391"/>
      <c r="H17" s="388"/>
      <c r="I17" s="388"/>
      <c r="J17" s="389"/>
    </row>
    <row r="18" spans="1:10" x14ac:dyDescent="0.2">
      <c r="A18" s="397" t="s">
        <v>897</v>
      </c>
      <c r="B18" s="383">
        <v>10</v>
      </c>
      <c r="C18" s="387"/>
      <c r="D18" s="388"/>
      <c r="E18" s="390"/>
      <c r="F18" s="388"/>
      <c r="G18" s="391"/>
      <c r="H18" s="388"/>
      <c r="I18" s="388"/>
      <c r="J18" s="389"/>
    </row>
    <row r="19" spans="1:10" x14ac:dyDescent="0.2">
      <c r="A19" s="397" t="s">
        <v>898</v>
      </c>
      <c r="B19" s="383">
        <v>11</v>
      </c>
      <c r="C19" s="387"/>
      <c r="D19" s="388"/>
      <c r="E19" s="390"/>
      <c r="F19" s="388"/>
      <c r="G19" s="391"/>
      <c r="H19" s="388"/>
      <c r="I19" s="388"/>
      <c r="J19" s="389"/>
    </row>
    <row r="20" spans="1:10" x14ac:dyDescent="0.2">
      <c r="A20" s="397" t="s">
        <v>899</v>
      </c>
      <c r="B20" s="383">
        <v>12</v>
      </c>
      <c r="C20" s="387"/>
      <c r="D20" s="388"/>
      <c r="E20" s="390"/>
      <c r="F20" s="388"/>
      <c r="G20" s="391"/>
      <c r="H20" s="388"/>
      <c r="I20" s="388"/>
      <c r="J20" s="389"/>
    </row>
    <row r="21" spans="1:10" x14ac:dyDescent="0.2">
      <c r="A21" s="397" t="s">
        <v>900</v>
      </c>
      <c r="B21" s="383">
        <v>13</v>
      </c>
      <c r="C21" s="387"/>
      <c r="D21" s="388"/>
      <c r="E21" s="388"/>
      <c r="F21" s="388"/>
      <c r="G21" s="388"/>
      <c r="H21" s="388"/>
      <c r="I21" s="388"/>
      <c r="J21" s="389"/>
    </row>
    <row r="22" spans="1:10" x14ac:dyDescent="0.2">
      <c r="A22" s="397" t="s">
        <v>901</v>
      </c>
      <c r="B22" s="383">
        <v>14</v>
      </c>
      <c r="C22" s="387"/>
      <c r="D22" s="388"/>
      <c r="E22" s="388"/>
      <c r="F22" s="388"/>
      <c r="G22" s="388"/>
      <c r="H22" s="388"/>
      <c r="I22" s="388"/>
      <c r="J22" s="389"/>
    </row>
    <row r="23" spans="1:10" ht="13.5" thickBot="1" x14ac:dyDescent="0.25">
      <c r="A23" s="398" t="s">
        <v>902</v>
      </c>
      <c r="B23" s="395">
        <v>15</v>
      </c>
      <c r="C23" s="392"/>
      <c r="D23" s="393"/>
      <c r="E23" s="393"/>
      <c r="F23" s="393"/>
      <c r="G23" s="393"/>
      <c r="H23" s="393"/>
      <c r="I23" s="393"/>
      <c r="J23" s="394"/>
    </row>
    <row r="24" spans="1:10" x14ac:dyDescent="0.2">
      <c r="A24" s="354"/>
    </row>
    <row r="25" spans="1:10" x14ac:dyDescent="0.2">
      <c r="A25" s="354"/>
    </row>
    <row r="26" spans="1:10" x14ac:dyDescent="0.2">
      <c r="A26" s="354"/>
    </row>
    <row r="27" spans="1:10" x14ac:dyDescent="0.2">
      <c r="A27" s="372" t="s">
        <v>883</v>
      </c>
      <c r="B27" s="111" t="s">
        <v>885</v>
      </c>
      <c r="C27" s="15"/>
      <c r="D27" s="15"/>
      <c r="E27" s="15"/>
      <c r="F27" s="15"/>
      <c r="G27" s="15"/>
      <c r="H27" s="15"/>
      <c r="I27" s="15"/>
      <c r="J27" s="15"/>
    </row>
    <row r="28" spans="1:10" x14ac:dyDescent="0.2">
      <c r="A28" s="372" t="s">
        <v>884</v>
      </c>
      <c r="B28" s="111" t="s">
        <v>886</v>
      </c>
      <c r="C28" s="15"/>
      <c r="D28" s="15"/>
      <c r="E28" s="15"/>
      <c r="F28" s="15"/>
      <c r="G28" s="15"/>
      <c r="H28" s="15"/>
      <c r="I28" s="15"/>
      <c r="J28" s="15"/>
    </row>
    <row r="29" spans="1:10" x14ac:dyDescent="0.2">
      <c r="A29" s="354"/>
      <c r="B29" s="111" t="s">
        <v>929</v>
      </c>
      <c r="C29" s="15"/>
      <c r="D29" s="15"/>
      <c r="E29" s="15"/>
      <c r="F29" s="15"/>
      <c r="G29" s="15"/>
      <c r="H29" s="15"/>
      <c r="I29" s="15"/>
      <c r="J29" s="15"/>
    </row>
    <row r="30" spans="1:10" x14ac:dyDescent="0.2">
      <c r="A30" s="354"/>
      <c r="B30" s="111" t="s">
        <v>930</v>
      </c>
      <c r="C30" s="111"/>
      <c r="D30" s="111"/>
      <c r="E30" s="111"/>
      <c r="F30" s="111"/>
      <c r="G30" s="111"/>
      <c r="H30" s="111"/>
      <c r="I30" s="111"/>
      <c r="J30" s="111"/>
    </row>
    <row r="31" spans="1:10" x14ac:dyDescent="0.2">
      <c r="A31" s="354"/>
      <c r="B31" s="111"/>
      <c r="C31" s="111"/>
      <c r="D31" s="111"/>
      <c r="E31" s="111"/>
      <c r="F31" s="111"/>
      <c r="G31" s="111"/>
      <c r="H31" s="111"/>
      <c r="I31" s="111"/>
      <c r="J31" s="111"/>
    </row>
    <row r="32" spans="1:10" x14ac:dyDescent="0.2">
      <c r="A32" s="354"/>
    </row>
    <row r="33" spans="1:1" x14ac:dyDescent="0.2">
      <c r="A33" s="354"/>
    </row>
    <row r="34" spans="1:1" x14ac:dyDescent="0.2">
      <c r="A34" s="354"/>
    </row>
    <row r="35" spans="1:1" x14ac:dyDescent="0.2">
      <c r="A35" s="354"/>
    </row>
    <row r="36" spans="1:1" x14ac:dyDescent="0.2">
      <c r="A36" s="354"/>
    </row>
    <row r="37" spans="1:1" x14ac:dyDescent="0.2">
      <c r="A37" s="354"/>
    </row>
    <row r="38" spans="1:1" x14ac:dyDescent="0.2">
      <c r="A38" s="354"/>
    </row>
    <row r="39" spans="1:1" x14ac:dyDescent="0.2">
      <c r="A39" s="354"/>
    </row>
    <row r="40" spans="1:1" x14ac:dyDescent="0.2">
      <c r="A40" s="354"/>
    </row>
    <row r="41" spans="1:1" x14ac:dyDescent="0.2">
      <c r="A41" s="354"/>
    </row>
    <row r="42" spans="1:1" x14ac:dyDescent="0.2">
      <c r="A42" s="354"/>
    </row>
    <row r="43" spans="1:1" x14ac:dyDescent="0.2">
      <c r="A43" s="354"/>
    </row>
    <row r="44" spans="1:1" x14ac:dyDescent="0.2">
      <c r="A44" s="354"/>
    </row>
    <row r="45" spans="1:1" x14ac:dyDescent="0.2">
      <c r="A45" s="354"/>
    </row>
    <row r="46" spans="1:1" x14ac:dyDescent="0.2">
      <c r="A46" s="354"/>
    </row>
    <row r="47" spans="1:1" x14ac:dyDescent="0.2">
      <c r="A47" s="354"/>
    </row>
    <row r="48" spans="1:1" x14ac:dyDescent="0.2">
      <c r="A48" s="354"/>
    </row>
    <row r="49" spans="1:1" x14ac:dyDescent="0.2">
      <c r="A49" s="354"/>
    </row>
    <row r="50" spans="1:1" x14ac:dyDescent="0.2">
      <c r="A50" s="354"/>
    </row>
    <row r="51" spans="1:1" x14ac:dyDescent="0.2">
      <c r="A51" s="150"/>
    </row>
    <row r="52" spans="1:1" x14ac:dyDescent="0.2">
      <c r="A52" s="150"/>
    </row>
    <row r="53" spans="1:1" x14ac:dyDescent="0.2">
      <c r="A53" s="150"/>
    </row>
  </sheetData>
  <mergeCells count="3">
    <mergeCell ref="A3:J3"/>
    <mergeCell ref="A5:B5"/>
    <mergeCell ref="C5:J5"/>
  </mergeCells>
  <phoneticPr fontId="6" type="noConversion"/>
  <printOptions horizontalCentered="1"/>
  <pageMargins left="0.78740157480314965" right="0.23622047244094491" top="0.59055118110236227" bottom="0.98425196850393704" header="0.59055118110236227" footer="0.51181102362204722"/>
  <pageSetup paperSize="9" orientation="portrait" r:id="rId1"/>
  <headerFooter alignWithMargins="0">
    <oddFooter>Página &amp;P de &amp;N</oddFooter>
  </headerFooter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3"/>
  <dimension ref="A1:M71"/>
  <sheetViews>
    <sheetView workbookViewId="0">
      <pane ySplit="8" topLeftCell="A54" activePane="bottomLeft" state="frozen"/>
      <selection pane="bottomLeft" activeCell="A67" sqref="A67"/>
    </sheetView>
  </sheetViews>
  <sheetFormatPr baseColWidth="10" defaultRowHeight="12.75" x14ac:dyDescent="0.2"/>
  <cols>
    <col min="1" max="1" width="2.7109375" customWidth="1"/>
    <col min="2" max="2" width="26.7109375" customWidth="1"/>
    <col min="3" max="3" width="8.7109375" customWidth="1"/>
    <col min="4" max="4" width="7.7109375" customWidth="1"/>
    <col min="5" max="5" width="9.7109375" customWidth="1"/>
    <col min="6" max="6" width="8.7109375" customWidth="1"/>
    <col min="7" max="7" width="13.7109375" customWidth="1"/>
    <col min="8" max="8" width="20.28515625" customWidth="1"/>
  </cols>
  <sheetData>
    <row r="1" spans="1:13" x14ac:dyDescent="0.2">
      <c r="A1" s="142" t="s">
        <v>4</v>
      </c>
      <c r="B1" s="143"/>
      <c r="C1" s="84"/>
      <c r="D1" s="32"/>
      <c r="E1" s="32"/>
      <c r="F1" s="95" t="s">
        <v>16</v>
      </c>
      <c r="G1" s="147" t="s">
        <v>5</v>
      </c>
      <c r="H1" s="145" t="s">
        <v>768</v>
      </c>
    </row>
    <row r="2" spans="1:13" x14ac:dyDescent="0.2">
      <c r="A2" s="192" t="s">
        <v>777</v>
      </c>
      <c r="B2" s="193"/>
      <c r="C2" s="38" t="s">
        <v>8</v>
      </c>
      <c r="D2" s="34"/>
      <c r="E2" s="34"/>
      <c r="F2" s="162" t="s">
        <v>16</v>
      </c>
      <c r="G2" s="148" t="s">
        <v>325</v>
      </c>
      <c r="H2" s="123" t="s">
        <v>326</v>
      </c>
    </row>
    <row r="3" spans="1:13" x14ac:dyDescent="0.2">
      <c r="A3" s="192" t="s">
        <v>11</v>
      </c>
      <c r="B3" s="193"/>
      <c r="C3" s="38" t="s">
        <v>17</v>
      </c>
      <c r="D3" s="34"/>
      <c r="E3" s="34"/>
      <c r="F3" s="162" t="s">
        <v>16</v>
      </c>
      <c r="G3" s="148" t="s">
        <v>13</v>
      </c>
      <c r="H3" s="123" t="s">
        <v>778</v>
      </c>
    </row>
    <row r="4" spans="1:13" ht="13.5" thickBot="1" x14ac:dyDescent="0.25">
      <c r="A4" s="151" t="s">
        <v>16</v>
      </c>
      <c r="B4" s="152" t="s">
        <v>16</v>
      </c>
      <c r="C4" s="86"/>
      <c r="D4" s="13"/>
      <c r="E4" s="13"/>
      <c r="F4" s="96"/>
      <c r="G4" s="149" t="s">
        <v>332</v>
      </c>
      <c r="H4" s="146">
        <v>6</v>
      </c>
    </row>
    <row r="5" spans="1:13" ht="13.5" thickBot="1" x14ac:dyDescent="0.25">
      <c r="A5" s="138"/>
      <c r="B5" s="138"/>
      <c r="C5" s="140" t="s">
        <v>604</v>
      </c>
      <c r="D5" s="142" t="s">
        <v>605</v>
      </c>
      <c r="E5" s="143"/>
      <c r="F5" s="3"/>
      <c r="G5" s="84"/>
      <c r="H5" s="85"/>
      <c r="I5" s="150"/>
      <c r="J5" s="150"/>
    </row>
    <row r="6" spans="1:13" ht="13.5" thickBot="1" x14ac:dyDescent="0.25">
      <c r="A6" s="139"/>
      <c r="B6" s="139" t="s">
        <v>347</v>
      </c>
      <c r="C6" s="141" t="s">
        <v>606</v>
      </c>
      <c r="D6" s="144" t="s">
        <v>607</v>
      </c>
      <c r="E6" s="144" t="s">
        <v>608</v>
      </c>
      <c r="F6" s="214" t="s">
        <v>609</v>
      </c>
      <c r="G6" s="151" t="s">
        <v>344</v>
      </c>
      <c r="H6" s="152"/>
      <c r="I6" s="150"/>
      <c r="J6" s="150"/>
    </row>
    <row r="7" spans="1:13" x14ac:dyDescent="0.2">
      <c r="A7" s="121"/>
      <c r="B7" s="235"/>
      <c r="C7" s="236"/>
      <c r="D7" s="237"/>
      <c r="E7" s="237"/>
      <c r="F7" s="237"/>
      <c r="G7" s="162"/>
      <c r="H7" s="193"/>
      <c r="I7" s="150"/>
      <c r="J7" s="150"/>
    </row>
    <row r="8" spans="1:13" ht="13.5" thickBot="1" x14ac:dyDescent="0.25">
      <c r="A8" s="124"/>
      <c r="B8" s="288" t="s">
        <v>17</v>
      </c>
      <c r="C8" s="289"/>
      <c r="D8" s="290"/>
      <c r="E8" s="290"/>
      <c r="F8" s="290"/>
      <c r="G8" s="291"/>
      <c r="H8" s="152"/>
      <c r="I8" s="150"/>
      <c r="J8" s="150"/>
    </row>
    <row r="9" spans="1:13" x14ac:dyDescent="0.2">
      <c r="A9" s="21" t="s">
        <v>42</v>
      </c>
      <c r="B9" s="159" t="s">
        <v>610</v>
      </c>
      <c r="C9" s="157">
        <v>100</v>
      </c>
      <c r="D9" s="159" t="s">
        <v>457</v>
      </c>
      <c r="E9" s="157" t="s">
        <v>16</v>
      </c>
      <c r="F9" s="159" t="s">
        <v>611</v>
      </c>
      <c r="G9" s="292" t="s">
        <v>612</v>
      </c>
      <c r="H9" s="160"/>
      <c r="I9" s="161"/>
      <c r="J9" s="161"/>
      <c r="K9" s="15"/>
      <c r="L9" s="94"/>
      <c r="M9" s="94"/>
    </row>
    <row r="10" spans="1:13" x14ac:dyDescent="0.2">
      <c r="A10" s="21">
        <f>SUM(A9+1)</f>
        <v>2</v>
      </c>
      <c r="B10" s="270" t="s">
        <v>19</v>
      </c>
      <c r="C10" s="271">
        <v>101</v>
      </c>
      <c r="D10" s="270" t="s">
        <v>372</v>
      </c>
      <c r="E10" s="271">
        <v>462324</v>
      </c>
      <c r="F10" s="270" t="s">
        <v>611</v>
      </c>
      <c r="G10" s="272"/>
      <c r="H10" s="273"/>
      <c r="I10" s="161"/>
      <c r="J10" s="161"/>
      <c r="K10" s="15"/>
      <c r="L10" s="94"/>
      <c r="M10" s="94"/>
    </row>
    <row r="11" spans="1:13" x14ac:dyDescent="0.2">
      <c r="A11" s="21">
        <f>SUM(A10+1)</f>
        <v>3</v>
      </c>
      <c r="B11" s="91" t="s">
        <v>20</v>
      </c>
      <c r="C11" s="90">
        <v>102</v>
      </c>
      <c r="D11" s="91" t="s">
        <v>613</v>
      </c>
      <c r="E11" s="90">
        <v>502356</v>
      </c>
      <c r="F11" s="91" t="s">
        <v>611</v>
      </c>
      <c r="G11" s="92"/>
      <c r="H11" s="97"/>
      <c r="I11" s="161"/>
      <c r="J11" s="161"/>
      <c r="K11" s="15"/>
      <c r="L11" s="94"/>
      <c r="M11" s="94"/>
    </row>
    <row r="12" spans="1:13" x14ac:dyDescent="0.2">
      <c r="A12" s="21">
        <f t="shared" ref="A12:A27" si="0">SUM(A11+1)</f>
        <v>4</v>
      </c>
      <c r="B12" s="91" t="s">
        <v>614</v>
      </c>
      <c r="C12" s="90">
        <v>103</v>
      </c>
      <c r="D12" s="91" t="s">
        <v>16</v>
      </c>
      <c r="E12" s="92"/>
      <c r="F12" s="91" t="s">
        <v>611</v>
      </c>
      <c r="G12" s="91" t="s">
        <v>615</v>
      </c>
      <c r="H12" s="97"/>
      <c r="I12" s="161"/>
      <c r="J12" s="161"/>
      <c r="K12" s="15"/>
      <c r="L12" s="94"/>
      <c r="M12" s="94"/>
    </row>
    <row r="13" spans="1:13" x14ac:dyDescent="0.2">
      <c r="A13" s="21">
        <f t="shared" si="0"/>
        <v>5</v>
      </c>
      <c r="B13" s="91" t="s">
        <v>616</v>
      </c>
      <c r="C13" s="90">
        <v>104</v>
      </c>
      <c r="D13" s="91" t="s">
        <v>362</v>
      </c>
      <c r="E13" s="90">
        <v>481065</v>
      </c>
      <c r="F13" s="91" t="s">
        <v>611</v>
      </c>
      <c r="G13" s="92"/>
      <c r="H13" s="97"/>
      <c r="I13" s="161"/>
      <c r="J13" s="161"/>
      <c r="K13" s="15"/>
      <c r="L13" s="94"/>
      <c r="M13" s="94"/>
    </row>
    <row r="14" spans="1:13" x14ac:dyDescent="0.2">
      <c r="A14" s="21">
        <f t="shared" si="0"/>
        <v>6</v>
      </c>
      <c r="B14" s="91" t="s">
        <v>617</v>
      </c>
      <c r="C14" s="90">
        <v>105</v>
      </c>
      <c r="D14" s="91" t="s">
        <v>362</v>
      </c>
      <c r="E14" s="90">
        <v>482785</v>
      </c>
      <c r="F14" s="91" t="s">
        <v>611</v>
      </c>
      <c r="G14" s="92"/>
      <c r="H14" s="97"/>
      <c r="I14" s="161"/>
      <c r="J14" s="161"/>
      <c r="K14" s="15"/>
      <c r="L14" s="94"/>
      <c r="M14" s="94"/>
    </row>
    <row r="15" spans="1:13" x14ac:dyDescent="0.2">
      <c r="A15" s="21">
        <f t="shared" si="0"/>
        <v>7</v>
      </c>
      <c r="B15" s="91" t="s">
        <v>618</v>
      </c>
      <c r="C15" s="90">
        <v>106</v>
      </c>
      <c r="D15" s="91" t="s">
        <v>461</v>
      </c>
      <c r="E15" s="90">
        <v>580603</v>
      </c>
      <c r="F15" s="91" t="s">
        <v>611</v>
      </c>
      <c r="G15" s="92"/>
      <c r="H15" s="97"/>
      <c r="I15" s="161"/>
      <c r="J15" s="161"/>
      <c r="K15" s="15"/>
      <c r="L15" s="94"/>
      <c r="M15" s="94"/>
    </row>
    <row r="16" spans="1:13" x14ac:dyDescent="0.2">
      <c r="A16" s="21">
        <f t="shared" si="0"/>
        <v>8</v>
      </c>
      <c r="B16" s="91" t="s">
        <v>619</v>
      </c>
      <c r="C16" s="90">
        <v>107</v>
      </c>
      <c r="D16" s="91" t="s">
        <v>454</v>
      </c>
      <c r="E16" s="92">
        <v>441354</v>
      </c>
      <c r="F16" s="91" t="s">
        <v>611</v>
      </c>
      <c r="G16" s="91" t="s">
        <v>16</v>
      </c>
      <c r="H16" s="97"/>
      <c r="I16" s="161"/>
      <c r="J16" s="161"/>
      <c r="K16" s="15"/>
      <c r="L16" s="94"/>
      <c r="M16" s="94"/>
    </row>
    <row r="17" spans="1:13" x14ac:dyDescent="0.2">
      <c r="A17" s="21">
        <f t="shared" si="0"/>
        <v>9</v>
      </c>
      <c r="B17" s="91" t="s">
        <v>620</v>
      </c>
      <c r="C17" s="90">
        <v>108</v>
      </c>
      <c r="D17" s="92"/>
      <c r="E17" s="92"/>
      <c r="F17" s="91" t="s">
        <v>611</v>
      </c>
      <c r="G17" s="91" t="s">
        <v>615</v>
      </c>
      <c r="H17" s="97"/>
      <c r="I17" s="161"/>
      <c r="J17" s="161"/>
      <c r="K17" s="15"/>
      <c r="L17" s="94"/>
      <c r="M17" s="94"/>
    </row>
    <row r="18" spans="1:13" x14ac:dyDescent="0.2">
      <c r="A18" s="21">
        <f t="shared" si="0"/>
        <v>10</v>
      </c>
      <c r="B18" s="91" t="s">
        <v>621</v>
      </c>
      <c r="C18" s="90">
        <v>109</v>
      </c>
      <c r="D18" s="154" t="s">
        <v>372</v>
      </c>
      <c r="E18" s="92">
        <v>461117</v>
      </c>
      <c r="F18" s="91" t="s">
        <v>622</v>
      </c>
      <c r="G18" s="91" t="s">
        <v>16</v>
      </c>
      <c r="H18" s="97"/>
      <c r="I18" s="161"/>
      <c r="J18" s="161"/>
      <c r="K18" s="15"/>
      <c r="L18" s="94"/>
      <c r="M18" s="94"/>
    </row>
    <row r="19" spans="1:13" x14ac:dyDescent="0.2">
      <c r="A19" s="21">
        <f t="shared" si="0"/>
        <v>11</v>
      </c>
      <c r="B19" s="154" t="s">
        <v>28</v>
      </c>
      <c r="C19" s="90">
        <v>110</v>
      </c>
      <c r="D19" s="92"/>
      <c r="E19" s="92"/>
      <c r="F19" s="92"/>
      <c r="G19" s="91" t="s">
        <v>615</v>
      </c>
      <c r="H19" s="97"/>
      <c r="I19" s="161"/>
      <c r="J19" s="161"/>
      <c r="K19" s="15"/>
      <c r="L19" s="94"/>
      <c r="M19" s="94"/>
    </row>
    <row r="20" spans="1:13" x14ac:dyDescent="0.2">
      <c r="A20" s="21">
        <f t="shared" si="0"/>
        <v>12</v>
      </c>
      <c r="B20" s="91" t="s">
        <v>623</v>
      </c>
      <c r="C20" s="90">
        <v>114</v>
      </c>
      <c r="D20" s="91" t="s">
        <v>377</v>
      </c>
      <c r="E20" s="92">
        <v>261115</v>
      </c>
      <c r="F20" s="91" t="s">
        <v>622</v>
      </c>
      <c r="G20" s="92"/>
      <c r="H20" s="97"/>
      <c r="I20" s="161"/>
      <c r="J20" s="161"/>
      <c r="K20" s="15"/>
      <c r="L20" s="94"/>
      <c r="M20" s="94"/>
    </row>
    <row r="21" spans="1:13" x14ac:dyDescent="0.2">
      <c r="A21" s="21">
        <f t="shared" si="0"/>
        <v>13</v>
      </c>
      <c r="B21" s="91" t="s">
        <v>624</v>
      </c>
      <c r="C21" s="90">
        <v>116</v>
      </c>
      <c r="D21" s="91" t="s">
        <v>625</v>
      </c>
      <c r="E21" s="92"/>
      <c r="F21" s="91" t="s">
        <v>622</v>
      </c>
      <c r="G21" s="92"/>
      <c r="H21" s="97"/>
      <c r="I21" s="161"/>
      <c r="J21" s="161"/>
      <c r="K21" s="15"/>
      <c r="L21" s="94"/>
      <c r="M21" s="94"/>
    </row>
    <row r="22" spans="1:13" x14ac:dyDescent="0.2">
      <c r="A22" s="21">
        <f t="shared" si="0"/>
        <v>14</v>
      </c>
      <c r="B22" s="154" t="s">
        <v>624</v>
      </c>
      <c r="C22" s="90">
        <v>117</v>
      </c>
      <c r="D22" s="154" t="s">
        <v>625</v>
      </c>
      <c r="E22" s="92"/>
      <c r="F22" s="92"/>
      <c r="G22" s="191" t="s">
        <v>626</v>
      </c>
      <c r="H22" s="97"/>
      <c r="I22" s="161"/>
      <c r="J22" s="161"/>
      <c r="K22" s="15"/>
      <c r="L22" s="94"/>
      <c r="M22" s="94"/>
    </row>
    <row r="23" spans="1:13" x14ac:dyDescent="0.2">
      <c r="A23" s="21">
        <f t="shared" si="0"/>
        <v>15</v>
      </c>
      <c r="B23" s="91" t="s">
        <v>627</v>
      </c>
      <c r="C23" s="90">
        <v>123</v>
      </c>
      <c r="D23" s="92"/>
      <c r="E23" s="92"/>
      <c r="F23" s="91" t="s">
        <v>611</v>
      </c>
      <c r="G23" s="91" t="s">
        <v>615</v>
      </c>
      <c r="H23" s="97"/>
      <c r="I23" s="161"/>
      <c r="J23" s="161"/>
      <c r="K23" s="15"/>
      <c r="L23" s="94"/>
      <c r="M23" s="94"/>
    </row>
    <row r="24" spans="1:13" x14ac:dyDescent="0.2">
      <c r="A24" s="21">
        <f t="shared" si="0"/>
        <v>16</v>
      </c>
      <c r="B24" s="91" t="s">
        <v>628</v>
      </c>
      <c r="C24" s="90">
        <v>124</v>
      </c>
      <c r="D24" s="91" t="s">
        <v>613</v>
      </c>
      <c r="E24" s="90">
        <v>562644</v>
      </c>
      <c r="F24" s="91" t="s">
        <v>611</v>
      </c>
      <c r="G24" s="91" t="s">
        <v>16</v>
      </c>
      <c r="H24" s="97"/>
      <c r="I24" s="161"/>
      <c r="J24" s="161"/>
      <c r="K24" s="15"/>
      <c r="L24" s="94"/>
      <c r="M24" s="94"/>
    </row>
    <row r="25" spans="1:13" x14ac:dyDescent="0.2">
      <c r="A25" s="21">
        <f t="shared" si="0"/>
        <v>17</v>
      </c>
      <c r="B25" s="91" t="s">
        <v>629</v>
      </c>
      <c r="C25" s="90">
        <v>129</v>
      </c>
      <c r="D25" s="92"/>
      <c r="E25" s="92"/>
      <c r="F25" s="91" t="s">
        <v>611</v>
      </c>
      <c r="G25" s="91" t="s">
        <v>615</v>
      </c>
      <c r="H25" s="97"/>
      <c r="I25" s="161"/>
      <c r="J25" s="161"/>
      <c r="K25" s="15"/>
      <c r="L25" s="94"/>
      <c r="M25" s="94"/>
    </row>
    <row r="26" spans="1:13" x14ac:dyDescent="0.2">
      <c r="A26" s="21">
        <f t="shared" si="0"/>
        <v>18</v>
      </c>
      <c r="B26" s="91" t="s">
        <v>630</v>
      </c>
      <c r="C26" s="90">
        <v>131</v>
      </c>
      <c r="D26" s="91" t="s">
        <v>461</v>
      </c>
      <c r="E26" s="90">
        <v>580598</v>
      </c>
      <c r="F26" s="91" t="s">
        <v>611</v>
      </c>
      <c r="G26" s="92"/>
      <c r="H26" s="97"/>
      <c r="I26" s="161"/>
      <c r="J26" s="161"/>
      <c r="K26" s="15"/>
      <c r="L26" s="94"/>
      <c r="M26" s="94"/>
    </row>
    <row r="27" spans="1:13" x14ac:dyDescent="0.2">
      <c r="A27" s="21">
        <f t="shared" si="0"/>
        <v>19</v>
      </c>
      <c r="B27" s="91" t="s">
        <v>631</v>
      </c>
      <c r="C27" s="90">
        <v>132</v>
      </c>
      <c r="D27" s="91" t="s">
        <v>442</v>
      </c>
      <c r="E27" s="90">
        <v>230380</v>
      </c>
      <c r="F27" s="91" t="s">
        <v>611</v>
      </c>
      <c r="G27" s="92"/>
      <c r="H27" s="97"/>
      <c r="I27" s="161"/>
      <c r="J27" s="161"/>
      <c r="K27" s="15"/>
      <c r="L27" s="94"/>
      <c r="M27" s="94"/>
    </row>
    <row r="28" spans="1:13" x14ac:dyDescent="0.2">
      <c r="A28" s="21">
        <f t="shared" ref="A28:A34" si="1">SUM(A27+1)</f>
        <v>20</v>
      </c>
      <c r="B28" s="91" t="s">
        <v>632</v>
      </c>
      <c r="C28" s="90">
        <v>133</v>
      </c>
      <c r="D28" s="91" t="s">
        <v>442</v>
      </c>
      <c r="E28" s="90">
        <v>230421</v>
      </c>
      <c r="F28" s="91" t="s">
        <v>611</v>
      </c>
      <c r="G28" s="92"/>
      <c r="H28" s="97"/>
      <c r="I28" s="161"/>
      <c r="J28" s="161"/>
      <c r="K28" s="15"/>
      <c r="L28" s="94"/>
      <c r="M28" s="94"/>
    </row>
    <row r="29" spans="1:13" x14ac:dyDescent="0.2">
      <c r="A29" s="21">
        <f t="shared" si="1"/>
        <v>21</v>
      </c>
      <c r="B29" s="91" t="s">
        <v>610</v>
      </c>
      <c r="C29" s="90">
        <v>135</v>
      </c>
      <c r="D29" s="91" t="s">
        <v>377</v>
      </c>
      <c r="E29" s="90">
        <v>241166</v>
      </c>
      <c r="F29" s="91" t="s">
        <v>611</v>
      </c>
      <c r="G29" s="190" t="s">
        <v>612</v>
      </c>
      <c r="H29" s="234"/>
      <c r="I29" s="161"/>
      <c r="J29" s="161"/>
      <c r="K29" s="15"/>
      <c r="L29" s="94"/>
      <c r="M29" s="94"/>
    </row>
    <row r="30" spans="1:13" x14ac:dyDescent="0.2">
      <c r="A30" s="21">
        <f t="shared" si="1"/>
        <v>22</v>
      </c>
      <c r="B30" s="91" t="s">
        <v>610</v>
      </c>
      <c r="C30" s="90">
        <v>139</v>
      </c>
      <c r="D30" s="91" t="s">
        <v>457</v>
      </c>
      <c r="E30" s="90"/>
      <c r="F30" s="91" t="s">
        <v>611</v>
      </c>
      <c r="G30" s="190" t="s">
        <v>612</v>
      </c>
      <c r="H30" s="234"/>
      <c r="I30" s="161"/>
      <c r="J30" s="161"/>
      <c r="K30" s="15"/>
      <c r="L30" s="94"/>
      <c r="M30" s="94"/>
    </row>
    <row r="31" spans="1:13" x14ac:dyDescent="0.2">
      <c r="A31" s="21">
        <f t="shared" si="1"/>
        <v>23</v>
      </c>
      <c r="B31" s="91" t="s">
        <v>633</v>
      </c>
      <c r="C31" s="90">
        <v>170</v>
      </c>
      <c r="D31" s="91" t="s">
        <v>377</v>
      </c>
      <c r="E31" s="90">
        <v>263346</v>
      </c>
      <c r="F31" s="91" t="s">
        <v>611</v>
      </c>
      <c r="G31" s="92"/>
      <c r="H31" s="97"/>
      <c r="I31" s="161"/>
      <c r="J31" s="161"/>
      <c r="K31" s="15"/>
      <c r="L31" s="94"/>
      <c r="M31" s="94"/>
    </row>
    <row r="32" spans="1:13" x14ac:dyDescent="0.2">
      <c r="A32" s="21">
        <f t="shared" si="1"/>
        <v>24</v>
      </c>
      <c r="B32" s="91" t="s">
        <v>634</v>
      </c>
      <c r="C32" s="90">
        <v>188</v>
      </c>
      <c r="D32" s="91" t="s">
        <v>377</v>
      </c>
      <c r="E32" s="90">
        <v>260168</v>
      </c>
      <c r="F32" s="91" t="s">
        <v>611</v>
      </c>
      <c r="G32" s="92"/>
      <c r="H32" s="97"/>
      <c r="I32" s="161"/>
      <c r="J32" s="161"/>
      <c r="K32" s="15"/>
      <c r="L32" s="94"/>
      <c r="M32" s="94"/>
    </row>
    <row r="33" spans="1:13" x14ac:dyDescent="0.2">
      <c r="A33" s="21">
        <f t="shared" si="1"/>
        <v>25</v>
      </c>
      <c r="B33" s="91" t="s">
        <v>635</v>
      </c>
      <c r="C33" s="90">
        <v>199</v>
      </c>
      <c r="D33" s="91" t="s">
        <v>636</v>
      </c>
      <c r="E33" s="90">
        <v>229785</v>
      </c>
      <c r="F33" s="91" t="s">
        <v>611</v>
      </c>
      <c r="G33" s="91" t="s">
        <v>16</v>
      </c>
      <c r="H33" s="97"/>
      <c r="I33" s="161"/>
      <c r="J33" s="161"/>
      <c r="K33" s="15"/>
      <c r="L33" s="94"/>
      <c r="M33" s="94"/>
    </row>
    <row r="34" spans="1:13" ht="13.5" thickBot="1" x14ac:dyDescent="0.25">
      <c r="A34" s="23">
        <f t="shared" si="1"/>
        <v>26</v>
      </c>
      <c r="B34" s="98" t="s">
        <v>39</v>
      </c>
      <c r="C34" s="99">
        <v>990</v>
      </c>
      <c r="D34" s="287" t="s">
        <v>625</v>
      </c>
      <c r="E34" s="100"/>
      <c r="F34" s="100"/>
      <c r="G34" s="98" t="s">
        <v>637</v>
      </c>
      <c r="H34" s="101"/>
      <c r="I34" s="161"/>
      <c r="J34" s="161"/>
      <c r="K34" s="15"/>
      <c r="L34" s="94"/>
      <c r="M34" s="94"/>
    </row>
    <row r="35" spans="1:13" x14ac:dyDescent="0.2">
      <c r="A35" s="26"/>
      <c r="B35" s="284"/>
      <c r="C35" s="285"/>
      <c r="D35" s="286"/>
      <c r="E35" s="161"/>
      <c r="F35" s="161"/>
      <c r="G35" s="284"/>
      <c r="H35" s="161"/>
      <c r="I35" s="161"/>
      <c r="J35" s="161"/>
      <c r="K35" s="15"/>
      <c r="L35" s="94"/>
      <c r="M35" s="94"/>
    </row>
    <row r="36" spans="1:13" x14ac:dyDescent="0.2">
      <c r="A36" s="26"/>
      <c r="B36" s="293" t="s">
        <v>638</v>
      </c>
      <c r="C36" s="285"/>
      <c r="D36" s="286"/>
      <c r="E36" s="161"/>
      <c r="F36" s="161"/>
      <c r="G36" s="284"/>
      <c r="H36" s="161"/>
      <c r="I36" s="161"/>
      <c r="J36" s="161"/>
      <c r="K36" s="15"/>
      <c r="L36" s="94"/>
      <c r="M36" s="94"/>
    </row>
    <row r="37" spans="1:13" x14ac:dyDescent="0.2">
      <c r="A37" s="21">
        <f>SUM(A34+1)</f>
        <v>27</v>
      </c>
      <c r="B37" s="91" t="s">
        <v>639</v>
      </c>
      <c r="C37" s="90">
        <v>999</v>
      </c>
      <c r="D37" s="154" t="s">
        <v>625</v>
      </c>
      <c r="E37" s="92"/>
      <c r="F37" s="190" t="s">
        <v>640</v>
      </c>
      <c r="G37" s="91"/>
      <c r="H37" s="97"/>
      <c r="I37" s="161"/>
      <c r="J37" s="161"/>
      <c r="K37" s="15"/>
      <c r="L37" s="94"/>
      <c r="M37" s="94"/>
    </row>
    <row r="38" spans="1:13" x14ac:dyDescent="0.2">
      <c r="A38" s="21">
        <f t="shared" ref="A38:A47" si="2">SUM(A37+1)</f>
        <v>28</v>
      </c>
      <c r="B38" s="155" t="s">
        <v>641</v>
      </c>
      <c r="C38" s="90">
        <v>999119</v>
      </c>
      <c r="D38" s="92"/>
      <c r="E38" s="92"/>
      <c r="F38" s="92"/>
      <c r="G38" s="91"/>
      <c r="H38" s="97"/>
      <c r="I38" s="161"/>
      <c r="J38" s="161"/>
      <c r="K38" s="15"/>
      <c r="L38" s="94"/>
      <c r="M38" s="94"/>
    </row>
    <row r="39" spans="1:13" x14ac:dyDescent="0.2">
      <c r="A39" s="21">
        <f t="shared" si="2"/>
        <v>29</v>
      </c>
      <c r="B39" s="156" t="s">
        <v>642</v>
      </c>
      <c r="C39" s="157">
        <v>999160</v>
      </c>
      <c r="D39" s="158"/>
      <c r="E39" s="158"/>
      <c r="F39" s="158"/>
      <c r="G39" s="159"/>
      <c r="H39" s="160"/>
      <c r="I39" s="161"/>
      <c r="J39" s="161"/>
      <c r="K39" s="15"/>
      <c r="L39" s="94"/>
      <c r="M39" s="94"/>
    </row>
    <row r="40" spans="1:13" x14ac:dyDescent="0.2">
      <c r="A40" s="21">
        <f t="shared" si="2"/>
        <v>30</v>
      </c>
      <c r="B40" s="155" t="s">
        <v>643</v>
      </c>
      <c r="C40" s="90">
        <f>SUM(C39)+1</f>
        <v>999161</v>
      </c>
      <c r="D40" s="92"/>
      <c r="E40" s="92"/>
      <c r="F40" s="92"/>
      <c r="G40" s="91"/>
      <c r="H40" s="97"/>
      <c r="I40" s="161"/>
      <c r="J40" s="161"/>
      <c r="K40" s="15"/>
      <c r="L40" s="94"/>
      <c r="M40" s="94"/>
    </row>
    <row r="41" spans="1:13" x14ac:dyDescent="0.2">
      <c r="A41" s="21">
        <f t="shared" si="2"/>
        <v>31</v>
      </c>
      <c r="B41" s="155"/>
      <c r="C41" s="90">
        <f t="shared" ref="C41:C57" si="3">SUM(C40)+1</f>
        <v>999162</v>
      </c>
      <c r="D41" s="92"/>
      <c r="E41" s="92"/>
      <c r="F41" s="92"/>
      <c r="G41" s="91"/>
      <c r="H41" s="97"/>
      <c r="I41" s="161"/>
      <c r="J41" s="161"/>
      <c r="K41" s="15"/>
      <c r="L41" s="94"/>
      <c r="M41" s="94"/>
    </row>
    <row r="42" spans="1:13" x14ac:dyDescent="0.2">
      <c r="A42" s="21">
        <f t="shared" si="2"/>
        <v>32</v>
      </c>
      <c r="B42" s="155"/>
      <c r="C42" s="90">
        <f t="shared" si="3"/>
        <v>999163</v>
      </c>
      <c r="D42" s="92"/>
      <c r="E42" s="92"/>
      <c r="F42" s="92"/>
      <c r="G42" s="91"/>
      <c r="H42" s="97"/>
      <c r="I42" s="161"/>
      <c r="J42" s="161"/>
      <c r="K42" s="15"/>
      <c r="L42" s="94"/>
      <c r="M42" s="94"/>
    </row>
    <row r="43" spans="1:13" x14ac:dyDescent="0.2">
      <c r="A43" s="21">
        <f t="shared" si="2"/>
        <v>33</v>
      </c>
      <c r="B43" s="155" t="s">
        <v>644</v>
      </c>
      <c r="C43" s="90">
        <f t="shared" si="3"/>
        <v>999164</v>
      </c>
      <c r="D43" s="92"/>
      <c r="E43" s="92"/>
      <c r="F43" s="92"/>
      <c r="G43" s="91"/>
      <c r="H43" s="97"/>
      <c r="I43" s="161"/>
      <c r="J43" s="161"/>
      <c r="K43" s="15"/>
      <c r="L43" s="94"/>
      <c r="M43" s="94"/>
    </row>
    <row r="44" spans="1:13" x14ac:dyDescent="0.2">
      <c r="A44" s="21">
        <f t="shared" si="2"/>
        <v>34</v>
      </c>
      <c r="B44" s="155" t="s">
        <v>645</v>
      </c>
      <c r="C44" s="90">
        <f t="shared" si="3"/>
        <v>999165</v>
      </c>
      <c r="D44" s="92"/>
      <c r="E44" s="92"/>
      <c r="F44" s="92"/>
      <c r="G44" s="91"/>
      <c r="H44" s="97"/>
      <c r="I44" s="161"/>
      <c r="J44" s="161"/>
      <c r="K44" s="15"/>
      <c r="L44" s="94"/>
      <c r="M44" s="94"/>
    </row>
    <row r="45" spans="1:13" x14ac:dyDescent="0.2">
      <c r="A45" s="21">
        <f t="shared" si="2"/>
        <v>35</v>
      </c>
      <c r="B45" s="155" t="s">
        <v>646</v>
      </c>
      <c r="C45" s="90">
        <f t="shared" si="3"/>
        <v>999166</v>
      </c>
      <c r="D45" s="92"/>
      <c r="E45" s="92"/>
      <c r="F45" s="92"/>
      <c r="G45" s="91"/>
      <c r="H45" s="97"/>
      <c r="I45" s="161"/>
      <c r="J45" s="161"/>
      <c r="K45" s="15"/>
      <c r="L45" s="94"/>
      <c r="M45" s="94"/>
    </row>
    <row r="46" spans="1:13" x14ac:dyDescent="0.2">
      <c r="A46" s="21">
        <f t="shared" si="2"/>
        <v>36</v>
      </c>
      <c r="B46" s="155" t="s">
        <v>647</v>
      </c>
      <c r="C46" s="90">
        <f t="shared" si="3"/>
        <v>999167</v>
      </c>
      <c r="D46" s="92"/>
      <c r="E46" s="92"/>
      <c r="F46" s="92"/>
      <c r="G46" s="91"/>
      <c r="H46" s="97"/>
      <c r="I46" s="161"/>
      <c r="J46" s="161"/>
      <c r="K46" s="15"/>
      <c r="L46" s="94"/>
      <c r="M46" s="94"/>
    </row>
    <row r="47" spans="1:13" x14ac:dyDescent="0.2">
      <c r="A47" s="21">
        <f t="shared" si="2"/>
        <v>37</v>
      </c>
      <c r="B47" s="155"/>
      <c r="C47" s="90">
        <f t="shared" si="3"/>
        <v>999168</v>
      </c>
      <c r="D47" s="92"/>
      <c r="E47" s="92"/>
      <c r="F47" s="92"/>
      <c r="G47" s="91"/>
      <c r="H47" s="97"/>
      <c r="I47" s="161"/>
      <c r="J47" s="161"/>
      <c r="K47" s="15"/>
      <c r="L47" s="94"/>
      <c r="M47" s="94"/>
    </row>
    <row r="48" spans="1:13" x14ac:dyDescent="0.2">
      <c r="A48" s="21">
        <f t="shared" ref="A48:A57" si="4">SUM(A47+1)</f>
        <v>38</v>
      </c>
      <c r="B48" s="155"/>
      <c r="C48" s="90">
        <f t="shared" si="3"/>
        <v>999169</v>
      </c>
      <c r="D48" s="92"/>
      <c r="E48" s="92"/>
      <c r="F48" s="92"/>
      <c r="G48" s="91"/>
      <c r="H48" s="97"/>
      <c r="I48" s="161"/>
      <c r="J48" s="161"/>
      <c r="K48" s="15"/>
      <c r="L48" s="94"/>
      <c r="M48" s="94"/>
    </row>
    <row r="49" spans="1:13" x14ac:dyDescent="0.2">
      <c r="A49" s="21">
        <f t="shared" si="4"/>
        <v>39</v>
      </c>
      <c r="B49" s="155" t="s">
        <v>648</v>
      </c>
      <c r="C49" s="90">
        <f t="shared" si="3"/>
        <v>999170</v>
      </c>
      <c r="D49" s="92"/>
      <c r="E49" s="92"/>
      <c r="F49" s="92"/>
      <c r="G49" s="91"/>
      <c r="H49" s="97"/>
      <c r="I49" s="161"/>
      <c r="J49" s="161"/>
      <c r="K49" s="15"/>
      <c r="L49" s="94"/>
      <c r="M49" s="94"/>
    </row>
    <row r="50" spans="1:13" x14ac:dyDescent="0.2">
      <c r="A50" s="21">
        <f t="shared" si="4"/>
        <v>40</v>
      </c>
      <c r="B50" s="155" t="s">
        <v>649</v>
      </c>
      <c r="C50" s="90">
        <f t="shared" si="3"/>
        <v>999171</v>
      </c>
      <c r="D50" s="92"/>
      <c r="E50" s="92"/>
      <c r="F50" s="92"/>
      <c r="G50" s="91"/>
      <c r="H50" s="97"/>
      <c r="I50" s="161"/>
      <c r="J50" s="161"/>
      <c r="K50" s="15"/>
      <c r="L50" s="94"/>
      <c r="M50" s="94"/>
    </row>
    <row r="51" spans="1:13" x14ac:dyDescent="0.2">
      <c r="A51" s="21">
        <f t="shared" si="4"/>
        <v>41</v>
      </c>
      <c r="B51" s="155" t="s">
        <v>650</v>
      </c>
      <c r="C51" s="90">
        <f t="shared" si="3"/>
        <v>999172</v>
      </c>
      <c r="D51" s="92"/>
      <c r="E51" s="92"/>
      <c r="F51" s="92"/>
      <c r="G51" s="91"/>
      <c r="H51" s="97"/>
      <c r="I51" s="161"/>
      <c r="J51" s="161"/>
      <c r="K51" s="15"/>
      <c r="L51" s="94"/>
      <c r="M51" s="94"/>
    </row>
    <row r="52" spans="1:13" x14ac:dyDescent="0.2">
      <c r="A52" s="21">
        <f t="shared" si="4"/>
        <v>42</v>
      </c>
      <c r="B52" s="155" t="s">
        <v>651</v>
      </c>
      <c r="C52" s="90">
        <f t="shared" si="3"/>
        <v>999173</v>
      </c>
      <c r="D52" s="92"/>
      <c r="E52" s="92"/>
      <c r="F52" s="92"/>
      <c r="G52" s="91"/>
      <c r="H52" s="97"/>
      <c r="I52" s="161"/>
      <c r="J52" s="161"/>
      <c r="K52" s="15"/>
      <c r="L52" s="94"/>
      <c r="M52" s="94"/>
    </row>
    <row r="53" spans="1:13" x14ac:dyDescent="0.2">
      <c r="A53" s="21">
        <f t="shared" si="4"/>
        <v>43</v>
      </c>
      <c r="B53" s="155" t="s">
        <v>652</v>
      </c>
      <c r="C53" s="90">
        <f t="shared" si="3"/>
        <v>999174</v>
      </c>
      <c r="D53" s="92"/>
      <c r="E53" s="92"/>
      <c r="F53" s="92"/>
      <c r="G53" s="91"/>
      <c r="H53" s="97"/>
      <c r="I53" s="161"/>
      <c r="J53" s="161"/>
      <c r="K53" s="15"/>
      <c r="L53" s="94"/>
      <c r="M53" s="94"/>
    </row>
    <row r="54" spans="1:13" x14ac:dyDescent="0.2">
      <c r="A54" s="21">
        <f t="shared" si="4"/>
        <v>44</v>
      </c>
      <c r="B54" s="155" t="s">
        <v>653</v>
      </c>
      <c r="C54" s="90">
        <f t="shared" si="3"/>
        <v>999175</v>
      </c>
      <c r="D54" s="92"/>
      <c r="E54" s="92"/>
      <c r="F54" s="92"/>
      <c r="G54" s="91"/>
      <c r="H54" s="97"/>
      <c r="I54" s="161"/>
      <c r="J54" s="161"/>
      <c r="K54" s="15"/>
      <c r="L54" s="94"/>
      <c r="M54" s="94"/>
    </row>
    <row r="55" spans="1:13" x14ac:dyDescent="0.2">
      <c r="A55" s="21">
        <f t="shared" si="4"/>
        <v>45</v>
      </c>
      <c r="B55" s="155" t="s">
        <v>654</v>
      </c>
      <c r="C55" s="90">
        <f t="shared" si="3"/>
        <v>999176</v>
      </c>
      <c r="D55" s="92"/>
      <c r="E55" s="92"/>
      <c r="F55" s="92"/>
      <c r="G55" s="91"/>
      <c r="H55" s="97"/>
      <c r="I55" s="161"/>
      <c r="J55" s="161"/>
      <c r="K55" s="15"/>
      <c r="L55" s="94"/>
      <c r="M55" s="94"/>
    </row>
    <row r="56" spans="1:13" x14ac:dyDescent="0.2">
      <c r="A56" s="21">
        <f t="shared" si="4"/>
        <v>46</v>
      </c>
      <c r="B56" s="155" t="s">
        <v>655</v>
      </c>
      <c r="C56" s="90">
        <f t="shared" si="3"/>
        <v>999177</v>
      </c>
      <c r="D56" s="92"/>
      <c r="E56" s="92"/>
      <c r="F56" s="92"/>
      <c r="G56" s="91"/>
      <c r="H56" s="97"/>
      <c r="I56" s="161"/>
      <c r="J56" s="161"/>
      <c r="K56" s="15"/>
      <c r="L56" s="94"/>
      <c r="M56" s="94"/>
    </row>
    <row r="57" spans="1:13" x14ac:dyDescent="0.2">
      <c r="A57" s="21">
        <f t="shared" si="4"/>
        <v>47</v>
      </c>
      <c r="B57" s="156" t="s">
        <v>656</v>
      </c>
      <c r="C57" s="157">
        <f t="shared" si="3"/>
        <v>999178</v>
      </c>
      <c r="D57" s="158"/>
      <c r="E57" s="158"/>
      <c r="F57" s="158"/>
      <c r="G57" s="159"/>
      <c r="H57" s="160"/>
      <c r="I57" s="161"/>
      <c r="J57" s="161"/>
      <c r="K57" s="15"/>
      <c r="L57" s="94"/>
      <c r="M57" s="94"/>
    </row>
    <row r="58" spans="1:13" x14ac:dyDescent="0.2">
      <c r="A58" s="21">
        <f>SUM(A57+1)</f>
        <v>48</v>
      </c>
      <c r="B58" s="155" t="s">
        <v>657</v>
      </c>
      <c r="C58" s="90">
        <f>SUM(C57)+1</f>
        <v>999179</v>
      </c>
      <c r="D58" s="92"/>
      <c r="E58" s="92"/>
      <c r="F58" s="92"/>
      <c r="G58" s="91"/>
      <c r="H58" s="97"/>
      <c r="I58" s="161"/>
      <c r="J58" s="161"/>
      <c r="K58" s="15"/>
      <c r="L58" s="94"/>
      <c r="M58" s="94"/>
    </row>
    <row r="59" spans="1:13" x14ac:dyDescent="0.2">
      <c r="A59" s="21">
        <f t="shared" ref="A59:A64" si="5">SUM(A58+1)</f>
        <v>49</v>
      </c>
      <c r="B59" s="155" t="s">
        <v>658</v>
      </c>
      <c r="C59" s="90">
        <f t="shared" ref="C59:C67" si="6">SUM(C58)+1</f>
        <v>999180</v>
      </c>
      <c r="D59" s="92"/>
      <c r="E59" s="92"/>
      <c r="F59" s="92"/>
      <c r="G59" s="91"/>
      <c r="H59" s="97"/>
      <c r="I59" s="161"/>
      <c r="J59" s="161"/>
      <c r="K59" s="15"/>
      <c r="L59" s="94"/>
      <c r="M59" s="94"/>
    </row>
    <row r="60" spans="1:13" x14ac:dyDescent="0.2">
      <c r="A60" s="21">
        <f t="shared" si="5"/>
        <v>50</v>
      </c>
      <c r="B60" s="155" t="s">
        <v>659</v>
      </c>
      <c r="C60" s="90">
        <f t="shared" si="6"/>
        <v>999181</v>
      </c>
      <c r="D60" s="92"/>
      <c r="E60" s="92"/>
      <c r="F60" s="92"/>
      <c r="G60" s="91"/>
      <c r="H60" s="97"/>
      <c r="I60" s="161"/>
      <c r="J60" s="161"/>
      <c r="K60" s="15"/>
      <c r="L60" s="94"/>
      <c r="M60" s="94"/>
    </row>
    <row r="61" spans="1:13" x14ac:dyDescent="0.2">
      <c r="A61" s="21">
        <f t="shared" si="5"/>
        <v>51</v>
      </c>
      <c r="B61" s="155"/>
      <c r="C61" s="90">
        <f t="shared" si="6"/>
        <v>999182</v>
      </c>
      <c r="D61" s="92"/>
      <c r="E61" s="92"/>
      <c r="F61" s="92"/>
      <c r="G61" s="91"/>
      <c r="H61" s="97"/>
      <c r="I61" s="161"/>
      <c r="J61" s="161"/>
      <c r="K61" s="15"/>
      <c r="L61" s="94"/>
      <c r="M61" s="94"/>
    </row>
    <row r="62" spans="1:13" x14ac:dyDescent="0.2">
      <c r="A62" s="21">
        <f t="shared" si="5"/>
        <v>52</v>
      </c>
      <c r="B62" s="155"/>
      <c r="C62" s="90">
        <f t="shared" si="6"/>
        <v>999183</v>
      </c>
      <c r="D62" s="92"/>
      <c r="E62" s="92"/>
      <c r="F62" s="92"/>
      <c r="G62" s="91"/>
      <c r="H62" s="97"/>
      <c r="I62" s="161"/>
      <c r="J62" s="161"/>
      <c r="K62" s="15"/>
      <c r="L62" s="94"/>
      <c r="M62" s="94"/>
    </row>
    <row r="63" spans="1:13" x14ac:dyDescent="0.2">
      <c r="A63" s="21">
        <f t="shared" si="5"/>
        <v>53</v>
      </c>
      <c r="B63" s="155" t="s">
        <v>660</v>
      </c>
      <c r="C63" s="90">
        <f t="shared" si="6"/>
        <v>999184</v>
      </c>
      <c r="D63" s="92"/>
      <c r="E63" s="92"/>
      <c r="F63" s="92"/>
      <c r="G63" s="91"/>
      <c r="H63" s="97"/>
      <c r="I63" s="161"/>
      <c r="J63" s="161"/>
      <c r="K63" s="15"/>
      <c r="L63" s="94"/>
      <c r="M63" s="94"/>
    </row>
    <row r="64" spans="1:13" x14ac:dyDescent="0.2">
      <c r="A64" s="21">
        <f t="shared" si="5"/>
        <v>54</v>
      </c>
      <c r="B64" s="155"/>
      <c r="C64" s="90">
        <f t="shared" si="6"/>
        <v>999185</v>
      </c>
      <c r="D64" s="92"/>
      <c r="E64" s="92"/>
      <c r="F64" s="92"/>
      <c r="G64" s="91"/>
      <c r="H64" s="97"/>
      <c r="I64" s="161"/>
      <c r="J64" s="161"/>
      <c r="K64" s="15"/>
      <c r="L64" s="94"/>
      <c r="M64" s="94"/>
    </row>
    <row r="65" spans="1:13" x14ac:dyDescent="0.2">
      <c r="A65" s="21">
        <f>SUM(A64+1)</f>
        <v>55</v>
      </c>
      <c r="B65" s="155"/>
      <c r="C65" s="90">
        <f t="shared" si="6"/>
        <v>999186</v>
      </c>
      <c r="D65" s="92"/>
      <c r="E65" s="92"/>
      <c r="F65" s="92"/>
      <c r="G65" s="91"/>
      <c r="H65" s="97"/>
      <c r="I65" s="161"/>
      <c r="J65" s="161"/>
      <c r="K65" s="15"/>
      <c r="L65" s="94"/>
      <c r="M65" s="94"/>
    </row>
    <row r="66" spans="1:13" x14ac:dyDescent="0.2">
      <c r="A66" s="21">
        <f>SUM(A65+1)</f>
        <v>56</v>
      </c>
      <c r="B66" s="155"/>
      <c r="C66" s="90">
        <f t="shared" si="6"/>
        <v>999187</v>
      </c>
      <c r="D66" s="92"/>
      <c r="E66" s="92"/>
      <c r="F66" s="92"/>
      <c r="G66" s="91"/>
      <c r="H66" s="97"/>
      <c r="I66" s="161"/>
      <c r="J66" s="161"/>
      <c r="K66" s="15"/>
      <c r="L66" s="94"/>
      <c r="M66" s="94"/>
    </row>
    <row r="67" spans="1:13" x14ac:dyDescent="0.2">
      <c r="A67" s="21">
        <f>SUM(A66+1)</f>
        <v>57</v>
      </c>
      <c r="B67" s="155" t="s">
        <v>661</v>
      </c>
      <c r="C67" s="90">
        <f t="shared" si="6"/>
        <v>999188</v>
      </c>
      <c r="D67" s="92"/>
      <c r="E67" s="92"/>
      <c r="F67" s="92"/>
      <c r="G67" s="91"/>
      <c r="H67" s="97"/>
      <c r="I67" s="161"/>
      <c r="J67" s="161"/>
      <c r="K67" s="15"/>
      <c r="L67" s="94"/>
      <c r="M67" s="94"/>
    </row>
    <row r="68" spans="1:13" ht="13.5" thickBot="1" x14ac:dyDescent="0.25">
      <c r="A68" s="23" t="s">
        <v>16</v>
      </c>
      <c r="B68" s="98" t="s">
        <v>16</v>
      </c>
      <c r="C68" s="99" t="s">
        <v>16</v>
      </c>
      <c r="D68" s="98" t="s">
        <v>16</v>
      </c>
      <c r="E68" s="100"/>
      <c r="F68" s="98" t="s">
        <v>16</v>
      </c>
      <c r="G68" s="100"/>
      <c r="H68" s="101"/>
      <c r="I68" s="161"/>
      <c r="J68" s="161"/>
      <c r="K68" s="15"/>
      <c r="L68" s="94"/>
      <c r="M68" s="94"/>
    </row>
    <row r="69" spans="1:13" x14ac:dyDescent="0.2">
      <c r="B69" s="93"/>
      <c r="C69" s="93"/>
      <c r="D69" s="93"/>
      <c r="E69" s="93"/>
      <c r="F69" s="93"/>
      <c r="G69" s="93"/>
      <c r="H69" s="93"/>
      <c r="I69" s="161"/>
      <c r="J69" s="161"/>
      <c r="K69" s="15"/>
      <c r="L69" s="94"/>
      <c r="M69" s="94"/>
    </row>
    <row r="70" spans="1:13" x14ac:dyDescent="0.2">
      <c r="B70" s="94"/>
      <c r="C70" s="94"/>
      <c r="D70" s="94"/>
      <c r="E70" s="94"/>
      <c r="F70" s="94"/>
      <c r="G70" s="94"/>
      <c r="H70" s="94"/>
      <c r="I70" s="94"/>
      <c r="J70" s="94"/>
      <c r="K70" s="94"/>
      <c r="L70" s="94"/>
      <c r="M70" s="94"/>
    </row>
    <row r="71" spans="1:13" x14ac:dyDescent="0.2">
      <c r="B71" s="94"/>
      <c r="C71" s="94"/>
      <c r="D71" s="94"/>
      <c r="E71" s="94"/>
      <c r="F71" s="94"/>
      <c r="G71" s="94"/>
      <c r="H71" s="94"/>
      <c r="I71" s="94"/>
      <c r="J71" s="94"/>
      <c r="K71" s="94"/>
      <c r="L71" s="94"/>
      <c r="M71" s="94"/>
    </row>
  </sheetData>
  <phoneticPr fontId="6" type="noConversion"/>
  <printOptions horizontalCentered="1"/>
  <pageMargins left="0.36" right="0.25" top="0.99" bottom="1" header="0.511811024" footer="0.511811024"/>
  <pageSetup paperSize="9" orientation="portrait" r:id="rId1"/>
  <headerFooter alignWithMargins="0">
    <oddFooter>&amp;CPágina 11</oddFooter>
  </headerFooter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4"/>
  <dimension ref="A1:K61"/>
  <sheetViews>
    <sheetView topLeftCell="A5" workbookViewId="0">
      <selection activeCell="A17" sqref="A17"/>
    </sheetView>
  </sheetViews>
  <sheetFormatPr baseColWidth="10" defaultRowHeight="12.75" x14ac:dyDescent="0.2"/>
  <cols>
    <col min="1" max="2" width="4.7109375" customWidth="1"/>
    <col min="3" max="3" width="27.7109375" customWidth="1"/>
    <col min="6" max="6" width="10.7109375" customWidth="1"/>
    <col min="7" max="7" width="15.7109375" customWidth="1"/>
    <col min="11" max="11" width="15.7109375" customWidth="1"/>
  </cols>
  <sheetData>
    <row r="1" spans="1:11" x14ac:dyDescent="0.2">
      <c r="A1" s="35" t="s">
        <v>4</v>
      </c>
      <c r="B1" s="36"/>
      <c r="C1" s="36"/>
      <c r="D1" s="36"/>
      <c r="E1" s="84"/>
      <c r="F1" s="32"/>
      <c r="G1" s="32"/>
      <c r="H1" s="32"/>
      <c r="I1" s="85"/>
      <c r="J1" s="336" t="s">
        <v>5</v>
      </c>
      <c r="K1" s="145" t="s">
        <v>713</v>
      </c>
    </row>
    <row r="2" spans="1:11" x14ac:dyDescent="0.2">
      <c r="A2" s="38" t="s">
        <v>762</v>
      </c>
      <c r="B2" s="34"/>
      <c r="C2" s="34"/>
      <c r="D2" s="34"/>
      <c r="E2" s="38" t="s">
        <v>8</v>
      </c>
      <c r="F2" s="34"/>
      <c r="G2" s="34"/>
      <c r="H2" s="34"/>
      <c r="I2" s="39"/>
      <c r="J2" s="299" t="s">
        <v>9</v>
      </c>
      <c r="K2" s="167" t="s">
        <v>764</v>
      </c>
    </row>
    <row r="3" spans="1:11" x14ac:dyDescent="0.2">
      <c r="A3" s="38" t="s">
        <v>662</v>
      </c>
      <c r="B3" s="34"/>
      <c r="C3" s="34"/>
      <c r="D3" s="34"/>
      <c r="E3" s="38" t="s">
        <v>41</v>
      </c>
      <c r="F3" s="34"/>
      <c r="G3" s="34"/>
      <c r="H3" s="34"/>
      <c r="I3" s="39"/>
      <c r="J3" s="299" t="s">
        <v>13</v>
      </c>
      <c r="K3" s="167" t="s">
        <v>765</v>
      </c>
    </row>
    <row r="4" spans="1:11" ht="13.5" thickBot="1" x14ac:dyDescent="0.25">
      <c r="A4" s="40" t="s">
        <v>331</v>
      </c>
      <c r="B4" s="41"/>
      <c r="C4" s="41"/>
      <c r="D4" s="34"/>
      <c r="E4" s="165"/>
      <c r="F4" s="171"/>
      <c r="G4" s="171"/>
      <c r="H4" s="171"/>
      <c r="I4" s="166"/>
      <c r="J4" s="337" t="s">
        <v>332</v>
      </c>
      <c r="K4" s="168">
        <v>6</v>
      </c>
    </row>
    <row r="5" spans="1:11" x14ac:dyDescent="0.2">
      <c r="A5" s="172"/>
      <c r="B5" s="172"/>
      <c r="C5" s="35"/>
      <c r="D5" s="35"/>
      <c r="E5" s="298"/>
      <c r="F5" s="300"/>
      <c r="G5" s="301"/>
      <c r="H5" s="301" t="s">
        <v>715</v>
      </c>
      <c r="I5" s="301"/>
      <c r="J5" s="169"/>
      <c r="K5" s="170"/>
    </row>
    <row r="6" spans="1:11" ht="13.5" thickBot="1" x14ac:dyDescent="0.25">
      <c r="A6" s="175" t="s">
        <v>345</v>
      </c>
      <c r="B6" s="175" t="s">
        <v>663</v>
      </c>
      <c r="C6" s="38" t="s">
        <v>347</v>
      </c>
      <c r="D6" s="735" t="s">
        <v>354</v>
      </c>
      <c r="E6" s="736"/>
      <c r="F6" s="300" t="s">
        <v>716</v>
      </c>
      <c r="G6" s="301" t="s">
        <v>717</v>
      </c>
      <c r="H6" s="301" t="s">
        <v>719</v>
      </c>
      <c r="I6" s="301" t="s">
        <v>721</v>
      </c>
      <c r="J6" s="34" t="s">
        <v>344</v>
      </c>
      <c r="K6" s="174"/>
    </row>
    <row r="7" spans="1:11" ht="13.5" thickBot="1" x14ac:dyDescent="0.25">
      <c r="A7" s="173"/>
      <c r="B7" s="173"/>
      <c r="C7" s="165"/>
      <c r="D7" s="335" t="s">
        <v>359</v>
      </c>
      <c r="E7" s="302" t="s">
        <v>763</v>
      </c>
      <c r="F7" s="302" t="s">
        <v>715</v>
      </c>
      <c r="G7" s="303" t="s">
        <v>718</v>
      </c>
      <c r="H7" s="303" t="s">
        <v>720</v>
      </c>
      <c r="I7" s="303" t="s">
        <v>722</v>
      </c>
      <c r="J7" s="171"/>
      <c r="K7" s="166"/>
    </row>
    <row r="8" spans="1:11" x14ac:dyDescent="0.2">
      <c r="A8" s="311"/>
      <c r="B8" s="315"/>
      <c r="C8" s="324" t="s">
        <v>16</v>
      </c>
      <c r="D8" s="328"/>
      <c r="E8" s="332"/>
      <c r="F8" s="332"/>
      <c r="G8" s="334"/>
      <c r="H8" s="334"/>
      <c r="I8" s="334"/>
      <c r="J8" s="304"/>
      <c r="K8" s="308"/>
    </row>
    <row r="9" spans="1:11" x14ac:dyDescent="0.2">
      <c r="A9" s="312" t="s">
        <v>42</v>
      </c>
      <c r="B9" s="316" t="s">
        <v>714</v>
      </c>
      <c r="C9" s="325" t="s">
        <v>723</v>
      </c>
      <c r="D9" s="329" t="s">
        <v>724</v>
      </c>
      <c r="E9" s="329" t="s">
        <v>724</v>
      </c>
      <c r="F9" s="333">
        <v>5000</v>
      </c>
      <c r="G9" s="333" t="s">
        <v>725</v>
      </c>
      <c r="H9" s="333">
        <v>6</v>
      </c>
      <c r="I9" s="333">
        <v>4</v>
      </c>
      <c r="J9" s="105" t="s">
        <v>726</v>
      </c>
      <c r="K9" s="309"/>
    </row>
    <row r="10" spans="1:11" x14ac:dyDescent="0.2">
      <c r="A10" s="313"/>
      <c r="B10" s="317"/>
      <c r="C10" s="326"/>
      <c r="D10" s="330"/>
      <c r="E10" s="330"/>
      <c r="F10" s="331"/>
      <c r="G10" s="331"/>
      <c r="H10" s="331"/>
      <c r="I10" s="331"/>
      <c r="J10" s="305" t="s">
        <v>727</v>
      </c>
      <c r="K10" s="183"/>
    </row>
    <row r="11" spans="1:11" x14ac:dyDescent="0.2">
      <c r="A11" s="185" t="s">
        <v>45</v>
      </c>
      <c r="B11" s="318" t="s">
        <v>668</v>
      </c>
      <c r="C11" s="187" t="s">
        <v>728</v>
      </c>
      <c r="D11" s="186" t="s">
        <v>729</v>
      </c>
      <c r="E11" s="186" t="s">
        <v>730</v>
      </c>
      <c r="F11" s="186">
        <v>5000</v>
      </c>
      <c r="G11" s="186" t="s">
        <v>725</v>
      </c>
      <c r="H11" s="186">
        <v>4</v>
      </c>
      <c r="I11" s="186" t="s">
        <v>731</v>
      </c>
      <c r="J11" s="306" t="s">
        <v>732</v>
      </c>
      <c r="K11" s="310"/>
    </row>
    <row r="12" spans="1:11" x14ac:dyDescent="0.2">
      <c r="A12" s="313"/>
      <c r="B12" s="317"/>
      <c r="C12" s="326"/>
      <c r="D12" s="331"/>
      <c r="E12" s="331"/>
      <c r="F12" s="331"/>
      <c r="G12" s="331"/>
      <c r="H12" s="331"/>
      <c r="I12" s="331"/>
      <c r="J12" s="305" t="s">
        <v>733</v>
      </c>
      <c r="K12" s="183"/>
    </row>
    <row r="13" spans="1:11" x14ac:dyDescent="0.2">
      <c r="A13" s="185" t="s">
        <v>48</v>
      </c>
      <c r="B13" s="318" t="s">
        <v>669</v>
      </c>
      <c r="C13" s="187" t="s">
        <v>64</v>
      </c>
      <c r="D13" s="186" t="s">
        <v>734</v>
      </c>
      <c r="E13" s="186" t="s">
        <v>735</v>
      </c>
      <c r="F13" s="186">
        <v>2000</v>
      </c>
      <c r="G13" s="186" t="s">
        <v>725</v>
      </c>
      <c r="H13" s="186" t="s">
        <v>736</v>
      </c>
      <c r="I13" s="186">
        <v>5</v>
      </c>
      <c r="J13" s="306" t="s">
        <v>737</v>
      </c>
      <c r="K13" s="310"/>
    </row>
    <row r="14" spans="1:11" x14ac:dyDescent="0.2">
      <c r="A14" s="313"/>
      <c r="B14" s="317"/>
      <c r="C14" s="326"/>
      <c r="D14" s="331"/>
      <c r="E14" s="331"/>
      <c r="F14" s="331"/>
      <c r="G14" s="331"/>
      <c r="H14" s="331"/>
      <c r="I14" s="331"/>
      <c r="J14" s="305" t="s">
        <v>738</v>
      </c>
      <c r="K14" s="183"/>
    </row>
    <row r="15" spans="1:11" x14ac:dyDescent="0.2">
      <c r="A15" s="75" t="s">
        <v>51</v>
      </c>
      <c r="B15" s="319" t="s">
        <v>667</v>
      </c>
      <c r="C15" s="103" t="s">
        <v>52</v>
      </c>
      <c r="D15" s="17" t="s">
        <v>739</v>
      </c>
      <c r="E15" s="17" t="s">
        <v>739</v>
      </c>
      <c r="F15" s="17">
        <v>5000</v>
      </c>
      <c r="G15" s="17" t="s">
        <v>725</v>
      </c>
      <c r="H15" s="17">
        <v>6</v>
      </c>
      <c r="I15" s="17">
        <v>4</v>
      </c>
      <c r="J15" s="307" t="s">
        <v>740</v>
      </c>
      <c r="K15" s="63"/>
    </row>
    <row r="16" spans="1:11" x14ac:dyDescent="0.2">
      <c r="A16" s="75" t="s">
        <v>54</v>
      </c>
      <c r="B16" s="319" t="s">
        <v>671</v>
      </c>
      <c r="C16" s="103" t="s">
        <v>741</v>
      </c>
      <c r="D16" s="17" t="s">
        <v>742</v>
      </c>
      <c r="E16" s="17" t="s">
        <v>743</v>
      </c>
      <c r="F16" s="17">
        <v>50</v>
      </c>
      <c r="G16" s="17" t="s">
        <v>744</v>
      </c>
      <c r="H16" s="17">
        <v>4</v>
      </c>
      <c r="I16" s="17" t="s">
        <v>731</v>
      </c>
      <c r="J16" s="307" t="s">
        <v>745</v>
      </c>
      <c r="K16" s="63"/>
    </row>
    <row r="17" spans="1:11" x14ac:dyDescent="0.2">
      <c r="A17" s="185" t="s">
        <v>57</v>
      </c>
      <c r="B17" s="318" t="s">
        <v>664</v>
      </c>
      <c r="C17" s="187" t="s">
        <v>746</v>
      </c>
      <c r="D17" s="186">
        <v>161</v>
      </c>
      <c r="E17" s="186">
        <v>166</v>
      </c>
      <c r="F17" s="186">
        <v>5000</v>
      </c>
      <c r="G17" s="186" t="s">
        <v>725</v>
      </c>
      <c r="H17" s="186">
        <v>7</v>
      </c>
      <c r="I17" s="186">
        <v>5</v>
      </c>
      <c r="J17" s="306" t="s">
        <v>747</v>
      </c>
      <c r="K17" s="310"/>
    </row>
    <row r="18" spans="1:11" x14ac:dyDescent="0.2">
      <c r="A18" s="313"/>
      <c r="B18" s="317"/>
      <c r="C18" s="326"/>
      <c r="D18" s="331"/>
      <c r="E18" s="331"/>
      <c r="F18" s="331"/>
      <c r="G18" s="331"/>
      <c r="H18" s="331"/>
      <c r="I18" s="331"/>
      <c r="J18" s="305" t="s">
        <v>748</v>
      </c>
      <c r="K18" s="183"/>
    </row>
    <row r="19" spans="1:11" x14ac:dyDescent="0.2">
      <c r="A19" s="185" t="s">
        <v>60</v>
      </c>
      <c r="B19" s="320" t="s">
        <v>665</v>
      </c>
      <c r="C19" s="187" t="s">
        <v>749</v>
      </c>
      <c r="D19" s="186">
        <v>162</v>
      </c>
      <c r="E19" s="186">
        <v>167</v>
      </c>
      <c r="F19" s="186">
        <v>5000</v>
      </c>
      <c r="G19" s="318" t="s">
        <v>750</v>
      </c>
      <c r="H19" s="186">
        <v>7</v>
      </c>
      <c r="I19" s="186">
        <v>5</v>
      </c>
      <c r="J19" s="306" t="s">
        <v>752</v>
      </c>
      <c r="K19" s="310"/>
    </row>
    <row r="20" spans="1:11" x14ac:dyDescent="0.2">
      <c r="A20" s="313"/>
      <c r="B20" s="321"/>
      <c r="C20" s="326"/>
      <c r="D20" s="331"/>
      <c r="E20" s="331"/>
      <c r="F20" s="331"/>
      <c r="G20" s="317" t="s">
        <v>751</v>
      </c>
      <c r="H20" s="331"/>
      <c r="I20" s="331"/>
      <c r="J20" s="31"/>
      <c r="K20" s="183"/>
    </row>
    <row r="21" spans="1:11" x14ac:dyDescent="0.2">
      <c r="A21" s="75" t="s">
        <v>63</v>
      </c>
      <c r="B21" s="322" t="s">
        <v>16</v>
      </c>
      <c r="C21" s="103" t="s">
        <v>16</v>
      </c>
      <c r="D21" s="17">
        <v>163</v>
      </c>
      <c r="E21" s="17">
        <v>168</v>
      </c>
      <c r="F21" s="17"/>
      <c r="G21" s="17"/>
      <c r="H21" s="17">
        <v>4</v>
      </c>
      <c r="I21" s="17">
        <v>4</v>
      </c>
      <c r="J21" s="307" t="s">
        <v>753</v>
      </c>
      <c r="K21" s="63"/>
    </row>
    <row r="22" spans="1:11" x14ac:dyDescent="0.2">
      <c r="A22" s="75" t="s">
        <v>66</v>
      </c>
      <c r="B22" s="319"/>
      <c r="C22" s="103" t="s">
        <v>16</v>
      </c>
      <c r="D22" s="17">
        <v>164</v>
      </c>
      <c r="E22" s="17">
        <v>169</v>
      </c>
      <c r="F22" s="17"/>
      <c r="G22" s="17"/>
      <c r="H22" s="17"/>
      <c r="I22" s="17">
        <v>4</v>
      </c>
      <c r="J22" s="307" t="s">
        <v>754</v>
      </c>
      <c r="K22" s="63"/>
    </row>
    <row r="23" spans="1:11" x14ac:dyDescent="0.2">
      <c r="A23" s="75" t="s">
        <v>69</v>
      </c>
      <c r="B23" s="319" t="s">
        <v>666</v>
      </c>
      <c r="C23" s="103" t="s">
        <v>755</v>
      </c>
      <c r="D23" s="17">
        <v>165</v>
      </c>
      <c r="E23" s="17">
        <v>165</v>
      </c>
      <c r="F23" s="17"/>
      <c r="G23" s="17" t="s">
        <v>756</v>
      </c>
      <c r="H23" s="17"/>
      <c r="I23" s="17" t="s">
        <v>731</v>
      </c>
      <c r="J23" s="307" t="s">
        <v>757</v>
      </c>
      <c r="K23" s="63"/>
    </row>
    <row r="24" spans="1:11" x14ac:dyDescent="0.2">
      <c r="A24" s="185" t="s">
        <v>72</v>
      </c>
      <c r="B24" s="318" t="s">
        <v>670</v>
      </c>
      <c r="C24" s="187" t="s">
        <v>758</v>
      </c>
      <c r="D24" s="186" t="s">
        <v>759</v>
      </c>
      <c r="E24" s="186" t="s">
        <v>760</v>
      </c>
      <c r="F24" s="186">
        <v>5000</v>
      </c>
      <c r="G24" s="186" t="s">
        <v>756</v>
      </c>
      <c r="H24" s="186">
        <v>4</v>
      </c>
      <c r="I24" s="186" t="s">
        <v>731</v>
      </c>
      <c r="J24" s="306" t="s">
        <v>761</v>
      </c>
      <c r="K24" s="310"/>
    </row>
    <row r="25" spans="1:11" ht="13.5" thickBot="1" x14ac:dyDescent="0.25">
      <c r="A25" s="314"/>
      <c r="B25" s="323"/>
      <c r="C25" s="327"/>
      <c r="D25" s="323"/>
      <c r="E25" s="323"/>
      <c r="F25" s="323"/>
      <c r="G25" s="323"/>
      <c r="H25" s="323"/>
      <c r="I25" s="323"/>
      <c r="J25" s="16"/>
      <c r="K25" s="184"/>
    </row>
    <row r="26" spans="1:11" x14ac:dyDescent="0.2">
      <c r="A26" s="15"/>
      <c r="B26" s="15"/>
      <c r="C26" s="15"/>
      <c r="D26" s="15"/>
      <c r="E26" s="15"/>
      <c r="F26" s="15"/>
      <c r="G26" s="15"/>
      <c r="H26" s="15"/>
      <c r="I26" s="15"/>
      <c r="J26" s="15"/>
      <c r="K26" s="15"/>
    </row>
    <row r="27" spans="1:11" x14ac:dyDescent="0.2">
      <c r="A27" s="163"/>
      <c r="B27" s="163"/>
      <c r="C27" s="163"/>
      <c r="D27" s="163"/>
      <c r="E27" s="163"/>
      <c r="F27" s="163"/>
      <c r="G27" s="163"/>
      <c r="H27" s="163"/>
      <c r="I27" s="163"/>
      <c r="J27" s="163"/>
      <c r="K27" s="163"/>
    </row>
    <row r="28" spans="1:11" x14ac:dyDescent="0.2">
      <c r="A28" s="163"/>
      <c r="B28" s="163"/>
      <c r="C28" s="163"/>
      <c r="D28" s="163"/>
      <c r="E28" s="163"/>
      <c r="F28" s="163"/>
      <c r="G28" s="163"/>
      <c r="H28" s="163"/>
      <c r="I28" s="163"/>
      <c r="J28" s="163"/>
      <c r="K28" s="163"/>
    </row>
    <row r="29" spans="1:11" x14ac:dyDescent="0.2">
      <c r="A29" s="163"/>
      <c r="B29" s="163"/>
      <c r="C29" s="163"/>
      <c r="D29" s="163"/>
      <c r="E29" s="163"/>
      <c r="F29" s="163"/>
      <c r="G29" s="163"/>
      <c r="H29" s="163"/>
      <c r="I29" s="163"/>
      <c r="J29" s="163"/>
      <c r="K29" s="163"/>
    </row>
    <row r="30" spans="1:11" x14ac:dyDescent="0.2">
      <c r="A30" s="163"/>
      <c r="B30" s="163"/>
      <c r="C30" s="163"/>
      <c r="D30" s="163"/>
      <c r="E30" s="163"/>
      <c r="F30" s="163"/>
      <c r="G30" s="163"/>
      <c r="H30" s="163"/>
      <c r="I30" s="163"/>
      <c r="J30" s="163"/>
      <c r="K30" s="163"/>
    </row>
    <row r="31" spans="1:11" x14ac:dyDescent="0.2">
      <c r="A31" s="163"/>
      <c r="B31" s="163"/>
      <c r="C31" s="163"/>
      <c r="D31" s="163"/>
      <c r="E31" s="163"/>
      <c r="F31" s="163"/>
      <c r="G31" s="163"/>
      <c r="H31" s="163"/>
      <c r="I31" s="163"/>
      <c r="J31" s="163"/>
      <c r="K31" s="163"/>
    </row>
    <row r="32" spans="1:11" x14ac:dyDescent="0.2">
      <c r="A32" s="163"/>
      <c r="B32" s="163"/>
      <c r="C32" s="163"/>
      <c r="D32" s="163"/>
      <c r="E32" s="163"/>
      <c r="F32" s="163"/>
      <c r="G32" s="163"/>
      <c r="H32" s="163"/>
      <c r="I32" s="163"/>
      <c r="J32" s="163"/>
      <c r="K32" s="163"/>
    </row>
    <row r="33" spans="1:11" x14ac:dyDescent="0.2">
      <c r="A33" s="163"/>
      <c r="B33" s="163"/>
      <c r="C33" s="163"/>
      <c r="D33" s="163"/>
      <c r="E33" s="163"/>
      <c r="F33" s="163"/>
      <c r="G33" s="163"/>
      <c r="H33" s="163"/>
      <c r="I33" s="163"/>
      <c r="J33" s="163"/>
      <c r="K33" s="163"/>
    </row>
    <row r="34" spans="1:11" x14ac:dyDescent="0.2">
      <c r="A34" s="163"/>
      <c r="B34" s="163"/>
      <c r="C34" s="163"/>
      <c r="D34" s="163"/>
      <c r="E34" s="163"/>
      <c r="F34" s="163"/>
      <c r="G34" s="163"/>
      <c r="H34" s="163"/>
      <c r="I34" s="163"/>
      <c r="J34" s="163"/>
      <c r="K34" s="163"/>
    </row>
    <row r="35" spans="1:11" x14ac:dyDescent="0.2">
      <c r="A35" s="163"/>
      <c r="B35" s="163"/>
      <c r="C35" s="163"/>
      <c r="D35" s="163"/>
      <c r="E35" s="163"/>
      <c r="F35" s="163"/>
      <c r="G35" s="163"/>
      <c r="H35" s="163"/>
      <c r="I35" s="163"/>
      <c r="J35" s="163"/>
      <c r="K35" s="163"/>
    </row>
    <row r="36" spans="1:11" x14ac:dyDescent="0.2">
      <c r="A36" s="163"/>
      <c r="B36" s="163"/>
      <c r="C36" s="163"/>
      <c r="D36" s="163"/>
      <c r="E36" s="163"/>
      <c r="F36" s="163"/>
      <c r="G36" s="163"/>
      <c r="H36" s="163"/>
      <c r="I36" s="163"/>
      <c r="J36" s="163"/>
      <c r="K36" s="163"/>
    </row>
    <row r="37" spans="1:11" x14ac:dyDescent="0.2">
      <c r="A37" s="163"/>
      <c r="B37" s="163"/>
      <c r="C37" s="163"/>
      <c r="D37" s="163"/>
      <c r="E37" s="163"/>
      <c r="F37" s="163"/>
      <c r="G37" s="163"/>
      <c r="H37" s="163"/>
      <c r="I37" s="163"/>
      <c r="J37" s="163"/>
      <c r="K37" s="163"/>
    </row>
    <row r="38" spans="1:11" x14ac:dyDescent="0.2">
      <c r="A38" s="163"/>
      <c r="B38" s="163"/>
      <c r="C38" s="163"/>
      <c r="D38" s="163"/>
      <c r="E38" s="163"/>
      <c r="F38" s="163"/>
      <c r="G38" s="163"/>
      <c r="H38" s="163"/>
      <c r="I38" s="163"/>
      <c r="J38" s="163"/>
      <c r="K38" s="163"/>
    </row>
    <row r="39" spans="1:11" x14ac:dyDescent="0.2">
      <c r="A39" s="163"/>
      <c r="B39" s="163"/>
      <c r="C39" s="163"/>
      <c r="D39" s="163"/>
      <c r="E39" s="163"/>
      <c r="F39" s="163"/>
      <c r="G39" s="163"/>
      <c r="H39" s="163"/>
      <c r="I39" s="163"/>
      <c r="J39" s="163"/>
      <c r="K39" s="163"/>
    </row>
    <row r="40" spans="1:11" x14ac:dyDescent="0.2">
      <c r="A40" s="163"/>
      <c r="B40" s="163"/>
      <c r="C40" s="163"/>
      <c r="D40" s="163"/>
      <c r="E40" s="163"/>
      <c r="F40" s="163"/>
      <c r="G40" s="163"/>
      <c r="H40" s="163"/>
      <c r="I40" s="163"/>
      <c r="J40" s="163"/>
      <c r="K40" s="163"/>
    </row>
    <row r="41" spans="1:11" x14ac:dyDescent="0.2">
      <c r="A41" s="163"/>
      <c r="B41" s="163"/>
      <c r="C41" s="163"/>
      <c r="D41" s="163"/>
      <c r="E41" s="163"/>
      <c r="F41" s="163"/>
      <c r="G41" s="163"/>
      <c r="H41" s="163"/>
      <c r="I41" s="163"/>
      <c r="J41" s="163"/>
      <c r="K41" s="163"/>
    </row>
    <row r="42" spans="1:11" x14ac:dyDescent="0.2">
      <c r="A42" s="163"/>
      <c r="B42" s="163"/>
      <c r="C42" s="163"/>
      <c r="D42" s="163"/>
      <c r="E42" s="163"/>
      <c r="F42" s="163"/>
      <c r="G42" s="163"/>
      <c r="H42" s="163"/>
      <c r="I42" s="163"/>
      <c r="J42" s="163"/>
      <c r="K42" s="163"/>
    </row>
    <row r="43" spans="1:11" x14ac:dyDescent="0.2">
      <c r="A43" s="163"/>
      <c r="B43" s="163"/>
      <c r="C43" s="163"/>
      <c r="D43" s="163"/>
      <c r="E43" s="163"/>
      <c r="F43" s="163"/>
      <c r="G43" s="163"/>
      <c r="H43" s="163"/>
      <c r="I43" s="163"/>
      <c r="J43" s="163"/>
      <c r="K43" s="163"/>
    </row>
    <row r="44" spans="1:11" x14ac:dyDescent="0.2">
      <c r="A44" s="163"/>
      <c r="B44" s="163"/>
      <c r="C44" s="163"/>
      <c r="D44" s="163"/>
      <c r="E44" s="163"/>
      <c r="F44" s="163"/>
      <c r="G44" s="163"/>
      <c r="H44" s="163"/>
      <c r="I44" s="163"/>
      <c r="J44" s="163"/>
      <c r="K44" s="163"/>
    </row>
    <row r="45" spans="1:11" x14ac:dyDescent="0.2">
      <c r="A45" s="163"/>
      <c r="B45" s="163"/>
      <c r="C45" s="163"/>
      <c r="D45" s="163"/>
      <c r="E45" s="163"/>
      <c r="F45" s="163"/>
      <c r="G45" s="163"/>
      <c r="H45" s="163"/>
      <c r="I45" s="163"/>
      <c r="J45" s="163"/>
      <c r="K45" s="163"/>
    </row>
    <row r="46" spans="1:11" x14ac:dyDescent="0.2">
      <c r="A46" s="163"/>
      <c r="B46" s="163"/>
      <c r="C46" s="163"/>
      <c r="D46" s="163"/>
      <c r="E46" s="163"/>
      <c r="F46" s="163"/>
      <c r="G46" s="163"/>
      <c r="H46" s="163"/>
      <c r="I46" s="163"/>
      <c r="J46" s="163"/>
      <c r="K46" s="163"/>
    </row>
    <row r="47" spans="1:11" x14ac:dyDescent="0.2">
      <c r="A47" s="163"/>
      <c r="B47" s="163"/>
      <c r="C47" s="163"/>
      <c r="D47" s="163"/>
      <c r="E47" s="163"/>
      <c r="F47" s="163"/>
      <c r="G47" s="163"/>
      <c r="H47" s="163"/>
      <c r="I47" s="163"/>
      <c r="J47" s="163"/>
      <c r="K47" s="163"/>
    </row>
    <row r="48" spans="1:11" x14ac:dyDescent="0.2">
      <c r="A48" s="163"/>
      <c r="B48" s="163"/>
      <c r="C48" s="163"/>
      <c r="D48" s="163"/>
      <c r="E48" s="163"/>
      <c r="F48" s="163"/>
      <c r="G48" s="163"/>
      <c r="H48" s="163"/>
      <c r="I48" s="163"/>
      <c r="J48" s="163"/>
      <c r="K48" s="163"/>
    </row>
    <row r="49" spans="1:11" x14ac:dyDescent="0.2">
      <c r="A49" s="163"/>
      <c r="B49" s="163"/>
      <c r="C49" s="163"/>
      <c r="D49" s="163"/>
      <c r="E49" s="163"/>
      <c r="F49" s="163"/>
      <c r="G49" s="163"/>
      <c r="H49" s="163"/>
      <c r="I49" s="163"/>
      <c r="J49" s="163"/>
      <c r="K49" s="163"/>
    </row>
    <row r="50" spans="1:11" x14ac:dyDescent="0.2">
      <c r="A50" s="163"/>
      <c r="B50" s="163"/>
      <c r="C50" s="163"/>
      <c r="D50" s="163"/>
      <c r="E50" s="163"/>
      <c r="F50" s="163"/>
      <c r="G50" s="163"/>
      <c r="H50" s="163"/>
      <c r="I50" s="163"/>
      <c r="J50" s="163"/>
      <c r="K50" s="163"/>
    </row>
    <row r="51" spans="1:11" x14ac:dyDescent="0.2">
      <c r="A51" s="163"/>
      <c r="B51" s="163"/>
      <c r="C51" s="163"/>
      <c r="D51" s="163"/>
      <c r="E51" s="163"/>
      <c r="F51" s="163"/>
      <c r="G51" s="163"/>
      <c r="H51" s="163"/>
      <c r="I51" s="163"/>
      <c r="J51" s="163"/>
      <c r="K51" s="163"/>
    </row>
    <row r="52" spans="1:11" x14ac:dyDescent="0.2">
      <c r="A52" s="163"/>
      <c r="B52" s="163"/>
      <c r="C52" s="163"/>
      <c r="D52" s="163"/>
      <c r="E52" s="163"/>
      <c r="F52" s="163"/>
      <c r="G52" s="163"/>
      <c r="H52" s="163"/>
      <c r="I52" s="163"/>
      <c r="J52" s="163"/>
      <c r="K52" s="163"/>
    </row>
    <row r="53" spans="1:11" x14ac:dyDescent="0.2">
      <c r="A53" s="163"/>
      <c r="B53" s="163"/>
      <c r="C53" s="163"/>
      <c r="D53" s="163"/>
      <c r="E53" s="163"/>
      <c r="F53" s="163"/>
      <c r="G53" s="163"/>
      <c r="H53" s="163"/>
      <c r="I53" s="163"/>
      <c r="J53" s="163"/>
      <c r="K53" s="163"/>
    </row>
    <row r="54" spans="1:11" x14ac:dyDescent="0.2">
      <c r="A54" s="163"/>
      <c r="B54" s="163"/>
      <c r="C54" s="163"/>
      <c r="D54" s="163"/>
      <c r="E54" s="163"/>
      <c r="F54" s="163"/>
      <c r="G54" s="163"/>
      <c r="H54" s="163"/>
      <c r="I54" s="163"/>
      <c r="J54" s="163"/>
      <c r="K54" s="163"/>
    </row>
    <row r="55" spans="1:11" x14ac:dyDescent="0.2">
      <c r="A55" s="163"/>
      <c r="B55" s="163"/>
      <c r="C55" s="163"/>
      <c r="D55" s="163"/>
      <c r="E55" s="163"/>
      <c r="F55" s="163"/>
      <c r="G55" s="163"/>
      <c r="H55" s="163"/>
      <c r="I55" s="163"/>
      <c r="J55" s="163"/>
      <c r="K55" s="163"/>
    </row>
    <row r="56" spans="1:11" x14ac:dyDescent="0.2">
      <c r="A56" s="163"/>
      <c r="B56" s="163"/>
      <c r="C56" s="163"/>
      <c r="D56" s="163"/>
      <c r="E56" s="163"/>
      <c r="F56" s="163"/>
      <c r="G56" s="163"/>
      <c r="H56" s="163"/>
      <c r="I56" s="163"/>
      <c r="J56" s="163"/>
      <c r="K56" s="163"/>
    </row>
    <row r="57" spans="1:11" x14ac:dyDescent="0.2">
      <c r="A57" s="163"/>
      <c r="B57" s="163"/>
      <c r="C57" s="163"/>
      <c r="D57" s="163"/>
      <c r="E57" s="163"/>
      <c r="F57" s="163"/>
      <c r="G57" s="163"/>
      <c r="H57" s="163"/>
      <c r="I57" s="163"/>
      <c r="J57" s="163"/>
      <c r="K57" s="163"/>
    </row>
    <row r="58" spans="1:11" x14ac:dyDescent="0.2">
      <c r="A58" s="163"/>
      <c r="B58" s="163"/>
      <c r="C58" s="163"/>
      <c r="D58" s="163"/>
      <c r="E58" s="163"/>
      <c r="F58" s="163"/>
      <c r="G58" s="163"/>
      <c r="H58" s="163"/>
      <c r="I58" s="163"/>
      <c r="J58" s="163"/>
      <c r="K58" s="163"/>
    </row>
    <row r="59" spans="1:11" x14ac:dyDescent="0.2">
      <c r="A59" s="163"/>
      <c r="B59" s="163"/>
      <c r="C59" s="163"/>
      <c r="D59" s="163"/>
      <c r="E59" s="163"/>
      <c r="F59" s="163"/>
      <c r="G59" s="163"/>
      <c r="H59" s="163"/>
      <c r="I59" s="163"/>
      <c r="J59" s="163"/>
      <c r="K59" s="163"/>
    </row>
    <row r="60" spans="1:11" x14ac:dyDescent="0.2">
      <c r="A60" s="163"/>
      <c r="B60" s="163"/>
      <c r="C60" s="163"/>
      <c r="D60" s="163"/>
      <c r="E60" s="163"/>
      <c r="F60" s="163"/>
      <c r="G60" s="163"/>
      <c r="H60" s="163"/>
      <c r="I60" s="163"/>
      <c r="J60" s="163"/>
      <c r="K60" s="163"/>
    </row>
    <row r="61" spans="1:11" x14ac:dyDescent="0.2">
      <c r="A61" s="163"/>
      <c r="B61" s="163"/>
      <c r="C61" s="163"/>
      <c r="D61" s="163"/>
      <c r="E61" s="163"/>
      <c r="F61" s="163"/>
      <c r="G61" s="163"/>
      <c r="H61" s="163"/>
      <c r="I61" s="163"/>
      <c r="J61" s="163"/>
      <c r="K61" s="163"/>
    </row>
  </sheetData>
  <mergeCells count="1">
    <mergeCell ref="D6:E6"/>
  </mergeCells>
  <phoneticPr fontId="6" type="noConversion"/>
  <pageMargins left="0.5" right="0.41" top="0.99" bottom="1" header="0.53" footer="0.511811024"/>
  <pageSetup paperSize="9" orientation="landscape" r:id="rId1"/>
  <headerFooter alignWithMargins="0">
    <oddFooter>&amp;CPágina 12</oddFooter>
  </headerFooter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5"/>
  <dimension ref="A1:M282"/>
  <sheetViews>
    <sheetView topLeftCell="A153" workbookViewId="0">
      <selection activeCell="A153" sqref="A153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10.140625" bestFit="1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119" t="s">
        <v>672</v>
      </c>
      <c r="K1" s="119"/>
      <c r="L1" s="120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9</v>
      </c>
      <c r="J2" s="203" t="s">
        <v>764</v>
      </c>
      <c r="K2" s="122"/>
      <c r="L2" s="123"/>
    </row>
    <row r="3" spans="1:12" x14ac:dyDescent="0.2">
      <c r="A3" s="38" t="s">
        <v>11</v>
      </c>
      <c r="B3" s="34"/>
      <c r="C3" s="34"/>
      <c r="D3" s="39"/>
      <c r="E3" s="38" t="s">
        <v>16</v>
      </c>
      <c r="F3" s="34"/>
      <c r="G3" s="34"/>
      <c r="H3" s="39"/>
      <c r="I3" s="121" t="s">
        <v>13</v>
      </c>
      <c r="J3" s="122" t="s">
        <v>767</v>
      </c>
      <c r="K3" s="122"/>
      <c r="L3" s="123"/>
    </row>
    <row r="4" spans="1:12" ht="13.5" thickBot="1" x14ac:dyDescent="0.25">
      <c r="A4" s="40" t="s">
        <v>331</v>
      </c>
      <c r="B4" s="41"/>
      <c r="C4" s="41"/>
      <c r="D4" s="42"/>
      <c r="E4" s="86"/>
      <c r="F4" s="13"/>
      <c r="G4" s="13"/>
      <c r="H4" s="87"/>
      <c r="I4" s="124" t="s">
        <v>332</v>
      </c>
      <c r="J4" s="125">
        <v>6</v>
      </c>
      <c r="K4" s="126"/>
      <c r="L4" s="127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8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"/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16" t="s">
        <v>16</v>
      </c>
      <c r="B8" s="16"/>
      <c r="C8" s="110" t="s">
        <v>75</v>
      </c>
      <c r="D8" s="57"/>
      <c r="E8" s="16"/>
      <c r="F8" s="16"/>
      <c r="G8" s="16"/>
      <c r="H8" s="16"/>
      <c r="I8" s="16"/>
      <c r="J8" s="16"/>
      <c r="K8" s="16"/>
      <c r="L8" s="16"/>
    </row>
    <row r="9" spans="1:12" x14ac:dyDescent="0.2">
      <c r="A9" s="74">
        <v>1</v>
      </c>
      <c r="B9" s="102" t="s">
        <v>377</v>
      </c>
      <c r="C9" s="102" t="s">
        <v>76</v>
      </c>
      <c r="D9" s="58">
        <v>240000</v>
      </c>
      <c r="E9" s="59">
        <v>249999</v>
      </c>
      <c r="F9" s="102" t="s">
        <v>77</v>
      </c>
      <c r="G9" s="19">
        <f t="shared" ref="G9:G19" si="0">SUM(E9-D9)+1</f>
        <v>10000</v>
      </c>
      <c r="H9" s="19" t="s">
        <v>78</v>
      </c>
      <c r="I9" s="102" t="s">
        <v>79</v>
      </c>
      <c r="J9" s="19" t="s">
        <v>80</v>
      </c>
      <c r="K9" s="19">
        <v>2</v>
      </c>
      <c r="L9" s="130" t="s">
        <v>359</v>
      </c>
    </row>
    <row r="10" spans="1:12" x14ac:dyDescent="0.2">
      <c r="A10" s="75">
        <f>SUM(A9)+1</f>
        <v>2</v>
      </c>
      <c r="B10" s="103" t="s">
        <v>372</v>
      </c>
      <c r="C10" s="103" t="s">
        <v>82</v>
      </c>
      <c r="D10" s="29">
        <v>250000</v>
      </c>
      <c r="E10" s="30">
        <v>259999</v>
      </c>
      <c r="F10" s="103" t="s">
        <v>109</v>
      </c>
      <c r="G10" s="17">
        <f t="shared" si="0"/>
        <v>10000</v>
      </c>
      <c r="H10" s="17" t="s">
        <v>78</v>
      </c>
      <c r="I10" s="103" t="s">
        <v>83</v>
      </c>
      <c r="J10" s="17" t="s">
        <v>80</v>
      </c>
      <c r="K10" s="17">
        <v>2</v>
      </c>
      <c r="L10" s="131" t="s">
        <v>359</v>
      </c>
    </row>
    <row r="11" spans="1:12" x14ac:dyDescent="0.2">
      <c r="A11" s="75">
        <f>SUM(A10)+1</f>
        <v>3</v>
      </c>
      <c r="B11" s="103" t="s">
        <v>377</v>
      </c>
      <c r="C11" s="103" t="s">
        <v>76</v>
      </c>
      <c r="D11" s="29">
        <v>260000</v>
      </c>
      <c r="E11" s="30">
        <v>269999</v>
      </c>
      <c r="F11" s="103" t="s">
        <v>77</v>
      </c>
      <c r="G11" s="17">
        <f t="shared" si="0"/>
        <v>10000</v>
      </c>
      <c r="H11" s="17" t="s">
        <v>78</v>
      </c>
      <c r="I11" s="103" t="s">
        <v>79</v>
      </c>
      <c r="J11" s="17" t="s">
        <v>80</v>
      </c>
      <c r="K11" s="17">
        <v>2</v>
      </c>
      <c r="L11" s="131" t="s">
        <v>359</v>
      </c>
    </row>
    <row r="12" spans="1:12" x14ac:dyDescent="0.2">
      <c r="A12" s="75">
        <f>SUM(A11)+1</f>
        <v>4</v>
      </c>
      <c r="B12" s="103" t="s">
        <v>365</v>
      </c>
      <c r="C12" s="103" t="s">
        <v>84</v>
      </c>
      <c r="D12" s="29">
        <v>290000</v>
      </c>
      <c r="E12" s="30">
        <v>299999</v>
      </c>
      <c r="F12" s="103" t="s">
        <v>77</v>
      </c>
      <c r="G12" s="17">
        <f t="shared" si="0"/>
        <v>10000</v>
      </c>
      <c r="H12" s="17" t="s">
        <v>78</v>
      </c>
      <c r="I12" s="103" t="s">
        <v>83</v>
      </c>
      <c r="J12" s="17" t="s">
        <v>80</v>
      </c>
      <c r="K12" s="17">
        <v>2</v>
      </c>
      <c r="L12" s="131" t="s">
        <v>359</v>
      </c>
    </row>
    <row r="13" spans="1:12" x14ac:dyDescent="0.2">
      <c r="A13" s="75">
        <f>SUM(A12)+1</f>
        <v>5</v>
      </c>
      <c r="B13" s="103" t="s">
        <v>383</v>
      </c>
      <c r="C13" s="103" t="s">
        <v>85</v>
      </c>
      <c r="D13" s="29">
        <v>410000</v>
      </c>
      <c r="E13" s="30">
        <v>419999</v>
      </c>
      <c r="F13" s="103" t="s">
        <v>86</v>
      </c>
      <c r="G13" s="17">
        <f t="shared" si="0"/>
        <v>10000</v>
      </c>
      <c r="H13" s="17" t="s">
        <v>78</v>
      </c>
      <c r="I13" s="103" t="s">
        <v>83</v>
      </c>
      <c r="J13" s="17" t="s">
        <v>80</v>
      </c>
      <c r="K13" s="17">
        <v>2</v>
      </c>
      <c r="L13" s="131" t="s">
        <v>359</v>
      </c>
    </row>
    <row r="14" spans="1:12" x14ac:dyDescent="0.2">
      <c r="A14" s="75">
        <f>SUM(A13)+1</f>
        <v>6</v>
      </c>
      <c r="B14" s="103" t="s">
        <v>372</v>
      </c>
      <c r="C14" s="103" t="s">
        <v>82</v>
      </c>
      <c r="D14" s="29">
        <v>460000</v>
      </c>
      <c r="E14" s="30">
        <v>469999</v>
      </c>
      <c r="F14" s="103" t="s">
        <v>109</v>
      </c>
      <c r="G14" s="17">
        <f t="shared" si="0"/>
        <v>10000</v>
      </c>
      <c r="H14" s="17" t="s">
        <v>78</v>
      </c>
      <c r="I14" s="103" t="s">
        <v>83</v>
      </c>
      <c r="J14" s="17" t="s">
        <v>80</v>
      </c>
      <c r="K14" s="17">
        <v>2</v>
      </c>
      <c r="L14" s="131" t="s">
        <v>359</v>
      </c>
    </row>
    <row r="15" spans="1:12" x14ac:dyDescent="0.2">
      <c r="A15" s="75">
        <f t="shared" ref="A15:A27" si="1">SUM(A14)+1</f>
        <v>7</v>
      </c>
      <c r="B15" s="103" t="s">
        <v>362</v>
      </c>
      <c r="C15" s="103" t="s">
        <v>90</v>
      </c>
      <c r="D15" s="29">
        <v>481000</v>
      </c>
      <c r="E15" s="30">
        <v>485999</v>
      </c>
      <c r="F15" s="103" t="s">
        <v>86</v>
      </c>
      <c r="G15" s="17">
        <f t="shared" si="0"/>
        <v>5000</v>
      </c>
      <c r="H15" s="17" t="s">
        <v>78</v>
      </c>
      <c r="I15" s="103" t="s">
        <v>83</v>
      </c>
      <c r="J15" s="17" t="s">
        <v>80</v>
      </c>
      <c r="K15" s="17">
        <v>2</v>
      </c>
      <c r="L15" s="131" t="s">
        <v>359</v>
      </c>
    </row>
    <row r="16" spans="1:12" x14ac:dyDescent="0.2">
      <c r="A16" s="75">
        <f t="shared" si="1"/>
        <v>8</v>
      </c>
      <c r="B16" s="103" t="s">
        <v>369</v>
      </c>
      <c r="C16" s="103" t="s">
        <v>91</v>
      </c>
      <c r="D16" s="29">
        <v>490000</v>
      </c>
      <c r="E16" s="30">
        <v>498367</v>
      </c>
      <c r="F16" s="103" t="s">
        <v>77</v>
      </c>
      <c r="G16" s="17">
        <f t="shared" si="0"/>
        <v>8368</v>
      </c>
      <c r="H16" s="17" t="s">
        <v>78</v>
      </c>
      <c r="I16" s="103" t="s">
        <v>83</v>
      </c>
      <c r="J16" s="17" t="s">
        <v>80</v>
      </c>
      <c r="K16" s="17">
        <v>2</v>
      </c>
      <c r="L16" s="131" t="s">
        <v>359</v>
      </c>
    </row>
    <row r="17" spans="1:12" x14ac:dyDescent="0.2">
      <c r="A17" s="75">
        <f t="shared" si="1"/>
        <v>9</v>
      </c>
      <c r="B17" s="103" t="s">
        <v>365</v>
      </c>
      <c r="C17" s="103" t="s">
        <v>673</v>
      </c>
      <c r="D17" s="29">
        <v>530000</v>
      </c>
      <c r="E17" s="30">
        <v>539999</v>
      </c>
      <c r="F17" s="103" t="s">
        <v>77</v>
      </c>
      <c r="G17" s="17">
        <f t="shared" si="0"/>
        <v>10000</v>
      </c>
      <c r="H17" s="17" t="s">
        <v>78</v>
      </c>
      <c r="I17" s="103" t="s">
        <v>83</v>
      </c>
      <c r="J17" s="17" t="s">
        <v>80</v>
      </c>
      <c r="K17" s="17">
        <v>2</v>
      </c>
      <c r="L17" s="131" t="s">
        <v>359</v>
      </c>
    </row>
    <row r="18" spans="1:12" x14ac:dyDescent="0.2">
      <c r="A18" s="75">
        <f t="shared" si="1"/>
        <v>10</v>
      </c>
      <c r="B18" s="103" t="s">
        <v>389</v>
      </c>
      <c r="C18" s="103" t="s">
        <v>93</v>
      </c>
      <c r="D18" s="29">
        <v>570000</v>
      </c>
      <c r="E18" s="30">
        <v>573999</v>
      </c>
      <c r="F18" s="103" t="s">
        <v>77</v>
      </c>
      <c r="G18" s="17">
        <f t="shared" si="0"/>
        <v>4000</v>
      </c>
      <c r="H18" s="17" t="s">
        <v>78</v>
      </c>
      <c r="I18" s="103" t="s">
        <v>83</v>
      </c>
      <c r="J18" s="17" t="s">
        <v>80</v>
      </c>
      <c r="K18" s="17">
        <v>2</v>
      </c>
      <c r="L18" s="131" t="s">
        <v>359</v>
      </c>
    </row>
    <row r="19" spans="1:12" x14ac:dyDescent="0.2">
      <c r="A19" s="75">
        <f t="shared" si="1"/>
        <v>11</v>
      </c>
      <c r="B19" s="103" t="s">
        <v>365</v>
      </c>
      <c r="C19" s="103" t="s">
        <v>84</v>
      </c>
      <c r="D19" s="29">
        <v>590000</v>
      </c>
      <c r="E19" s="30">
        <v>599999</v>
      </c>
      <c r="F19" s="103" t="s">
        <v>77</v>
      </c>
      <c r="G19" s="17">
        <f t="shared" si="0"/>
        <v>10000</v>
      </c>
      <c r="H19" s="17" t="s">
        <v>78</v>
      </c>
      <c r="I19" s="103" t="s">
        <v>83</v>
      </c>
      <c r="J19" s="17" t="s">
        <v>80</v>
      </c>
      <c r="K19" s="17">
        <v>2</v>
      </c>
      <c r="L19" s="131" t="s">
        <v>359</v>
      </c>
    </row>
    <row r="20" spans="1:12" x14ac:dyDescent="0.2">
      <c r="A20" s="75">
        <f t="shared" si="1"/>
        <v>12</v>
      </c>
      <c r="B20" s="103" t="s">
        <v>396</v>
      </c>
      <c r="C20" s="103" t="s">
        <v>674</v>
      </c>
      <c r="D20" s="29">
        <v>610000</v>
      </c>
      <c r="E20" s="30">
        <v>614999</v>
      </c>
      <c r="F20" s="103" t="s">
        <v>77</v>
      </c>
      <c r="G20" s="17">
        <f t="shared" ref="G20:G37" si="2">SUM(E20-D20)+1</f>
        <v>5000</v>
      </c>
      <c r="H20" s="17" t="s">
        <v>78</v>
      </c>
      <c r="I20" s="103" t="s">
        <v>83</v>
      </c>
      <c r="J20" s="17" t="s">
        <v>80</v>
      </c>
      <c r="K20" s="17">
        <v>2</v>
      </c>
      <c r="L20" s="131" t="s">
        <v>359</v>
      </c>
    </row>
    <row r="21" spans="1:12" x14ac:dyDescent="0.2">
      <c r="A21" s="75">
        <f t="shared" si="1"/>
        <v>13</v>
      </c>
      <c r="B21" s="103" t="s">
        <v>385</v>
      </c>
      <c r="C21" s="103" t="s">
        <v>94</v>
      </c>
      <c r="D21" s="29">
        <v>630000</v>
      </c>
      <c r="E21" s="30">
        <v>639999</v>
      </c>
      <c r="F21" s="103" t="s">
        <v>86</v>
      </c>
      <c r="G21" s="17">
        <f>SUM(E21-D21)+1</f>
        <v>10000</v>
      </c>
      <c r="H21" s="17" t="s">
        <v>78</v>
      </c>
      <c r="I21" s="103" t="s">
        <v>83</v>
      </c>
      <c r="J21" s="17" t="s">
        <v>80</v>
      </c>
      <c r="K21" s="17">
        <v>2</v>
      </c>
      <c r="L21" s="131" t="s">
        <v>359</v>
      </c>
    </row>
    <row r="22" spans="1:12" x14ac:dyDescent="0.2">
      <c r="A22" s="75">
        <f t="shared" si="1"/>
        <v>14</v>
      </c>
      <c r="B22" s="103" t="s">
        <v>396</v>
      </c>
      <c r="C22" s="103" t="s">
        <v>95</v>
      </c>
      <c r="D22" s="29">
        <v>640000</v>
      </c>
      <c r="E22" s="30">
        <v>649819</v>
      </c>
      <c r="F22" s="103" t="s">
        <v>77</v>
      </c>
      <c r="G22" s="17">
        <f t="shared" si="2"/>
        <v>9820</v>
      </c>
      <c r="H22" s="17" t="s">
        <v>78</v>
      </c>
      <c r="I22" s="103" t="s">
        <v>83</v>
      </c>
      <c r="J22" s="17" t="s">
        <v>80</v>
      </c>
      <c r="K22" s="17">
        <v>2</v>
      </c>
      <c r="L22" s="131" t="s">
        <v>359</v>
      </c>
    </row>
    <row r="23" spans="1:12" x14ac:dyDescent="0.2">
      <c r="A23" s="75">
        <f t="shared" si="1"/>
        <v>15</v>
      </c>
      <c r="B23" s="103" t="s">
        <v>396</v>
      </c>
      <c r="C23" s="103" t="s">
        <v>95</v>
      </c>
      <c r="D23" s="29">
        <v>650000</v>
      </c>
      <c r="E23" s="30">
        <v>669999</v>
      </c>
      <c r="F23" s="103" t="s">
        <v>77</v>
      </c>
      <c r="G23" s="17">
        <f t="shared" si="2"/>
        <v>20000</v>
      </c>
      <c r="H23" s="17" t="s">
        <v>78</v>
      </c>
      <c r="I23" s="103" t="s">
        <v>83</v>
      </c>
      <c r="J23" s="17" t="s">
        <v>80</v>
      </c>
      <c r="K23" s="17">
        <v>2</v>
      </c>
      <c r="L23" s="131" t="s">
        <v>359</v>
      </c>
    </row>
    <row r="24" spans="1:12" x14ac:dyDescent="0.2">
      <c r="A24" s="75">
        <f t="shared" si="1"/>
        <v>16</v>
      </c>
      <c r="B24" s="103" t="s">
        <v>375</v>
      </c>
      <c r="C24" s="103" t="s">
        <v>99</v>
      </c>
      <c r="D24" s="29">
        <v>670000</v>
      </c>
      <c r="E24" s="30">
        <v>685535</v>
      </c>
      <c r="F24" s="103" t="s">
        <v>77</v>
      </c>
      <c r="G24" s="17">
        <f>SUM(E24-D24)+1</f>
        <v>15536</v>
      </c>
      <c r="H24" s="17" t="s">
        <v>78</v>
      </c>
      <c r="I24" s="103" t="s">
        <v>83</v>
      </c>
      <c r="J24" s="17" t="s">
        <v>80</v>
      </c>
      <c r="K24" s="17">
        <v>2</v>
      </c>
      <c r="L24" s="131" t="s">
        <v>359</v>
      </c>
    </row>
    <row r="25" spans="1:12" x14ac:dyDescent="0.2">
      <c r="A25" s="75">
        <f t="shared" si="1"/>
        <v>17</v>
      </c>
      <c r="B25" s="103" t="s">
        <v>377</v>
      </c>
      <c r="C25" s="103" t="s">
        <v>76</v>
      </c>
      <c r="D25" s="29">
        <v>920000</v>
      </c>
      <c r="E25" s="30">
        <v>924717</v>
      </c>
      <c r="F25" s="103" t="s">
        <v>77</v>
      </c>
      <c r="G25" s="17">
        <f>SUM(E25-D25)+1</f>
        <v>4718</v>
      </c>
      <c r="H25" s="17" t="s">
        <v>78</v>
      </c>
      <c r="I25" s="103" t="s">
        <v>79</v>
      </c>
      <c r="J25" s="17" t="s">
        <v>80</v>
      </c>
      <c r="K25" s="17">
        <v>2</v>
      </c>
      <c r="L25" s="131" t="s">
        <v>359</v>
      </c>
    </row>
    <row r="26" spans="1:12" x14ac:dyDescent="0.2">
      <c r="A26" s="75">
        <f t="shared" si="1"/>
        <v>18</v>
      </c>
      <c r="B26" s="103" t="s">
        <v>385</v>
      </c>
      <c r="C26" s="103" t="s">
        <v>94</v>
      </c>
      <c r="D26" s="29">
        <v>960000</v>
      </c>
      <c r="E26" s="30">
        <v>964863</v>
      </c>
      <c r="F26" s="103" t="s">
        <v>86</v>
      </c>
      <c r="G26" s="17">
        <f>SUM(E26-D26)+1</f>
        <v>4864</v>
      </c>
      <c r="H26" s="17" t="s">
        <v>78</v>
      </c>
      <c r="I26" s="103" t="s">
        <v>83</v>
      </c>
      <c r="J26" s="17" t="s">
        <v>80</v>
      </c>
      <c r="K26" s="17">
        <v>2</v>
      </c>
      <c r="L26" s="131" t="s">
        <v>359</v>
      </c>
    </row>
    <row r="27" spans="1:12" x14ac:dyDescent="0.2">
      <c r="A27" s="75">
        <f t="shared" si="1"/>
        <v>19</v>
      </c>
      <c r="B27" s="103" t="s">
        <v>372</v>
      </c>
      <c r="C27" s="103" t="s">
        <v>111</v>
      </c>
      <c r="D27" s="29">
        <v>980000</v>
      </c>
      <c r="E27" s="30">
        <v>980317</v>
      </c>
      <c r="F27" s="103" t="s">
        <v>86</v>
      </c>
      <c r="G27" s="17">
        <f>SUM(E27-D27)+1</f>
        <v>318</v>
      </c>
      <c r="H27" s="17" t="s">
        <v>78</v>
      </c>
      <c r="I27" s="103" t="s">
        <v>83</v>
      </c>
      <c r="J27" s="17" t="s">
        <v>80</v>
      </c>
      <c r="K27" s="17">
        <v>2</v>
      </c>
      <c r="L27" s="131" t="s">
        <v>359</v>
      </c>
    </row>
    <row r="28" spans="1:12" x14ac:dyDescent="0.2">
      <c r="A28" s="75">
        <f>SUM(A27)+1</f>
        <v>20</v>
      </c>
      <c r="B28" s="103" t="s">
        <v>16</v>
      </c>
      <c r="C28" s="103" t="s">
        <v>358</v>
      </c>
      <c r="D28" s="27">
        <v>980980</v>
      </c>
      <c r="E28" s="28">
        <v>981999</v>
      </c>
      <c r="F28" s="103" t="s">
        <v>86</v>
      </c>
      <c r="G28" s="17">
        <f>SUM(E28-D28)+1</f>
        <v>1020</v>
      </c>
      <c r="H28" s="17" t="s">
        <v>78</v>
      </c>
      <c r="I28" s="103" t="s">
        <v>83</v>
      </c>
      <c r="J28" s="17" t="s">
        <v>80</v>
      </c>
      <c r="K28" s="17">
        <v>2</v>
      </c>
      <c r="L28" s="131" t="s">
        <v>359</v>
      </c>
    </row>
    <row r="29" spans="1:12" x14ac:dyDescent="0.2">
      <c r="A29" s="75">
        <f>SUM(A28)+1</f>
        <v>21</v>
      </c>
      <c r="B29" s="103" t="s">
        <v>389</v>
      </c>
      <c r="C29" s="103" t="s">
        <v>93</v>
      </c>
      <c r="D29" s="27" t="s">
        <v>391</v>
      </c>
      <c r="E29" s="28" t="s">
        <v>392</v>
      </c>
      <c r="F29" s="103" t="s">
        <v>77</v>
      </c>
      <c r="G29" s="17">
        <f t="shared" si="2"/>
        <v>10000</v>
      </c>
      <c r="H29" s="17" t="s">
        <v>78</v>
      </c>
      <c r="I29" s="103" t="s">
        <v>79</v>
      </c>
      <c r="J29" s="17" t="s">
        <v>80</v>
      </c>
      <c r="K29" s="17">
        <v>2</v>
      </c>
      <c r="L29" s="131" t="s">
        <v>359</v>
      </c>
    </row>
    <row r="30" spans="1:12" x14ac:dyDescent="0.2">
      <c r="A30" s="75">
        <f>SUM(A29)+1</f>
        <v>22</v>
      </c>
      <c r="B30" s="103" t="s">
        <v>389</v>
      </c>
      <c r="C30" s="103" t="s">
        <v>93</v>
      </c>
      <c r="D30" s="27" t="s">
        <v>394</v>
      </c>
      <c r="E30" s="28">
        <v>959777</v>
      </c>
      <c r="F30" s="103" t="s">
        <v>77</v>
      </c>
      <c r="G30" s="17">
        <f t="shared" si="2"/>
        <v>9778</v>
      </c>
      <c r="H30" s="17" t="s">
        <v>78</v>
      </c>
      <c r="I30" s="103" t="s">
        <v>83</v>
      </c>
      <c r="J30" s="17" t="s">
        <v>80</v>
      </c>
      <c r="K30" s="17">
        <v>2</v>
      </c>
      <c r="L30" s="131" t="s">
        <v>359</v>
      </c>
    </row>
    <row r="31" spans="1:12" x14ac:dyDescent="0.2">
      <c r="A31" s="75">
        <f t="shared" ref="A31:A38" si="3">SUM(A30)+1</f>
        <v>23</v>
      </c>
      <c r="B31" s="103" t="s">
        <v>401</v>
      </c>
      <c r="C31" s="103" t="s">
        <v>87</v>
      </c>
      <c r="D31" s="27">
        <v>410000</v>
      </c>
      <c r="E31" s="28">
        <v>412427</v>
      </c>
      <c r="F31" s="103" t="s">
        <v>77</v>
      </c>
      <c r="G31" s="17">
        <f t="shared" si="2"/>
        <v>2428</v>
      </c>
      <c r="H31" s="17" t="s">
        <v>78</v>
      </c>
      <c r="I31" s="103" t="s">
        <v>88</v>
      </c>
      <c r="J31" s="17" t="s">
        <v>80</v>
      </c>
      <c r="K31" s="17">
        <v>3</v>
      </c>
      <c r="L31" s="131" t="s">
        <v>89</v>
      </c>
    </row>
    <row r="32" spans="1:12" x14ac:dyDescent="0.2">
      <c r="A32" s="75">
        <f t="shared" si="3"/>
        <v>24</v>
      </c>
      <c r="B32" s="103" t="s">
        <v>401</v>
      </c>
      <c r="C32" s="103" t="s">
        <v>101</v>
      </c>
      <c r="D32" s="27">
        <v>840000</v>
      </c>
      <c r="E32" s="28">
        <v>853511</v>
      </c>
      <c r="F32" s="103" t="s">
        <v>77</v>
      </c>
      <c r="G32" s="17">
        <f t="shared" si="2"/>
        <v>13512</v>
      </c>
      <c r="H32" s="17" t="s">
        <v>78</v>
      </c>
      <c r="I32" s="103" t="s">
        <v>88</v>
      </c>
      <c r="J32" s="17" t="s">
        <v>80</v>
      </c>
      <c r="K32" s="17">
        <v>3</v>
      </c>
      <c r="L32" s="131" t="s">
        <v>89</v>
      </c>
    </row>
    <row r="33" spans="1:12" x14ac:dyDescent="0.2">
      <c r="A33" s="75">
        <f t="shared" si="3"/>
        <v>25</v>
      </c>
      <c r="B33" s="103" t="s">
        <v>404</v>
      </c>
      <c r="C33" s="103" t="s">
        <v>102</v>
      </c>
      <c r="D33" s="27">
        <v>854000</v>
      </c>
      <c r="E33" s="28">
        <v>856047</v>
      </c>
      <c r="F33" s="103" t="s">
        <v>86</v>
      </c>
      <c r="G33" s="17">
        <f t="shared" ref="G33:G38" si="4">SUM(E33-D33)+1</f>
        <v>2048</v>
      </c>
      <c r="H33" s="17" t="s">
        <v>78</v>
      </c>
      <c r="I33" s="103" t="s">
        <v>88</v>
      </c>
      <c r="J33" s="17" t="s">
        <v>80</v>
      </c>
      <c r="K33" s="17">
        <v>3</v>
      </c>
      <c r="L33" s="131" t="s">
        <v>89</v>
      </c>
    </row>
    <row r="34" spans="1:12" x14ac:dyDescent="0.2">
      <c r="A34" s="75">
        <f t="shared" si="3"/>
        <v>26</v>
      </c>
      <c r="B34" s="103" t="s">
        <v>408</v>
      </c>
      <c r="C34" s="103" t="s">
        <v>96</v>
      </c>
      <c r="D34" s="27">
        <v>640000</v>
      </c>
      <c r="E34" s="28">
        <v>644964</v>
      </c>
      <c r="F34" s="103" t="s">
        <v>77</v>
      </c>
      <c r="G34" s="17">
        <f t="shared" si="2"/>
        <v>4965</v>
      </c>
      <c r="H34" s="17" t="s">
        <v>78</v>
      </c>
      <c r="I34" s="103" t="s">
        <v>97</v>
      </c>
      <c r="J34" s="17" t="s">
        <v>80</v>
      </c>
      <c r="K34" s="17">
        <v>6</v>
      </c>
      <c r="L34" s="131" t="s">
        <v>98</v>
      </c>
    </row>
    <row r="35" spans="1:12" x14ac:dyDescent="0.2">
      <c r="A35" s="75">
        <f t="shared" si="3"/>
        <v>27</v>
      </c>
      <c r="B35" s="103" t="s">
        <v>410</v>
      </c>
      <c r="C35" s="103" t="s">
        <v>103</v>
      </c>
      <c r="D35" s="31">
        <v>932000</v>
      </c>
      <c r="E35" s="31">
        <v>932511</v>
      </c>
      <c r="F35" s="103" t="s">
        <v>86</v>
      </c>
      <c r="G35" s="17">
        <f t="shared" si="2"/>
        <v>512</v>
      </c>
      <c r="H35" s="17" t="s">
        <v>78</v>
      </c>
      <c r="I35" s="103" t="s">
        <v>97</v>
      </c>
      <c r="J35" s="17" t="s">
        <v>80</v>
      </c>
      <c r="K35" s="17">
        <v>6</v>
      </c>
      <c r="L35" s="131" t="s">
        <v>98</v>
      </c>
    </row>
    <row r="36" spans="1:12" x14ac:dyDescent="0.2">
      <c r="A36" s="75">
        <f t="shared" si="3"/>
        <v>28</v>
      </c>
      <c r="B36" s="103" t="s">
        <v>408</v>
      </c>
      <c r="C36" s="103" t="s">
        <v>96</v>
      </c>
      <c r="D36" s="31">
        <v>955000</v>
      </c>
      <c r="E36" s="31">
        <v>959999</v>
      </c>
      <c r="F36" s="103" t="s">
        <v>77</v>
      </c>
      <c r="G36" s="17">
        <f t="shared" si="4"/>
        <v>5000</v>
      </c>
      <c r="H36" s="17" t="s">
        <v>78</v>
      </c>
      <c r="I36" s="103" t="s">
        <v>97</v>
      </c>
      <c r="J36" s="17" t="s">
        <v>80</v>
      </c>
      <c r="K36" s="17">
        <v>6</v>
      </c>
      <c r="L36" s="131" t="s">
        <v>98</v>
      </c>
    </row>
    <row r="37" spans="1:12" x14ac:dyDescent="0.2">
      <c r="A37" s="75">
        <f t="shared" si="3"/>
        <v>29</v>
      </c>
      <c r="B37" s="103" t="s">
        <v>406</v>
      </c>
      <c r="C37" s="103" t="s">
        <v>108</v>
      </c>
      <c r="D37" s="31">
        <v>973000</v>
      </c>
      <c r="E37" s="31">
        <v>973495</v>
      </c>
      <c r="F37" s="103" t="s">
        <v>86</v>
      </c>
      <c r="G37" s="17">
        <f t="shared" si="2"/>
        <v>496</v>
      </c>
      <c r="H37" s="17" t="s">
        <v>78</v>
      </c>
      <c r="I37" s="103" t="s">
        <v>97</v>
      </c>
      <c r="J37" s="17" t="s">
        <v>80</v>
      </c>
      <c r="K37" s="17">
        <v>6</v>
      </c>
      <c r="L37" s="131" t="s">
        <v>110</v>
      </c>
    </row>
    <row r="38" spans="1:12" x14ac:dyDescent="0.2">
      <c r="A38" s="75">
        <f t="shared" si="3"/>
        <v>30</v>
      </c>
      <c r="B38" s="103" t="s">
        <v>125</v>
      </c>
      <c r="C38" s="103" t="s">
        <v>112</v>
      </c>
      <c r="D38" s="31">
        <v>980000</v>
      </c>
      <c r="E38" s="31">
        <v>986927</v>
      </c>
      <c r="F38" s="103" t="s">
        <v>109</v>
      </c>
      <c r="G38" s="17">
        <f t="shared" si="4"/>
        <v>6928</v>
      </c>
      <c r="H38" s="17" t="s">
        <v>78</v>
      </c>
      <c r="I38" s="103" t="s">
        <v>97</v>
      </c>
      <c r="J38" s="17" t="s">
        <v>80</v>
      </c>
      <c r="K38" s="17">
        <v>6</v>
      </c>
      <c r="L38" s="131" t="s">
        <v>110</v>
      </c>
    </row>
    <row r="39" spans="1:12" ht="13.5" thickBot="1" x14ac:dyDescent="0.25">
      <c r="A39" s="77"/>
      <c r="B39" s="104"/>
      <c r="C39" s="104"/>
      <c r="D39" s="16"/>
      <c r="E39" s="16"/>
      <c r="F39" s="104"/>
      <c r="G39" s="24"/>
      <c r="H39" s="24"/>
      <c r="I39" s="104"/>
      <c r="J39" s="24"/>
      <c r="K39" s="24"/>
      <c r="L39" s="132"/>
    </row>
    <row r="40" spans="1:12" x14ac:dyDescent="0.2">
      <c r="A40" s="78"/>
      <c r="B40" s="105"/>
      <c r="C40" s="105"/>
      <c r="D40" s="26"/>
      <c r="E40" s="26"/>
      <c r="F40" s="105"/>
      <c r="G40" s="26"/>
      <c r="H40" s="26"/>
      <c r="I40" s="105"/>
      <c r="J40" s="26"/>
      <c r="K40" s="26"/>
      <c r="L40" s="105"/>
    </row>
    <row r="41" spans="1:12" x14ac:dyDescent="0.2">
      <c r="A41" s="78"/>
      <c r="B41" s="105"/>
      <c r="C41" s="189" t="s">
        <v>114</v>
      </c>
      <c r="D41" s="26"/>
      <c r="E41" s="26"/>
      <c r="F41" s="105"/>
      <c r="G41" s="54">
        <f>SUM(G9:G38)</f>
        <v>224311</v>
      </c>
      <c r="H41" s="26"/>
      <c r="I41" s="105"/>
      <c r="J41" s="26"/>
      <c r="K41" s="26"/>
      <c r="L41" s="105"/>
    </row>
    <row r="42" spans="1:12" x14ac:dyDescent="0.2">
      <c r="A42" s="78"/>
      <c r="B42" s="26"/>
      <c r="C42" s="105"/>
      <c r="D42" s="26"/>
      <c r="E42" s="26"/>
      <c r="F42" s="105"/>
      <c r="G42" s="26"/>
      <c r="H42" s="26"/>
      <c r="I42" s="105"/>
      <c r="J42" s="26"/>
      <c r="K42" s="26"/>
      <c r="L42" s="105"/>
    </row>
    <row r="43" spans="1:12" ht="13.5" thickBot="1" x14ac:dyDescent="0.25">
      <c r="A43" s="78"/>
      <c r="B43" s="26"/>
      <c r="C43" s="107" t="s">
        <v>414</v>
      </c>
      <c r="D43" s="16"/>
      <c r="E43" s="16"/>
      <c r="F43" s="105"/>
      <c r="G43" s="26"/>
      <c r="H43" s="26"/>
      <c r="I43" s="105"/>
      <c r="J43" s="26"/>
      <c r="K43" s="26"/>
      <c r="L43" s="105"/>
    </row>
    <row r="44" spans="1:12" x14ac:dyDescent="0.2">
      <c r="A44" s="74">
        <f>SUM(A43)+1</f>
        <v>1</v>
      </c>
      <c r="B44" s="19"/>
      <c r="C44" s="102" t="s">
        <v>76</v>
      </c>
      <c r="D44" s="61">
        <v>940000</v>
      </c>
      <c r="E44" s="61">
        <v>940048</v>
      </c>
      <c r="F44" s="102" t="s">
        <v>77</v>
      </c>
      <c r="G44" s="19">
        <f t="shared" ref="G44:G58" si="5">SUM(E44-D44)+1</f>
        <v>49</v>
      </c>
      <c r="H44" s="19" t="s">
        <v>78</v>
      </c>
      <c r="I44" s="102" t="s">
        <v>79</v>
      </c>
      <c r="J44" s="19" t="s">
        <v>80</v>
      </c>
      <c r="K44" s="19">
        <v>2</v>
      </c>
      <c r="L44" s="130" t="s">
        <v>359</v>
      </c>
    </row>
    <row r="45" spans="1:12" x14ac:dyDescent="0.2">
      <c r="A45" s="75">
        <f>SUM(A44)+1</f>
        <v>2</v>
      </c>
      <c r="B45" s="17"/>
      <c r="C45" s="103" t="s">
        <v>93</v>
      </c>
      <c r="D45" s="43">
        <v>943000</v>
      </c>
      <c r="E45" s="43">
        <v>943034</v>
      </c>
      <c r="F45" s="103" t="s">
        <v>77</v>
      </c>
      <c r="G45" s="17">
        <f t="shared" si="5"/>
        <v>35</v>
      </c>
      <c r="H45" s="17" t="s">
        <v>78</v>
      </c>
      <c r="I45" s="103" t="s">
        <v>83</v>
      </c>
      <c r="J45" s="17" t="s">
        <v>80</v>
      </c>
      <c r="K45" s="17">
        <v>2</v>
      </c>
      <c r="L45" s="131" t="s">
        <v>359</v>
      </c>
    </row>
    <row r="46" spans="1:12" x14ac:dyDescent="0.2">
      <c r="A46" s="75">
        <f>SUM(A45)+1</f>
        <v>3</v>
      </c>
      <c r="B46" s="17"/>
      <c r="C46" s="103" t="s">
        <v>95</v>
      </c>
      <c r="D46" s="43">
        <v>944000</v>
      </c>
      <c r="E46" s="43">
        <v>944034</v>
      </c>
      <c r="F46" s="103" t="s">
        <v>77</v>
      </c>
      <c r="G46" s="17">
        <f t="shared" si="5"/>
        <v>35</v>
      </c>
      <c r="H46" s="17" t="s">
        <v>78</v>
      </c>
      <c r="I46" s="103" t="s">
        <v>83</v>
      </c>
      <c r="J46" s="17" t="s">
        <v>80</v>
      </c>
      <c r="K46" s="17">
        <v>2</v>
      </c>
      <c r="L46" s="131" t="s">
        <v>359</v>
      </c>
    </row>
    <row r="47" spans="1:12" x14ac:dyDescent="0.2">
      <c r="A47" s="75">
        <v>4</v>
      </c>
      <c r="B47" s="17"/>
      <c r="C47" s="103" t="s">
        <v>82</v>
      </c>
      <c r="D47" s="43">
        <v>252009</v>
      </c>
      <c r="E47" s="43">
        <v>252039</v>
      </c>
      <c r="F47" s="103" t="s">
        <v>109</v>
      </c>
      <c r="G47" s="17">
        <f t="shared" si="5"/>
        <v>31</v>
      </c>
      <c r="H47" s="17" t="s">
        <v>78</v>
      </c>
      <c r="I47" s="103" t="s">
        <v>83</v>
      </c>
      <c r="J47" s="17" t="s">
        <v>80</v>
      </c>
      <c r="K47" s="17">
        <v>2</v>
      </c>
      <c r="L47" s="131" t="s">
        <v>359</v>
      </c>
    </row>
    <row r="48" spans="1:12" x14ac:dyDescent="0.2">
      <c r="A48" s="75"/>
      <c r="B48" s="17"/>
      <c r="C48" s="103"/>
      <c r="D48" s="43">
        <v>255291</v>
      </c>
      <c r="E48" s="43">
        <v>255321</v>
      </c>
      <c r="F48" s="103"/>
      <c r="G48" s="17">
        <f t="shared" si="5"/>
        <v>31</v>
      </c>
      <c r="H48" s="17"/>
      <c r="I48" s="103"/>
      <c r="J48" s="17"/>
      <c r="K48" s="17"/>
      <c r="L48" s="131"/>
    </row>
    <row r="49" spans="1:12" x14ac:dyDescent="0.2">
      <c r="A49" s="75"/>
      <c r="B49" s="17"/>
      <c r="C49" s="103"/>
      <c r="D49" s="43">
        <v>256533</v>
      </c>
      <c r="E49" s="43">
        <v>256563</v>
      </c>
      <c r="F49" s="103"/>
      <c r="G49" s="17">
        <f t="shared" si="5"/>
        <v>31</v>
      </c>
      <c r="H49" s="17"/>
      <c r="I49" s="103"/>
      <c r="J49" s="17"/>
      <c r="K49" s="17"/>
      <c r="L49" s="131"/>
    </row>
    <row r="50" spans="1:12" x14ac:dyDescent="0.2">
      <c r="A50" s="75"/>
      <c r="B50" s="17"/>
      <c r="C50" s="103"/>
      <c r="D50" s="43">
        <v>258285</v>
      </c>
      <c r="E50" s="43">
        <v>258315</v>
      </c>
      <c r="F50" s="103"/>
      <c r="G50" s="17">
        <f t="shared" si="5"/>
        <v>31</v>
      </c>
      <c r="H50" s="17"/>
      <c r="I50" s="103"/>
      <c r="J50" s="17"/>
      <c r="K50" s="17"/>
      <c r="L50" s="131"/>
    </row>
    <row r="51" spans="1:12" x14ac:dyDescent="0.2">
      <c r="A51" s="75">
        <f>SUM(A47)+1</f>
        <v>5</v>
      </c>
      <c r="B51" s="17"/>
      <c r="C51" s="103" t="s">
        <v>84</v>
      </c>
      <c r="D51" s="29">
        <v>299897</v>
      </c>
      <c r="E51" s="30">
        <v>299936</v>
      </c>
      <c r="F51" s="103" t="s">
        <v>77</v>
      </c>
      <c r="G51" s="17">
        <f t="shared" si="5"/>
        <v>40</v>
      </c>
      <c r="H51" s="17" t="s">
        <v>78</v>
      </c>
      <c r="I51" s="103" t="s">
        <v>83</v>
      </c>
      <c r="J51" s="17" t="s">
        <v>80</v>
      </c>
      <c r="K51" s="17" t="s">
        <v>45</v>
      </c>
      <c r="L51" s="131" t="s">
        <v>359</v>
      </c>
    </row>
    <row r="52" spans="1:12" x14ac:dyDescent="0.2">
      <c r="A52" s="75">
        <f>SUM(A51)+1</f>
        <v>6</v>
      </c>
      <c r="B52" s="17"/>
      <c r="C52" s="103" t="s">
        <v>91</v>
      </c>
      <c r="D52" s="29"/>
      <c r="E52" s="30"/>
      <c r="F52" s="103" t="s">
        <v>77</v>
      </c>
      <c r="G52" s="17">
        <f t="shared" si="5"/>
        <v>1</v>
      </c>
      <c r="H52" s="17" t="s">
        <v>78</v>
      </c>
      <c r="I52" s="103" t="s">
        <v>83</v>
      </c>
      <c r="J52" s="17" t="s">
        <v>80</v>
      </c>
      <c r="K52" s="17" t="s">
        <v>45</v>
      </c>
      <c r="L52" s="131" t="s">
        <v>359</v>
      </c>
    </row>
    <row r="53" spans="1:12" x14ac:dyDescent="0.2">
      <c r="A53" s="75"/>
      <c r="B53" s="17"/>
      <c r="C53" s="103" t="s">
        <v>85</v>
      </c>
      <c r="D53" s="29">
        <v>413091</v>
      </c>
      <c r="E53" s="30">
        <v>413122</v>
      </c>
      <c r="F53" s="103"/>
      <c r="G53" s="17">
        <f t="shared" si="5"/>
        <v>32</v>
      </c>
      <c r="H53" s="17"/>
      <c r="I53" s="103"/>
      <c r="J53" s="17"/>
      <c r="K53" s="17"/>
      <c r="L53" s="131"/>
    </row>
    <row r="54" spans="1:12" x14ac:dyDescent="0.2">
      <c r="A54" s="75"/>
      <c r="B54" s="17"/>
      <c r="C54" s="103"/>
      <c r="D54" s="29">
        <v>414844</v>
      </c>
      <c r="E54" s="30">
        <v>414875</v>
      </c>
      <c r="F54" s="103"/>
      <c r="G54" s="17">
        <f t="shared" si="5"/>
        <v>32</v>
      </c>
      <c r="H54" s="17"/>
      <c r="I54" s="103"/>
      <c r="J54" s="17"/>
      <c r="K54" s="17"/>
      <c r="L54" s="131"/>
    </row>
    <row r="55" spans="1:12" x14ac:dyDescent="0.2">
      <c r="A55" s="75"/>
      <c r="B55" s="17"/>
      <c r="C55" s="103" t="s">
        <v>90</v>
      </c>
      <c r="D55" s="29">
        <v>484091</v>
      </c>
      <c r="E55" s="30">
        <v>484122</v>
      </c>
      <c r="F55" s="103"/>
      <c r="G55" s="17">
        <f t="shared" si="5"/>
        <v>32</v>
      </c>
      <c r="H55" s="17"/>
      <c r="I55" s="103"/>
      <c r="J55" s="17"/>
      <c r="K55" s="17"/>
      <c r="L55" s="131"/>
    </row>
    <row r="56" spans="1:12" x14ac:dyDescent="0.2">
      <c r="A56" s="75"/>
      <c r="B56" s="17"/>
      <c r="C56" s="103"/>
      <c r="D56" s="29">
        <v>485844</v>
      </c>
      <c r="E56" s="30">
        <v>485875</v>
      </c>
      <c r="F56" s="103"/>
      <c r="G56" s="17">
        <f t="shared" si="5"/>
        <v>32</v>
      </c>
      <c r="H56" s="17"/>
      <c r="I56" s="103"/>
      <c r="J56" s="17"/>
      <c r="K56" s="17"/>
      <c r="L56" s="131"/>
    </row>
    <row r="57" spans="1:12" x14ac:dyDescent="0.2">
      <c r="A57" s="75">
        <f>SUM(A52)+1</f>
        <v>7</v>
      </c>
      <c r="B57" s="17"/>
      <c r="C57" s="103" t="s">
        <v>99</v>
      </c>
      <c r="D57" s="29">
        <v>682581</v>
      </c>
      <c r="E57" s="30">
        <v>682612</v>
      </c>
      <c r="F57" s="103" t="s">
        <v>77</v>
      </c>
      <c r="G57" s="17">
        <f t="shared" si="5"/>
        <v>32</v>
      </c>
      <c r="H57" s="17" t="s">
        <v>78</v>
      </c>
      <c r="I57" s="103" t="s">
        <v>83</v>
      </c>
      <c r="J57" s="17" t="s">
        <v>80</v>
      </c>
      <c r="K57" s="17" t="s">
        <v>45</v>
      </c>
      <c r="L57" s="131" t="s">
        <v>359</v>
      </c>
    </row>
    <row r="58" spans="1:12" x14ac:dyDescent="0.2">
      <c r="A58" s="185"/>
      <c r="B58" s="186"/>
      <c r="C58" s="187"/>
      <c r="D58" s="153">
        <v>685354</v>
      </c>
      <c r="E58" s="153">
        <v>685385</v>
      </c>
      <c r="F58" s="187"/>
      <c r="G58" s="17">
        <f t="shared" si="5"/>
        <v>32</v>
      </c>
      <c r="H58" s="186"/>
      <c r="I58" s="187"/>
      <c r="J58" s="186"/>
      <c r="K58" s="186"/>
      <c r="L58" s="188"/>
    </row>
    <row r="59" spans="1:12" ht="13.5" thickBot="1" x14ac:dyDescent="0.25">
      <c r="A59" s="77"/>
      <c r="B59" s="24"/>
      <c r="C59" s="104"/>
      <c r="D59" s="45"/>
      <c r="E59" s="45"/>
      <c r="F59" s="104"/>
      <c r="G59" s="24"/>
      <c r="H59" s="24"/>
      <c r="I59" s="104"/>
      <c r="J59" s="24"/>
      <c r="K59" s="24"/>
      <c r="L59" s="132"/>
    </row>
    <row r="60" spans="1:12" x14ac:dyDescent="0.2">
      <c r="A60" s="78"/>
      <c r="B60" s="26"/>
      <c r="C60" s="105"/>
      <c r="D60" s="26"/>
      <c r="E60" s="26"/>
      <c r="F60" s="105"/>
      <c r="G60" s="26">
        <f>SUM(G44:G59)</f>
        <v>476</v>
      </c>
      <c r="H60" s="26"/>
      <c r="I60" s="105"/>
      <c r="J60" s="26"/>
      <c r="K60" s="26"/>
      <c r="L60" s="105"/>
    </row>
    <row r="61" spans="1:12" x14ac:dyDescent="0.2">
      <c r="A61" s="78"/>
      <c r="B61" s="26"/>
      <c r="C61" s="106"/>
      <c r="D61" s="54"/>
      <c r="E61" s="54"/>
      <c r="F61" s="106"/>
      <c r="G61" s="54"/>
      <c r="H61" s="26"/>
      <c r="I61" s="105"/>
      <c r="J61" s="26"/>
      <c r="K61" s="26"/>
      <c r="L61" s="105"/>
    </row>
    <row r="62" spans="1:12" ht="13.5" thickBot="1" x14ac:dyDescent="0.25">
      <c r="A62" s="78"/>
      <c r="B62" s="26"/>
      <c r="C62" s="107" t="s">
        <v>115</v>
      </c>
      <c r="D62" s="26"/>
      <c r="E62" s="26"/>
      <c r="F62" s="105"/>
      <c r="G62" s="26"/>
      <c r="H62" s="26"/>
      <c r="I62" s="105"/>
      <c r="J62" s="26"/>
      <c r="K62" s="26"/>
      <c r="L62" s="105"/>
    </row>
    <row r="63" spans="1:12" x14ac:dyDescent="0.2">
      <c r="A63" s="74">
        <v>1</v>
      </c>
      <c r="B63" s="19"/>
      <c r="C63" s="102" t="s">
        <v>428</v>
      </c>
      <c r="D63" s="61">
        <v>857000</v>
      </c>
      <c r="E63" s="61">
        <v>857031</v>
      </c>
      <c r="F63" s="102" t="s">
        <v>117</v>
      </c>
      <c r="G63" s="19">
        <f t="shared" ref="G63:G68" si="6">SUM(E63-D63)+1</f>
        <v>32</v>
      </c>
      <c r="H63" s="19"/>
      <c r="I63" s="102" t="s">
        <v>88</v>
      </c>
      <c r="J63" s="19" t="s">
        <v>118</v>
      </c>
      <c r="K63" s="19">
        <v>3</v>
      </c>
      <c r="L63" s="130" t="s">
        <v>124</v>
      </c>
    </row>
    <row r="64" spans="1:12" x14ac:dyDescent="0.2">
      <c r="A64" s="75">
        <f>SUM(A63+1)</f>
        <v>2</v>
      </c>
      <c r="B64" s="17"/>
      <c r="C64" s="103" t="s">
        <v>429</v>
      </c>
      <c r="D64" s="31">
        <v>858000</v>
      </c>
      <c r="E64" s="31">
        <v>858243</v>
      </c>
      <c r="F64" s="103" t="s">
        <v>117</v>
      </c>
      <c r="G64" s="17">
        <f t="shared" si="6"/>
        <v>244</v>
      </c>
      <c r="H64" s="17"/>
      <c r="I64" s="103" t="s">
        <v>88</v>
      </c>
      <c r="J64" s="17" t="s">
        <v>118</v>
      </c>
      <c r="K64" s="17">
        <v>3</v>
      </c>
      <c r="L64" s="131" t="s">
        <v>120</v>
      </c>
    </row>
    <row r="65" spans="1:12" x14ac:dyDescent="0.2">
      <c r="A65" s="75">
        <f>SUM(A64+1)</f>
        <v>3</v>
      </c>
      <c r="B65" s="17"/>
      <c r="C65" s="103" t="s">
        <v>430</v>
      </c>
      <c r="D65" s="31">
        <v>859000</v>
      </c>
      <c r="E65" s="31">
        <v>859243</v>
      </c>
      <c r="F65" s="103" t="s">
        <v>117</v>
      </c>
      <c r="G65" s="17">
        <f t="shared" si="6"/>
        <v>244</v>
      </c>
      <c r="H65" s="17"/>
      <c r="I65" s="103" t="s">
        <v>88</v>
      </c>
      <c r="J65" s="17" t="s">
        <v>118</v>
      </c>
      <c r="K65" s="17">
        <v>3</v>
      </c>
      <c r="L65" s="131" t="s">
        <v>89</v>
      </c>
    </row>
    <row r="66" spans="1:12" x14ac:dyDescent="0.2">
      <c r="A66" s="75">
        <f>SUM(A65+1)</f>
        <v>4</v>
      </c>
      <c r="B66" s="17"/>
      <c r="C66" s="103" t="s">
        <v>433</v>
      </c>
      <c r="D66" s="31">
        <v>648000</v>
      </c>
      <c r="E66" s="31">
        <v>648171</v>
      </c>
      <c r="F66" s="103" t="s">
        <v>117</v>
      </c>
      <c r="G66" s="17">
        <f t="shared" si="6"/>
        <v>172</v>
      </c>
      <c r="H66" s="17"/>
      <c r="I66" s="103" t="s">
        <v>97</v>
      </c>
      <c r="J66" s="17" t="s">
        <v>118</v>
      </c>
      <c r="K66" s="17">
        <v>6</v>
      </c>
      <c r="L66" s="131" t="s">
        <v>98</v>
      </c>
    </row>
    <row r="67" spans="1:12" x14ac:dyDescent="0.2">
      <c r="A67" s="75">
        <f>SUM(A66+1)</f>
        <v>5</v>
      </c>
      <c r="B67" s="17"/>
      <c r="C67" s="103" t="s">
        <v>431</v>
      </c>
      <c r="D67" s="31">
        <v>649000</v>
      </c>
      <c r="E67" s="31">
        <v>649119</v>
      </c>
      <c r="F67" s="103" t="s">
        <v>117</v>
      </c>
      <c r="G67" s="17">
        <f t="shared" si="6"/>
        <v>120</v>
      </c>
      <c r="H67" s="17"/>
      <c r="I67" s="103" t="s">
        <v>97</v>
      </c>
      <c r="J67" s="17" t="s">
        <v>118</v>
      </c>
      <c r="K67" s="17">
        <v>6</v>
      </c>
      <c r="L67" s="131" t="s">
        <v>110</v>
      </c>
    </row>
    <row r="68" spans="1:12" x14ac:dyDescent="0.2">
      <c r="A68" s="75">
        <f>SUM(A67+1)</f>
        <v>6</v>
      </c>
      <c r="B68" s="17"/>
      <c r="C68" s="103" t="s">
        <v>432</v>
      </c>
      <c r="D68" s="31">
        <v>989000</v>
      </c>
      <c r="E68" s="31">
        <v>989071</v>
      </c>
      <c r="F68" s="103" t="s">
        <v>117</v>
      </c>
      <c r="G68" s="17">
        <f t="shared" si="6"/>
        <v>72</v>
      </c>
      <c r="H68" s="17"/>
      <c r="I68" s="103" t="s">
        <v>125</v>
      </c>
      <c r="J68" s="17" t="s">
        <v>118</v>
      </c>
      <c r="K68" s="17">
        <v>6</v>
      </c>
      <c r="L68" s="131" t="s">
        <v>110</v>
      </c>
    </row>
    <row r="69" spans="1:12" ht="13.5" thickBot="1" x14ac:dyDescent="0.25">
      <c r="A69" s="77"/>
      <c r="B69" s="24"/>
      <c r="C69" s="104"/>
      <c r="D69" s="16"/>
      <c r="E69" s="16"/>
      <c r="F69" s="104"/>
      <c r="G69" s="24" t="s">
        <v>16</v>
      </c>
      <c r="H69" s="24"/>
      <c r="I69" s="104"/>
      <c r="J69" s="24"/>
      <c r="K69" s="24"/>
      <c r="L69" s="132"/>
    </row>
    <row r="70" spans="1:12" x14ac:dyDescent="0.2">
      <c r="A70" s="79"/>
      <c r="C70" s="108"/>
      <c r="F70" s="115"/>
      <c r="I70" s="115"/>
      <c r="L70" s="115"/>
    </row>
    <row r="71" spans="1:12" x14ac:dyDescent="0.2">
      <c r="A71" s="79"/>
      <c r="C71" s="109" t="s">
        <v>114</v>
      </c>
      <c r="D71" s="53"/>
      <c r="E71" s="53"/>
      <c r="F71" s="109"/>
      <c r="G71" s="53">
        <f>SUM(G63:G68)</f>
        <v>884</v>
      </c>
      <c r="I71" s="115"/>
      <c r="L71" s="115"/>
    </row>
    <row r="72" spans="1:12" x14ac:dyDescent="0.2">
      <c r="A72" s="79"/>
      <c r="C72" s="108"/>
      <c r="F72" s="115"/>
      <c r="I72" s="115"/>
      <c r="L72" s="115"/>
    </row>
    <row r="73" spans="1:12" ht="13.5" thickBot="1" x14ac:dyDescent="0.25">
      <c r="A73" s="80"/>
      <c r="B73" s="13"/>
      <c r="C73" s="110" t="s">
        <v>126</v>
      </c>
      <c r="D73" s="57"/>
      <c r="E73" s="57"/>
      <c r="F73" s="128"/>
      <c r="G73" s="13"/>
      <c r="H73" s="13"/>
      <c r="I73" s="128"/>
      <c r="J73" s="13"/>
      <c r="K73" s="13"/>
      <c r="L73" s="128"/>
    </row>
    <row r="74" spans="1:12" x14ac:dyDescent="0.2">
      <c r="A74" s="75">
        <f>SUM(A73+1)</f>
        <v>1</v>
      </c>
      <c r="B74" s="17"/>
      <c r="C74" s="103" t="s">
        <v>127</v>
      </c>
      <c r="D74" s="29">
        <v>200000</v>
      </c>
      <c r="E74" s="43">
        <v>200239</v>
      </c>
      <c r="F74" s="103" t="s">
        <v>128</v>
      </c>
      <c r="G74" s="17">
        <f>SUM(E74-D74)+1</f>
        <v>240</v>
      </c>
      <c r="H74" s="17" t="s">
        <v>129</v>
      </c>
      <c r="I74" s="103" t="s">
        <v>79</v>
      </c>
      <c r="J74" s="17" t="s">
        <v>80</v>
      </c>
      <c r="K74" s="17">
        <v>2</v>
      </c>
      <c r="L74" s="133" t="s">
        <v>359</v>
      </c>
    </row>
    <row r="75" spans="1:12" x14ac:dyDescent="0.2">
      <c r="A75" s="75">
        <v>2</v>
      </c>
      <c r="B75" s="17" t="s">
        <v>442</v>
      </c>
      <c r="C75" s="103" t="s">
        <v>130</v>
      </c>
      <c r="D75" s="29">
        <v>230000</v>
      </c>
      <c r="E75" s="30">
        <v>239999</v>
      </c>
      <c r="F75" s="103" t="s">
        <v>131</v>
      </c>
      <c r="G75" s="17">
        <f t="shared" ref="G75:G92" si="7">SUM(E75-D75)+1</f>
        <v>10000</v>
      </c>
      <c r="H75" s="17" t="s">
        <v>78</v>
      </c>
      <c r="I75" s="103" t="s">
        <v>79</v>
      </c>
      <c r="J75" s="17" t="s">
        <v>80</v>
      </c>
      <c r="K75" s="17">
        <v>2</v>
      </c>
      <c r="L75" s="133" t="s">
        <v>359</v>
      </c>
    </row>
    <row r="76" spans="1:12" x14ac:dyDescent="0.2">
      <c r="A76" s="75">
        <f t="shared" ref="A76:A82" si="8">SUM(A75+1)</f>
        <v>3</v>
      </c>
      <c r="B76" s="17" t="s">
        <v>441</v>
      </c>
      <c r="C76" s="103" t="s">
        <v>132</v>
      </c>
      <c r="D76" s="29">
        <v>314000</v>
      </c>
      <c r="E76" s="30">
        <v>316559</v>
      </c>
      <c r="F76" s="103" t="s">
        <v>131</v>
      </c>
      <c r="G76" s="17">
        <f>SUM(E76-D76)+1</f>
        <v>2560</v>
      </c>
      <c r="H76" s="17" t="s">
        <v>78</v>
      </c>
      <c r="I76" s="103" t="s">
        <v>79</v>
      </c>
      <c r="J76" s="17" t="s">
        <v>80</v>
      </c>
      <c r="K76" s="17">
        <v>2</v>
      </c>
      <c r="L76" s="133" t="s">
        <v>81</v>
      </c>
    </row>
    <row r="77" spans="1:12" x14ac:dyDescent="0.2">
      <c r="A77" s="75">
        <f t="shared" si="8"/>
        <v>4</v>
      </c>
      <c r="B77" s="17" t="s">
        <v>445</v>
      </c>
      <c r="C77" s="103" t="s">
        <v>133</v>
      </c>
      <c r="D77" s="29">
        <v>317000</v>
      </c>
      <c r="E77" s="30">
        <v>318023</v>
      </c>
      <c r="F77" s="103" t="s">
        <v>134</v>
      </c>
      <c r="G77" s="17">
        <f>SUM(E77-D77)+1</f>
        <v>1024</v>
      </c>
      <c r="H77" s="17" t="s">
        <v>78</v>
      </c>
      <c r="I77" s="103" t="s">
        <v>79</v>
      </c>
      <c r="J77" s="17" t="s">
        <v>80</v>
      </c>
      <c r="K77" s="17">
        <v>2</v>
      </c>
      <c r="L77" s="133" t="s">
        <v>81</v>
      </c>
    </row>
    <row r="78" spans="1:12" x14ac:dyDescent="0.2">
      <c r="A78" s="75">
        <f t="shared" si="8"/>
        <v>5</v>
      </c>
      <c r="B78" s="17" t="s">
        <v>438</v>
      </c>
      <c r="C78" s="103" t="s">
        <v>135</v>
      </c>
      <c r="D78" s="29">
        <v>360000</v>
      </c>
      <c r="E78" s="30">
        <v>364479</v>
      </c>
      <c r="F78" s="103" t="s">
        <v>131</v>
      </c>
      <c r="G78" s="17">
        <f>SUM(E78-D78)+1</f>
        <v>4480</v>
      </c>
      <c r="H78" s="17" t="s">
        <v>78</v>
      </c>
      <c r="I78" s="103" t="s">
        <v>79</v>
      </c>
      <c r="J78" s="17" t="s">
        <v>80</v>
      </c>
      <c r="K78" s="17">
        <v>2</v>
      </c>
      <c r="L78" s="133" t="s">
        <v>81</v>
      </c>
    </row>
    <row r="79" spans="1:12" x14ac:dyDescent="0.2">
      <c r="A79" s="75">
        <f t="shared" si="8"/>
        <v>6</v>
      </c>
      <c r="B79" s="17" t="s">
        <v>444</v>
      </c>
      <c r="C79" s="103" t="s">
        <v>136</v>
      </c>
      <c r="D79" s="29">
        <v>365000</v>
      </c>
      <c r="E79" s="30">
        <v>366279</v>
      </c>
      <c r="F79" s="103" t="s">
        <v>134</v>
      </c>
      <c r="G79" s="17">
        <f t="shared" si="7"/>
        <v>1280</v>
      </c>
      <c r="H79" s="17" t="s">
        <v>78</v>
      </c>
      <c r="I79" s="103" t="s">
        <v>79</v>
      </c>
      <c r="J79" s="17" t="s">
        <v>80</v>
      </c>
      <c r="K79" s="17">
        <v>2</v>
      </c>
      <c r="L79" s="133" t="s">
        <v>81</v>
      </c>
    </row>
    <row r="80" spans="1:12" x14ac:dyDescent="0.2">
      <c r="A80" s="75">
        <f t="shared" si="8"/>
        <v>7</v>
      </c>
      <c r="B80" s="17" t="s">
        <v>446</v>
      </c>
      <c r="C80" s="103" t="s">
        <v>137</v>
      </c>
      <c r="D80" s="26">
        <v>370000</v>
      </c>
      <c r="E80" s="43">
        <v>374999</v>
      </c>
      <c r="F80" s="103" t="s">
        <v>131</v>
      </c>
      <c r="G80" s="17">
        <f t="shared" si="7"/>
        <v>5000</v>
      </c>
      <c r="H80" s="17" t="s">
        <v>78</v>
      </c>
      <c r="I80" s="103" t="s">
        <v>79</v>
      </c>
      <c r="J80" s="17" t="s">
        <v>80</v>
      </c>
      <c r="K80" s="17">
        <v>2</v>
      </c>
      <c r="L80" s="133" t="s">
        <v>81</v>
      </c>
    </row>
    <row r="81" spans="1:12" x14ac:dyDescent="0.2">
      <c r="A81" s="75">
        <f t="shared" si="8"/>
        <v>8</v>
      </c>
      <c r="B81" s="17" t="s">
        <v>434</v>
      </c>
      <c r="C81" s="103" t="s">
        <v>141</v>
      </c>
      <c r="D81" s="29" t="s">
        <v>142</v>
      </c>
      <c r="E81" s="43" t="s">
        <v>143</v>
      </c>
      <c r="F81" s="103" t="s">
        <v>134</v>
      </c>
      <c r="G81" s="17">
        <f>SUM(E81-D81)+1</f>
        <v>896</v>
      </c>
      <c r="H81" s="17" t="s">
        <v>78</v>
      </c>
      <c r="I81" s="103" t="s">
        <v>79</v>
      </c>
      <c r="J81" s="17" t="s">
        <v>80</v>
      </c>
      <c r="K81" s="17" t="s">
        <v>45</v>
      </c>
      <c r="L81" s="133" t="s">
        <v>81</v>
      </c>
    </row>
    <row r="82" spans="1:12" x14ac:dyDescent="0.2">
      <c r="A82" s="75">
        <f t="shared" si="8"/>
        <v>9</v>
      </c>
      <c r="B82" s="17" t="s">
        <v>437</v>
      </c>
      <c r="C82" s="103" t="s">
        <v>144</v>
      </c>
      <c r="D82" s="29">
        <v>420000</v>
      </c>
      <c r="E82" s="43">
        <v>425119</v>
      </c>
      <c r="F82" s="103" t="s">
        <v>134</v>
      </c>
      <c r="G82" s="17">
        <f t="shared" si="7"/>
        <v>5120</v>
      </c>
      <c r="H82" s="17" t="s">
        <v>78</v>
      </c>
      <c r="I82" s="103" t="s">
        <v>79</v>
      </c>
      <c r="J82" s="17" t="s">
        <v>80</v>
      </c>
      <c r="K82" s="17">
        <v>2</v>
      </c>
      <c r="L82" s="133" t="s">
        <v>359</v>
      </c>
    </row>
    <row r="83" spans="1:12" x14ac:dyDescent="0.2">
      <c r="A83" s="75">
        <f>SUM(A82+1)</f>
        <v>10</v>
      </c>
      <c r="B83" s="17" t="s">
        <v>442</v>
      </c>
      <c r="C83" s="103" t="s">
        <v>130</v>
      </c>
      <c r="D83" s="29">
        <v>520000</v>
      </c>
      <c r="E83" s="43">
        <v>529999</v>
      </c>
      <c r="F83" s="103" t="s">
        <v>131</v>
      </c>
      <c r="G83" s="17">
        <f t="shared" si="7"/>
        <v>10000</v>
      </c>
      <c r="H83" s="17" t="s">
        <v>78</v>
      </c>
      <c r="I83" s="103" t="s">
        <v>79</v>
      </c>
      <c r="J83" s="17" t="s">
        <v>80</v>
      </c>
      <c r="K83" s="17">
        <v>2</v>
      </c>
      <c r="L83" s="133" t="s">
        <v>359</v>
      </c>
    </row>
    <row r="84" spans="1:12" x14ac:dyDescent="0.2">
      <c r="A84" s="75">
        <f>SUM(A83+1)</f>
        <v>11</v>
      </c>
      <c r="B84" s="17" t="s">
        <v>442</v>
      </c>
      <c r="C84" s="103" t="s">
        <v>130</v>
      </c>
      <c r="D84" s="29">
        <v>550000</v>
      </c>
      <c r="E84" s="43">
        <v>559999</v>
      </c>
      <c r="F84" s="103" t="s">
        <v>131</v>
      </c>
      <c r="G84" s="17">
        <f t="shared" si="7"/>
        <v>10000</v>
      </c>
      <c r="H84" s="17" t="s">
        <v>78</v>
      </c>
      <c r="I84" s="103" t="s">
        <v>79</v>
      </c>
      <c r="J84" s="17" t="s">
        <v>80</v>
      </c>
      <c r="K84" s="17">
        <v>2</v>
      </c>
      <c r="L84" s="133" t="s">
        <v>359</v>
      </c>
    </row>
    <row r="85" spans="1:12" x14ac:dyDescent="0.2">
      <c r="A85" s="75">
        <f>SUM(A84+1)</f>
        <v>12</v>
      </c>
      <c r="B85" s="17" t="s">
        <v>436</v>
      </c>
      <c r="C85" s="103" t="s">
        <v>145</v>
      </c>
      <c r="D85" s="29">
        <v>820000</v>
      </c>
      <c r="E85" s="43">
        <v>825119</v>
      </c>
      <c r="F85" s="103" t="s">
        <v>134</v>
      </c>
      <c r="G85" s="17">
        <f>SUM(E85-D85)+1</f>
        <v>5120</v>
      </c>
      <c r="H85" s="17" t="s">
        <v>78</v>
      </c>
      <c r="I85" s="103" t="s">
        <v>79</v>
      </c>
      <c r="J85" s="17" t="s">
        <v>80</v>
      </c>
      <c r="K85" s="17">
        <v>2</v>
      </c>
      <c r="L85" s="133" t="s">
        <v>81</v>
      </c>
    </row>
    <row r="86" spans="1:12" x14ac:dyDescent="0.2">
      <c r="A86" s="75">
        <f t="shared" ref="A86:A93" si="9">SUM(A85+1)</f>
        <v>13</v>
      </c>
      <c r="B86" s="17" t="s">
        <v>440</v>
      </c>
      <c r="C86" s="103" t="s">
        <v>146</v>
      </c>
      <c r="D86" s="29">
        <v>830000</v>
      </c>
      <c r="E86" s="43">
        <v>830511</v>
      </c>
      <c r="F86" s="103" t="s">
        <v>134</v>
      </c>
      <c r="G86" s="17">
        <f t="shared" si="7"/>
        <v>512</v>
      </c>
      <c r="H86" s="17" t="s">
        <v>78</v>
      </c>
      <c r="I86" s="103" t="s">
        <v>79</v>
      </c>
      <c r="J86" s="17" t="s">
        <v>80</v>
      </c>
      <c r="K86" s="17">
        <v>2</v>
      </c>
      <c r="L86" s="133" t="s">
        <v>81</v>
      </c>
    </row>
    <row r="87" spans="1:12" x14ac:dyDescent="0.2">
      <c r="A87" s="75">
        <f t="shared" si="9"/>
        <v>14</v>
      </c>
      <c r="B87" s="17" t="s">
        <v>207</v>
      </c>
      <c r="C87" s="103" t="s">
        <v>147</v>
      </c>
      <c r="D87" s="29">
        <v>860000</v>
      </c>
      <c r="E87" s="43">
        <v>866399</v>
      </c>
      <c r="F87" s="103" t="s">
        <v>131</v>
      </c>
      <c r="G87" s="17">
        <f t="shared" si="7"/>
        <v>6400</v>
      </c>
      <c r="H87" s="17" t="s">
        <v>78</v>
      </c>
      <c r="I87" s="103" t="s">
        <v>79</v>
      </c>
      <c r="J87" s="17" t="s">
        <v>80</v>
      </c>
      <c r="K87" s="17">
        <v>2</v>
      </c>
      <c r="L87" s="133" t="s">
        <v>81</v>
      </c>
    </row>
    <row r="88" spans="1:12" x14ac:dyDescent="0.2">
      <c r="A88" s="75">
        <f t="shared" si="9"/>
        <v>15</v>
      </c>
      <c r="B88" s="17" t="s">
        <v>435</v>
      </c>
      <c r="C88" s="103" t="s">
        <v>148</v>
      </c>
      <c r="D88" s="29">
        <v>877000</v>
      </c>
      <c r="E88" s="43">
        <v>879047</v>
      </c>
      <c r="F88" s="103" t="s">
        <v>134</v>
      </c>
      <c r="G88" s="17">
        <f>SUM(E88-D88)+1</f>
        <v>2048</v>
      </c>
      <c r="H88" s="17" t="s">
        <v>78</v>
      </c>
      <c r="I88" s="103" t="s">
        <v>79</v>
      </c>
      <c r="J88" s="17" t="s">
        <v>80</v>
      </c>
      <c r="K88" s="17">
        <v>2</v>
      </c>
      <c r="L88" s="133" t="s">
        <v>81</v>
      </c>
    </row>
    <row r="89" spans="1:12" x14ac:dyDescent="0.2">
      <c r="A89" s="75">
        <f t="shared" si="9"/>
        <v>16</v>
      </c>
      <c r="B89" s="17" t="s">
        <v>439</v>
      </c>
      <c r="C89" s="103" t="s">
        <v>149</v>
      </c>
      <c r="D89" s="29">
        <v>890000</v>
      </c>
      <c r="E89" s="43">
        <v>897499</v>
      </c>
      <c r="F89" s="103" t="s">
        <v>131</v>
      </c>
      <c r="G89" s="17">
        <f t="shared" si="7"/>
        <v>7500</v>
      </c>
      <c r="H89" s="17" t="s">
        <v>78</v>
      </c>
      <c r="I89" s="103" t="s">
        <v>79</v>
      </c>
      <c r="J89" s="17" t="s">
        <v>80</v>
      </c>
      <c r="K89" s="17">
        <v>2</v>
      </c>
      <c r="L89" s="133" t="s">
        <v>81</v>
      </c>
    </row>
    <row r="90" spans="1:12" x14ac:dyDescent="0.2">
      <c r="A90" s="75">
        <f t="shared" si="9"/>
        <v>17</v>
      </c>
      <c r="B90" s="17" t="s">
        <v>443</v>
      </c>
      <c r="C90" s="103" t="s">
        <v>150</v>
      </c>
      <c r="D90" s="29">
        <v>897500</v>
      </c>
      <c r="E90" s="43">
        <v>899547</v>
      </c>
      <c r="F90" s="103" t="s">
        <v>134</v>
      </c>
      <c r="G90" s="17">
        <f t="shared" si="7"/>
        <v>2048</v>
      </c>
      <c r="H90" s="17" t="s">
        <v>78</v>
      </c>
      <c r="I90" s="103" t="s">
        <v>79</v>
      </c>
      <c r="J90" s="17" t="s">
        <v>80</v>
      </c>
      <c r="K90" s="17">
        <v>2</v>
      </c>
      <c r="L90" s="133" t="s">
        <v>81</v>
      </c>
    </row>
    <row r="91" spans="1:12" x14ac:dyDescent="0.2">
      <c r="A91" s="75">
        <f t="shared" si="9"/>
        <v>18</v>
      </c>
      <c r="B91" s="17" t="s">
        <v>442</v>
      </c>
      <c r="C91" s="103" t="s">
        <v>130</v>
      </c>
      <c r="D91" s="29">
        <v>900000</v>
      </c>
      <c r="E91" s="43">
        <v>901103</v>
      </c>
      <c r="F91" s="103" t="s">
        <v>131</v>
      </c>
      <c r="G91" s="17">
        <f>SUM(E91-D91)+1</f>
        <v>1104</v>
      </c>
      <c r="H91" s="17" t="s">
        <v>78</v>
      </c>
      <c r="I91" s="103" t="s">
        <v>79</v>
      </c>
      <c r="J91" s="17" t="s">
        <v>80</v>
      </c>
      <c r="K91" s="17">
        <v>2</v>
      </c>
      <c r="L91" s="133" t="s">
        <v>359</v>
      </c>
    </row>
    <row r="92" spans="1:12" x14ac:dyDescent="0.2">
      <c r="A92" s="75">
        <f t="shared" si="9"/>
        <v>19</v>
      </c>
      <c r="B92" s="17" t="s">
        <v>447</v>
      </c>
      <c r="C92" s="103" t="s">
        <v>448</v>
      </c>
      <c r="D92" s="29">
        <v>382000</v>
      </c>
      <c r="E92" s="43">
        <v>382111</v>
      </c>
      <c r="F92" s="103" t="s">
        <v>139</v>
      </c>
      <c r="G92" s="17">
        <f t="shared" si="7"/>
        <v>112</v>
      </c>
      <c r="H92" s="17" t="s">
        <v>78</v>
      </c>
      <c r="I92" s="103" t="s">
        <v>79</v>
      </c>
      <c r="J92" s="17" t="s">
        <v>80</v>
      </c>
      <c r="K92" s="17">
        <v>6</v>
      </c>
      <c r="L92" s="133" t="s">
        <v>140</v>
      </c>
    </row>
    <row r="93" spans="1:12" x14ac:dyDescent="0.2">
      <c r="A93" s="75">
        <f t="shared" si="9"/>
        <v>20</v>
      </c>
      <c r="B93" s="17" t="s">
        <v>449</v>
      </c>
      <c r="C93" s="103" t="s">
        <v>151</v>
      </c>
      <c r="D93" s="29">
        <v>920000</v>
      </c>
      <c r="E93" s="43">
        <v>926783</v>
      </c>
      <c r="F93" s="103" t="s">
        <v>131</v>
      </c>
      <c r="G93" s="17">
        <f>SUM(E93-D93)+1</f>
        <v>6784</v>
      </c>
      <c r="H93" s="17" t="s">
        <v>78</v>
      </c>
      <c r="I93" s="103" t="s">
        <v>97</v>
      </c>
      <c r="J93" s="17" t="s">
        <v>80</v>
      </c>
      <c r="K93" s="17">
        <v>6</v>
      </c>
      <c r="L93" s="133" t="s">
        <v>98</v>
      </c>
    </row>
    <row r="94" spans="1:12" ht="13.5" thickBot="1" x14ac:dyDescent="0.25">
      <c r="A94" s="135"/>
      <c r="B94" s="136"/>
      <c r="C94" s="137"/>
      <c r="D94" s="16"/>
      <c r="E94" s="136"/>
      <c r="F94" s="137"/>
      <c r="G94" s="136"/>
      <c r="H94" s="136"/>
      <c r="I94" s="137"/>
      <c r="J94" s="136"/>
      <c r="K94" s="136"/>
      <c r="L94" s="137"/>
    </row>
    <row r="95" spans="1:12" x14ac:dyDescent="0.2">
      <c r="A95" s="81"/>
      <c r="B95" s="15"/>
      <c r="C95" s="111"/>
      <c r="D95" s="15"/>
      <c r="E95" s="15"/>
      <c r="F95" s="111"/>
      <c r="G95" s="15"/>
      <c r="H95" s="15"/>
      <c r="I95" s="111"/>
      <c r="J95" s="15"/>
      <c r="K95" s="15"/>
      <c r="L95" s="111"/>
    </row>
    <row r="96" spans="1:12" x14ac:dyDescent="0.2">
      <c r="A96" s="81"/>
      <c r="B96" s="15"/>
      <c r="C96" s="109" t="s">
        <v>114</v>
      </c>
      <c r="D96" s="53"/>
      <c r="E96" s="53"/>
      <c r="F96" s="109"/>
      <c r="G96" s="55">
        <f>SUM(G74:G93)</f>
        <v>82228</v>
      </c>
      <c r="H96" s="15"/>
      <c r="I96" s="111"/>
      <c r="J96" s="15"/>
      <c r="K96" s="15"/>
      <c r="L96" s="111"/>
    </row>
    <row r="97" spans="1:12" x14ac:dyDescent="0.2">
      <c r="A97" s="81"/>
      <c r="B97" s="15"/>
      <c r="C97" s="111"/>
      <c r="D97" s="15"/>
      <c r="E97" s="15"/>
      <c r="F97" s="111"/>
      <c r="G97" s="15"/>
      <c r="H97" s="15"/>
      <c r="I97" s="111"/>
      <c r="J97" s="15"/>
      <c r="K97" s="15"/>
      <c r="L97" s="111"/>
    </row>
    <row r="98" spans="1:12" ht="13.5" thickBot="1" x14ac:dyDescent="0.25">
      <c r="A98" s="82"/>
      <c r="B98" s="16"/>
      <c r="C98" s="110" t="s">
        <v>152</v>
      </c>
      <c r="D98" s="13"/>
      <c r="E98" s="57"/>
      <c r="F98" s="129"/>
      <c r="G98" s="16"/>
      <c r="H98" s="16"/>
      <c r="I98" s="129"/>
      <c r="J98" s="16"/>
      <c r="K98" s="16"/>
      <c r="L98" s="129"/>
    </row>
    <row r="99" spans="1:12" x14ac:dyDescent="0.2">
      <c r="A99" s="75" t="s">
        <v>42</v>
      </c>
      <c r="B99" s="17" t="s">
        <v>457</v>
      </c>
      <c r="C99" s="103" t="s">
        <v>153</v>
      </c>
      <c r="D99" s="43">
        <v>220000</v>
      </c>
      <c r="E99" s="43">
        <v>229999</v>
      </c>
      <c r="F99" s="103" t="s">
        <v>154</v>
      </c>
      <c r="G99" s="17">
        <f t="shared" ref="G99:G105" si="10">SUM((E99-D99)+1)</f>
        <v>10000</v>
      </c>
      <c r="H99" s="17" t="s">
        <v>78</v>
      </c>
      <c r="I99" s="103" t="s">
        <v>83</v>
      </c>
      <c r="J99" s="17" t="s">
        <v>80</v>
      </c>
      <c r="K99" s="17">
        <v>2</v>
      </c>
      <c r="L99" s="131" t="s">
        <v>359</v>
      </c>
    </row>
    <row r="100" spans="1:12" x14ac:dyDescent="0.2">
      <c r="A100" s="75" t="s">
        <v>45</v>
      </c>
      <c r="B100" s="17" t="s">
        <v>450</v>
      </c>
      <c r="C100" s="103" t="s">
        <v>155</v>
      </c>
      <c r="D100" s="43">
        <v>306000</v>
      </c>
      <c r="E100" s="43">
        <v>306405</v>
      </c>
      <c r="F100" s="103" t="s">
        <v>134</v>
      </c>
      <c r="G100" s="17">
        <f>SUM((E100-D100)+1)</f>
        <v>406</v>
      </c>
      <c r="H100" s="17" t="s">
        <v>78</v>
      </c>
      <c r="I100" s="103" t="s">
        <v>79</v>
      </c>
      <c r="J100" s="17" t="s">
        <v>80</v>
      </c>
      <c r="K100" s="17">
        <v>2</v>
      </c>
      <c r="L100" s="131" t="s">
        <v>81</v>
      </c>
    </row>
    <row r="101" spans="1:12" x14ac:dyDescent="0.2">
      <c r="A101" s="75" t="s">
        <v>48</v>
      </c>
      <c r="B101" s="17" t="s">
        <v>463</v>
      </c>
      <c r="C101" s="103" t="s">
        <v>156</v>
      </c>
      <c r="D101" s="43">
        <v>330000</v>
      </c>
      <c r="E101" s="43">
        <v>335027</v>
      </c>
      <c r="F101" s="103" t="s">
        <v>157</v>
      </c>
      <c r="G101" s="17">
        <f t="shared" ref="G101:G116" si="11">SUM((E101-D101)+1)</f>
        <v>5028</v>
      </c>
      <c r="H101" s="17" t="s">
        <v>78</v>
      </c>
      <c r="I101" s="103" t="s">
        <v>79</v>
      </c>
      <c r="J101" s="17" t="s">
        <v>80</v>
      </c>
      <c r="K101" s="17">
        <v>2</v>
      </c>
      <c r="L101" s="131" t="s">
        <v>81</v>
      </c>
    </row>
    <row r="102" spans="1:12" x14ac:dyDescent="0.2">
      <c r="A102" s="75">
        <f t="shared" ref="A102:A117" si="12">SUM(A101+1)</f>
        <v>4</v>
      </c>
      <c r="B102" s="17" t="s">
        <v>452</v>
      </c>
      <c r="C102" s="103" t="s">
        <v>158</v>
      </c>
      <c r="D102" s="43">
        <v>340000</v>
      </c>
      <c r="E102" s="43">
        <v>344999</v>
      </c>
      <c r="F102" s="103" t="s">
        <v>157</v>
      </c>
      <c r="G102" s="17">
        <f t="shared" si="10"/>
        <v>5000</v>
      </c>
      <c r="H102" s="17" t="s">
        <v>78</v>
      </c>
      <c r="I102" s="103" t="s">
        <v>83</v>
      </c>
      <c r="J102" s="17" t="s">
        <v>80</v>
      </c>
      <c r="K102" s="17">
        <v>2</v>
      </c>
      <c r="L102" s="131" t="s">
        <v>81</v>
      </c>
    </row>
    <row r="103" spans="1:12" x14ac:dyDescent="0.2">
      <c r="A103" s="75">
        <f t="shared" si="12"/>
        <v>5</v>
      </c>
      <c r="B103" s="17" t="s">
        <v>460</v>
      </c>
      <c r="C103" s="103" t="s">
        <v>159</v>
      </c>
      <c r="D103" s="43">
        <v>350000</v>
      </c>
      <c r="E103" s="43">
        <v>352999</v>
      </c>
      <c r="F103" s="103" t="s">
        <v>157</v>
      </c>
      <c r="G103" s="17">
        <f t="shared" si="11"/>
        <v>3000</v>
      </c>
      <c r="H103" s="17" t="s">
        <v>78</v>
      </c>
      <c r="I103" s="103" t="s">
        <v>83</v>
      </c>
      <c r="J103" s="17" t="s">
        <v>80</v>
      </c>
      <c r="K103" s="17">
        <v>2</v>
      </c>
      <c r="L103" s="131" t="s">
        <v>81</v>
      </c>
    </row>
    <row r="104" spans="1:12" x14ac:dyDescent="0.2">
      <c r="A104" s="75">
        <f t="shared" si="12"/>
        <v>6</v>
      </c>
      <c r="B104" s="17" t="s">
        <v>462</v>
      </c>
      <c r="C104" s="103" t="s">
        <v>160</v>
      </c>
      <c r="D104" s="43">
        <v>394000</v>
      </c>
      <c r="E104" s="43">
        <v>397127</v>
      </c>
      <c r="F104" s="103" t="s">
        <v>157</v>
      </c>
      <c r="G104" s="17">
        <f t="shared" si="11"/>
        <v>3128</v>
      </c>
      <c r="H104" s="17" t="s">
        <v>78</v>
      </c>
      <c r="I104" s="103" t="s">
        <v>79</v>
      </c>
      <c r="J104" s="17" t="s">
        <v>80</v>
      </c>
      <c r="K104" s="17">
        <v>2</v>
      </c>
      <c r="L104" s="131" t="s">
        <v>81</v>
      </c>
    </row>
    <row r="105" spans="1:12" x14ac:dyDescent="0.2">
      <c r="A105" s="75">
        <f t="shared" si="12"/>
        <v>7</v>
      </c>
      <c r="B105" s="17" t="s">
        <v>455</v>
      </c>
      <c r="C105" s="103" t="s">
        <v>161</v>
      </c>
      <c r="D105" s="43">
        <v>400000</v>
      </c>
      <c r="E105" s="43">
        <v>409999</v>
      </c>
      <c r="F105" s="103" t="s">
        <v>162</v>
      </c>
      <c r="G105" s="17">
        <f t="shared" si="10"/>
        <v>10000</v>
      </c>
      <c r="H105" s="17" t="s">
        <v>78</v>
      </c>
      <c r="I105" s="103" t="s">
        <v>83</v>
      </c>
      <c r="J105" s="17" t="s">
        <v>80</v>
      </c>
      <c r="K105" s="17">
        <v>2</v>
      </c>
      <c r="L105" s="131" t="s">
        <v>359</v>
      </c>
    </row>
    <row r="106" spans="1:12" x14ac:dyDescent="0.2">
      <c r="A106" s="75">
        <f t="shared" si="12"/>
        <v>8</v>
      </c>
      <c r="B106" s="17" t="s">
        <v>454</v>
      </c>
      <c r="C106" s="103" t="s">
        <v>163</v>
      </c>
      <c r="D106" s="43">
        <v>430000</v>
      </c>
      <c r="E106" s="43">
        <v>449999</v>
      </c>
      <c r="F106" s="103" t="s">
        <v>162</v>
      </c>
      <c r="G106" s="17">
        <f t="shared" si="11"/>
        <v>20000</v>
      </c>
      <c r="H106" s="17" t="s">
        <v>78</v>
      </c>
      <c r="I106" s="103" t="s">
        <v>83</v>
      </c>
      <c r="J106" s="17" t="s">
        <v>80</v>
      </c>
      <c r="K106" s="17">
        <v>2</v>
      </c>
      <c r="L106" s="131" t="s">
        <v>359</v>
      </c>
    </row>
    <row r="107" spans="1:12" x14ac:dyDescent="0.2">
      <c r="A107" s="75">
        <f t="shared" si="12"/>
        <v>9</v>
      </c>
      <c r="B107" s="17" t="s">
        <v>451</v>
      </c>
      <c r="C107" s="103" t="s">
        <v>164</v>
      </c>
      <c r="D107" s="43">
        <v>470000</v>
      </c>
      <c r="E107" s="43">
        <v>479237</v>
      </c>
      <c r="F107" s="103" t="s">
        <v>162</v>
      </c>
      <c r="G107" s="17">
        <f t="shared" si="11"/>
        <v>9238</v>
      </c>
      <c r="H107" s="17" t="s">
        <v>78</v>
      </c>
      <c r="I107" s="103" t="s">
        <v>83</v>
      </c>
      <c r="J107" s="17" t="s">
        <v>80</v>
      </c>
      <c r="K107" s="17">
        <v>2</v>
      </c>
      <c r="L107" s="131" t="s">
        <v>359</v>
      </c>
    </row>
    <row r="108" spans="1:12" x14ac:dyDescent="0.2">
      <c r="A108" s="75">
        <f t="shared" si="12"/>
        <v>10</v>
      </c>
      <c r="B108" s="17" t="s">
        <v>451</v>
      </c>
      <c r="C108" s="103" t="s">
        <v>164</v>
      </c>
      <c r="D108" s="43">
        <v>480000</v>
      </c>
      <c r="E108" s="43">
        <v>480511</v>
      </c>
      <c r="F108" s="103" t="s">
        <v>162</v>
      </c>
      <c r="G108" s="17">
        <f t="shared" si="11"/>
        <v>512</v>
      </c>
      <c r="H108" s="17" t="s">
        <v>78</v>
      </c>
      <c r="I108" s="103" t="s">
        <v>83</v>
      </c>
      <c r="J108" s="17" t="s">
        <v>80</v>
      </c>
      <c r="K108" s="17">
        <v>2</v>
      </c>
      <c r="L108" s="131" t="s">
        <v>359</v>
      </c>
    </row>
    <row r="109" spans="1:12" x14ac:dyDescent="0.2">
      <c r="A109" s="75">
        <f t="shared" si="12"/>
        <v>11</v>
      </c>
      <c r="B109" s="17" t="s">
        <v>456</v>
      </c>
      <c r="C109" s="103" t="s">
        <v>165</v>
      </c>
      <c r="D109" s="43">
        <v>500000</v>
      </c>
      <c r="E109" s="43">
        <v>509999</v>
      </c>
      <c r="F109" s="103" t="s">
        <v>162</v>
      </c>
      <c r="G109" s="17">
        <f t="shared" si="11"/>
        <v>10000</v>
      </c>
      <c r="H109" s="17" t="s">
        <v>78</v>
      </c>
      <c r="I109" s="103" t="s">
        <v>83</v>
      </c>
      <c r="J109" s="17" t="s">
        <v>80</v>
      </c>
      <c r="K109" s="17">
        <v>2</v>
      </c>
      <c r="L109" s="131" t="s">
        <v>359</v>
      </c>
    </row>
    <row r="110" spans="1:12" x14ac:dyDescent="0.2">
      <c r="A110" s="75">
        <f t="shared" si="12"/>
        <v>12</v>
      </c>
      <c r="B110" s="17" t="s">
        <v>456</v>
      </c>
      <c r="C110" s="103" t="s">
        <v>165</v>
      </c>
      <c r="D110" s="43">
        <v>560000</v>
      </c>
      <c r="E110" s="43">
        <v>569999</v>
      </c>
      <c r="F110" s="103" t="s">
        <v>162</v>
      </c>
      <c r="G110" s="17">
        <f t="shared" si="11"/>
        <v>10000</v>
      </c>
      <c r="H110" s="17" t="s">
        <v>78</v>
      </c>
      <c r="I110" s="103" t="s">
        <v>83</v>
      </c>
      <c r="J110" s="17" t="s">
        <v>80</v>
      </c>
      <c r="K110" s="17">
        <v>2</v>
      </c>
      <c r="L110" s="131" t="s">
        <v>359</v>
      </c>
    </row>
    <row r="111" spans="1:12" x14ac:dyDescent="0.2">
      <c r="A111" s="75">
        <f t="shared" si="12"/>
        <v>13</v>
      </c>
      <c r="B111" s="17" t="s">
        <v>461</v>
      </c>
      <c r="C111" s="103" t="s">
        <v>166</v>
      </c>
      <c r="D111" s="43">
        <v>580000</v>
      </c>
      <c r="E111" s="43">
        <v>584999</v>
      </c>
      <c r="F111" s="103" t="s">
        <v>162</v>
      </c>
      <c r="G111" s="17">
        <f t="shared" si="11"/>
        <v>5000</v>
      </c>
      <c r="H111" s="17" t="s">
        <v>78</v>
      </c>
      <c r="I111" s="103" t="s">
        <v>83</v>
      </c>
      <c r="J111" s="17" t="s">
        <v>80</v>
      </c>
      <c r="K111" s="17">
        <v>2</v>
      </c>
      <c r="L111" s="131" t="s">
        <v>359</v>
      </c>
    </row>
    <row r="112" spans="1:12" x14ac:dyDescent="0.2">
      <c r="A112" s="75">
        <f t="shared" si="12"/>
        <v>14</v>
      </c>
      <c r="B112" s="17" t="s">
        <v>458</v>
      </c>
      <c r="C112" s="103" t="s">
        <v>167</v>
      </c>
      <c r="D112" s="43">
        <v>600000</v>
      </c>
      <c r="E112" s="43">
        <v>605511</v>
      </c>
      <c r="F112" s="103" t="s">
        <v>162</v>
      </c>
      <c r="G112" s="17">
        <f t="shared" si="11"/>
        <v>5512</v>
      </c>
      <c r="H112" s="17" t="s">
        <v>78</v>
      </c>
      <c r="I112" s="103" t="s">
        <v>83</v>
      </c>
      <c r="J112" s="17" t="s">
        <v>80</v>
      </c>
      <c r="K112" s="17">
        <v>2</v>
      </c>
      <c r="L112" s="131" t="s">
        <v>359</v>
      </c>
    </row>
    <row r="113" spans="1:12" x14ac:dyDescent="0.2">
      <c r="A113" s="75">
        <f t="shared" si="12"/>
        <v>15</v>
      </c>
      <c r="B113" s="17" t="s">
        <v>459</v>
      </c>
      <c r="C113" s="103" t="s">
        <v>168</v>
      </c>
      <c r="D113" s="43">
        <v>620000</v>
      </c>
      <c r="E113" s="43">
        <v>629625</v>
      </c>
      <c r="F113" s="103" t="s">
        <v>162</v>
      </c>
      <c r="G113" s="17">
        <f t="shared" si="11"/>
        <v>9626</v>
      </c>
      <c r="H113" s="17" t="s">
        <v>78</v>
      </c>
      <c r="I113" s="103" t="s">
        <v>83</v>
      </c>
      <c r="J113" s="17" t="s">
        <v>80</v>
      </c>
      <c r="K113" s="17">
        <v>2</v>
      </c>
      <c r="L113" s="131" t="s">
        <v>359</v>
      </c>
    </row>
    <row r="114" spans="1:12" x14ac:dyDescent="0.2">
      <c r="A114" s="75">
        <f t="shared" si="12"/>
        <v>16</v>
      </c>
      <c r="B114" s="17" t="s">
        <v>453</v>
      </c>
      <c r="C114" s="103" t="s">
        <v>169</v>
      </c>
      <c r="D114" s="43">
        <v>690000</v>
      </c>
      <c r="E114" s="43">
        <v>694999</v>
      </c>
      <c r="F114" s="103" t="s">
        <v>157</v>
      </c>
      <c r="G114" s="17">
        <f t="shared" si="11"/>
        <v>5000</v>
      </c>
      <c r="H114" s="17" t="s">
        <v>78</v>
      </c>
      <c r="I114" s="103" t="s">
        <v>83</v>
      </c>
      <c r="J114" s="17" t="s">
        <v>80</v>
      </c>
      <c r="K114" s="17">
        <v>2</v>
      </c>
      <c r="L114" s="131" t="s">
        <v>359</v>
      </c>
    </row>
    <row r="115" spans="1:12" x14ac:dyDescent="0.2">
      <c r="A115" s="75">
        <f t="shared" si="12"/>
        <v>17</v>
      </c>
      <c r="B115" s="17" t="s">
        <v>464</v>
      </c>
      <c r="C115" s="103" t="s">
        <v>171</v>
      </c>
      <c r="D115" s="43">
        <v>750000</v>
      </c>
      <c r="E115" s="43">
        <v>769999</v>
      </c>
      <c r="F115" s="103" t="s">
        <v>157</v>
      </c>
      <c r="G115" s="17">
        <f t="shared" ref="G115:G120" si="13">SUM((E115-D115)+1)</f>
        <v>20000</v>
      </c>
      <c r="H115" s="17" t="s">
        <v>78</v>
      </c>
      <c r="I115" s="103" t="s">
        <v>83</v>
      </c>
      <c r="J115" s="17" t="s">
        <v>80</v>
      </c>
      <c r="K115" s="17">
        <v>2</v>
      </c>
      <c r="L115" s="131" t="s">
        <v>81</v>
      </c>
    </row>
    <row r="116" spans="1:12" x14ac:dyDescent="0.2">
      <c r="A116" s="75">
        <f t="shared" si="12"/>
        <v>18</v>
      </c>
      <c r="B116" s="17" t="s">
        <v>457</v>
      </c>
      <c r="C116" s="103" t="s">
        <v>153</v>
      </c>
      <c r="D116" s="43">
        <v>986000</v>
      </c>
      <c r="E116" s="43">
        <v>987127</v>
      </c>
      <c r="F116" s="103" t="s">
        <v>157</v>
      </c>
      <c r="G116" s="17">
        <f t="shared" si="11"/>
        <v>1128</v>
      </c>
      <c r="H116" s="17" t="s">
        <v>78</v>
      </c>
      <c r="I116" s="103" t="s">
        <v>83</v>
      </c>
      <c r="J116" s="17" t="s">
        <v>80</v>
      </c>
      <c r="K116" s="17">
        <v>2</v>
      </c>
      <c r="L116" s="131" t="s">
        <v>359</v>
      </c>
    </row>
    <row r="117" spans="1:12" x14ac:dyDescent="0.2">
      <c r="A117" s="75">
        <f t="shared" si="12"/>
        <v>19</v>
      </c>
      <c r="B117" s="17" t="s">
        <v>466</v>
      </c>
      <c r="C117" s="103" t="s">
        <v>172</v>
      </c>
      <c r="D117" s="43">
        <v>810000</v>
      </c>
      <c r="E117" s="43">
        <v>814999</v>
      </c>
      <c r="F117" s="103" t="s">
        <v>157</v>
      </c>
      <c r="G117" s="17">
        <f t="shared" si="13"/>
        <v>5000</v>
      </c>
      <c r="H117" s="17" t="s">
        <v>78</v>
      </c>
      <c r="I117" s="103" t="s">
        <v>88</v>
      </c>
      <c r="J117" s="17" t="s">
        <v>80</v>
      </c>
      <c r="K117" s="17">
        <v>3</v>
      </c>
      <c r="L117" s="131" t="s">
        <v>120</v>
      </c>
    </row>
    <row r="118" spans="1:12" x14ac:dyDescent="0.2">
      <c r="A118" s="75">
        <f t="shared" ref="A118:A123" si="14">SUM(A117+1)</f>
        <v>20</v>
      </c>
      <c r="B118" s="17" t="s">
        <v>467</v>
      </c>
      <c r="C118" s="103" t="s">
        <v>173</v>
      </c>
      <c r="D118" s="43">
        <v>940000</v>
      </c>
      <c r="E118" s="43">
        <v>949999</v>
      </c>
      <c r="F118" s="103" t="s">
        <v>157</v>
      </c>
      <c r="G118" s="17">
        <f t="shared" si="13"/>
        <v>10000</v>
      </c>
      <c r="H118" s="17" t="s">
        <v>78</v>
      </c>
      <c r="I118" s="103" t="s">
        <v>88</v>
      </c>
      <c r="J118" s="17" t="s">
        <v>80</v>
      </c>
      <c r="K118" s="17">
        <v>3</v>
      </c>
      <c r="L118" s="131" t="s">
        <v>174</v>
      </c>
    </row>
    <row r="119" spans="1:12" x14ac:dyDescent="0.2">
      <c r="A119" s="75">
        <f t="shared" si="14"/>
        <v>21</v>
      </c>
      <c r="B119" s="17" t="s">
        <v>467</v>
      </c>
      <c r="C119" s="103" t="s">
        <v>175</v>
      </c>
      <c r="D119" s="43">
        <v>960000</v>
      </c>
      <c r="E119" s="43">
        <v>969999</v>
      </c>
      <c r="F119" s="103" t="s">
        <v>157</v>
      </c>
      <c r="G119" s="17">
        <f>SUM((E119-D119)+1)</f>
        <v>10000</v>
      </c>
      <c r="H119" s="17" t="s">
        <v>78</v>
      </c>
      <c r="I119" s="103" t="s">
        <v>88</v>
      </c>
      <c r="J119" s="17" t="s">
        <v>80</v>
      </c>
      <c r="K119" s="17">
        <v>3</v>
      </c>
      <c r="L119" s="131" t="s">
        <v>174</v>
      </c>
    </row>
    <row r="120" spans="1:12" x14ac:dyDescent="0.2">
      <c r="A120" s="75">
        <f t="shared" si="14"/>
        <v>22</v>
      </c>
      <c r="B120" s="17" t="s">
        <v>465</v>
      </c>
      <c r="C120" s="103" t="s">
        <v>176</v>
      </c>
      <c r="D120" s="43">
        <v>980000</v>
      </c>
      <c r="E120" s="43">
        <v>982967</v>
      </c>
      <c r="F120" s="103" t="s">
        <v>162</v>
      </c>
      <c r="G120" s="17">
        <f t="shared" si="13"/>
        <v>2968</v>
      </c>
      <c r="H120" s="17" t="s">
        <v>78</v>
      </c>
      <c r="I120" s="103" t="s">
        <v>88</v>
      </c>
      <c r="J120" s="17" t="s">
        <v>80</v>
      </c>
      <c r="K120" s="17">
        <v>3</v>
      </c>
      <c r="L120" s="131" t="s">
        <v>124</v>
      </c>
    </row>
    <row r="121" spans="1:12" x14ac:dyDescent="0.2">
      <c r="A121" s="75">
        <f t="shared" si="14"/>
        <v>23</v>
      </c>
      <c r="B121" s="17" t="s">
        <v>468</v>
      </c>
      <c r="C121" s="103" t="s">
        <v>177</v>
      </c>
      <c r="D121" s="43">
        <v>988000</v>
      </c>
      <c r="E121" s="43">
        <v>988499</v>
      </c>
      <c r="F121" s="103" t="s">
        <v>134</v>
      </c>
      <c r="G121" s="17">
        <f>SUM((E121-D121)+1)</f>
        <v>500</v>
      </c>
      <c r="H121" s="17" t="s">
        <v>78</v>
      </c>
      <c r="I121" s="103" t="s">
        <v>88</v>
      </c>
      <c r="J121" s="17" t="s">
        <v>80</v>
      </c>
      <c r="K121" s="17">
        <v>3</v>
      </c>
      <c r="L121" s="131" t="s">
        <v>124</v>
      </c>
    </row>
    <row r="122" spans="1:12" x14ac:dyDescent="0.2">
      <c r="A122" s="75">
        <f t="shared" si="14"/>
        <v>24</v>
      </c>
      <c r="B122" s="17" t="s">
        <v>469</v>
      </c>
      <c r="C122" s="103" t="s">
        <v>178</v>
      </c>
      <c r="D122" s="43">
        <v>989000</v>
      </c>
      <c r="E122" s="43">
        <v>989499</v>
      </c>
      <c r="F122" s="103" t="s">
        <v>134</v>
      </c>
      <c r="G122" s="17">
        <f>SUM((E122-D122)+1)</f>
        <v>500</v>
      </c>
      <c r="H122" s="17" t="s">
        <v>78</v>
      </c>
      <c r="I122" s="103" t="s">
        <v>88</v>
      </c>
      <c r="J122" s="17" t="s">
        <v>80</v>
      </c>
      <c r="K122" s="17">
        <v>3</v>
      </c>
      <c r="L122" s="131" t="s">
        <v>124</v>
      </c>
    </row>
    <row r="123" spans="1:12" x14ac:dyDescent="0.2">
      <c r="A123" s="75">
        <f t="shared" si="14"/>
        <v>25</v>
      </c>
      <c r="B123" s="17" t="s">
        <v>470</v>
      </c>
      <c r="C123" s="103" t="s">
        <v>170</v>
      </c>
      <c r="D123" s="43">
        <v>720000</v>
      </c>
      <c r="E123" s="43">
        <v>728996</v>
      </c>
      <c r="F123" s="103" t="s">
        <v>157</v>
      </c>
      <c r="G123" s="17">
        <f>SUM((E123-D123)+1)</f>
        <v>8997</v>
      </c>
      <c r="H123" s="17" t="s">
        <v>78</v>
      </c>
      <c r="I123" s="103" t="s">
        <v>83</v>
      </c>
      <c r="J123" s="17" t="s">
        <v>80</v>
      </c>
      <c r="K123" s="17">
        <v>6</v>
      </c>
      <c r="L123" s="131" t="s">
        <v>184</v>
      </c>
    </row>
    <row r="124" spans="1:12" ht="13.5" thickBot="1" x14ac:dyDescent="0.25">
      <c r="A124" s="77"/>
      <c r="B124" s="24"/>
      <c r="C124" s="104"/>
      <c r="D124" s="16"/>
      <c r="E124" s="16"/>
      <c r="F124" s="104"/>
      <c r="G124" s="24" t="s">
        <v>16</v>
      </c>
      <c r="H124" s="24"/>
      <c r="I124" s="104"/>
      <c r="J124" s="24"/>
      <c r="K124" s="24"/>
      <c r="L124" s="132"/>
    </row>
    <row r="125" spans="1:12" x14ac:dyDescent="0.2">
      <c r="A125" s="81"/>
      <c r="B125" s="15"/>
      <c r="C125" s="111"/>
      <c r="D125" s="15"/>
      <c r="E125" s="15"/>
      <c r="F125" s="111"/>
      <c r="G125" s="15"/>
      <c r="H125" s="15"/>
      <c r="I125" s="111"/>
      <c r="J125" s="15"/>
      <c r="K125" s="15"/>
      <c r="L125" s="111"/>
    </row>
    <row r="126" spans="1:12" x14ac:dyDescent="0.2">
      <c r="A126" s="81"/>
      <c r="B126" s="15"/>
      <c r="C126" s="112" t="s">
        <v>114</v>
      </c>
      <c r="D126" s="52"/>
      <c r="E126" s="52"/>
      <c r="F126" s="112"/>
      <c r="G126" s="55">
        <f>SUM(G99:G123)</f>
        <v>170543</v>
      </c>
      <c r="H126" s="15"/>
      <c r="I126" s="111"/>
      <c r="J126" s="15"/>
      <c r="K126" s="15"/>
      <c r="L126" s="111"/>
    </row>
    <row r="127" spans="1:12" x14ac:dyDescent="0.2">
      <c r="A127" s="81"/>
      <c r="B127" s="15"/>
      <c r="C127" s="111"/>
      <c r="D127" s="15"/>
      <c r="E127" s="15"/>
      <c r="F127" s="111"/>
      <c r="G127" s="15"/>
      <c r="H127" s="15"/>
      <c r="I127" s="111"/>
      <c r="J127" s="15"/>
      <c r="K127" s="15"/>
      <c r="L127" s="111"/>
    </row>
    <row r="128" spans="1:12" ht="13.5" thickBot="1" x14ac:dyDescent="0.25">
      <c r="A128" s="81"/>
      <c r="B128" s="15"/>
      <c r="C128" s="113" t="s">
        <v>179</v>
      </c>
      <c r="D128" s="56"/>
      <c r="E128" s="16"/>
      <c r="F128" s="111"/>
      <c r="G128" s="16"/>
      <c r="H128" s="15"/>
      <c r="I128" s="111"/>
      <c r="J128" s="15"/>
      <c r="K128" s="15"/>
      <c r="L128" s="111"/>
    </row>
    <row r="129" spans="1:12" x14ac:dyDescent="0.2">
      <c r="A129" s="74">
        <f>SUM(A128+1)</f>
        <v>1</v>
      </c>
      <c r="B129" s="19" t="s">
        <v>471</v>
      </c>
      <c r="C129" s="102" t="s">
        <v>675</v>
      </c>
      <c r="D129" s="61">
        <v>309000</v>
      </c>
      <c r="E129" s="61">
        <v>309399</v>
      </c>
      <c r="F129" s="102" t="s">
        <v>181</v>
      </c>
      <c r="G129" s="19">
        <f>SUM(E129-D129)+1</f>
        <v>400</v>
      </c>
      <c r="H129" s="19" t="s">
        <v>78</v>
      </c>
      <c r="I129" s="102" t="s">
        <v>79</v>
      </c>
      <c r="J129" s="19" t="s">
        <v>80</v>
      </c>
      <c r="K129" s="19">
        <v>2</v>
      </c>
      <c r="L129" s="130" t="s">
        <v>81</v>
      </c>
    </row>
    <row r="130" spans="1:12" x14ac:dyDescent="0.2">
      <c r="A130" s="75">
        <f t="shared" ref="A130:A144" si="15">SUM(A129+1)</f>
        <v>2</v>
      </c>
      <c r="B130" s="17" t="s">
        <v>479</v>
      </c>
      <c r="C130" s="103" t="s">
        <v>676</v>
      </c>
      <c r="D130" s="43">
        <v>705000</v>
      </c>
      <c r="E130" s="43">
        <v>705399</v>
      </c>
      <c r="F130" s="103" t="s">
        <v>181</v>
      </c>
      <c r="G130" s="17">
        <f>SUM(E130-D130)+1</f>
        <v>400</v>
      </c>
      <c r="H130" s="17" t="s">
        <v>78</v>
      </c>
      <c r="I130" s="103" t="s">
        <v>88</v>
      </c>
      <c r="J130" s="17" t="s">
        <v>80</v>
      </c>
      <c r="K130" s="17">
        <v>3</v>
      </c>
      <c r="L130" s="131" t="s">
        <v>120</v>
      </c>
    </row>
    <row r="131" spans="1:12" x14ac:dyDescent="0.2">
      <c r="A131" s="75">
        <f t="shared" si="15"/>
        <v>3</v>
      </c>
      <c r="B131" s="17" t="s">
        <v>481</v>
      </c>
      <c r="C131" s="103" t="s">
        <v>188</v>
      </c>
      <c r="D131" s="43">
        <v>772000</v>
      </c>
      <c r="E131" s="43">
        <v>772599</v>
      </c>
      <c r="F131" s="103" t="s">
        <v>181</v>
      </c>
      <c r="G131" s="17">
        <f t="shared" ref="G131:G143" si="16">SUM(E131-D131)+1</f>
        <v>600</v>
      </c>
      <c r="H131" s="17" t="s">
        <v>78</v>
      </c>
      <c r="I131" s="103" t="s">
        <v>88</v>
      </c>
      <c r="J131" s="17" t="s">
        <v>80</v>
      </c>
      <c r="K131" s="17">
        <v>3</v>
      </c>
      <c r="L131" s="131" t="s">
        <v>89</v>
      </c>
    </row>
    <row r="132" spans="1:12" x14ac:dyDescent="0.2">
      <c r="A132" s="75">
        <f t="shared" si="15"/>
        <v>4</v>
      </c>
      <c r="B132" s="17" t="s">
        <v>475</v>
      </c>
      <c r="C132" s="103" t="s">
        <v>677</v>
      </c>
      <c r="D132" s="43">
        <v>912000</v>
      </c>
      <c r="E132" s="43">
        <v>912399</v>
      </c>
      <c r="F132" s="103" t="s">
        <v>181</v>
      </c>
      <c r="G132" s="17">
        <f t="shared" si="16"/>
        <v>400</v>
      </c>
      <c r="H132" s="17" t="s">
        <v>78</v>
      </c>
      <c r="I132" s="103" t="s">
        <v>88</v>
      </c>
      <c r="J132" s="17" t="s">
        <v>80</v>
      </c>
      <c r="K132" s="17">
        <v>3</v>
      </c>
      <c r="L132" s="131" t="s">
        <v>174</v>
      </c>
    </row>
    <row r="133" spans="1:12" x14ac:dyDescent="0.2">
      <c r="A133" s="75">
        <f t="shared" si="15"/>
        <v>5</v>
      </c>
      <c r="B133" s="17" t="s">
        <v>473</v>
      </c>
      <c r="C133" s="103" t="s">
        <v>678</v>
      </c>
      <c r="D133" s="43">
        <v>930000</v>
      </c>
      <c r="E133" s="43">
        <v>930999</v>
      </c>
      <c r="F133" s="103" t="s">
        <v>181</v>
      </c>
      <c r="G133" s="17">
        <f>SUM(E133-D133)+1</f>
        <v>1000</v>
      </c>
      <c r="H133" s="17" t="s">
        <v>78</v>
      </c>
      <c r="I133" s="103" t="s">
        <v>88</v>
      </c>
      <c r="J133" s="17" t="s">
        <v>80</v>
      </c>
      <c r="K133" s="17">
        <v>3</v>
      </c>
      <c r="L133" s="131" t="s">
        <v>174</v>
      </c>
    </row>
    <row r="134" spans="1:12" x14ac:dyDescent="0.2">
      <c r="A134" s="75">
        <f t="shared" si="15"/>
        <v>6</v>
      </c>
      <c r="B134" s="17" t="s">
        <v>477</v>
      </c>
      <c r="C134" s="103" t="s">
        <v>679</v>
      </c>
      <c r="D134" s="43">
        <v>974000</v>
      </c>
      <c r="E134" s="43">
        <v>974599</v>
      </c>
      <c r="F134" s="103" t="s">
        <v>181</v>
      </c>
      <c r="G134" s="17">
        <f t="shared" si="16"/>
        <v>600</v>
      </c>
      <c r="H134" s="17" t="s">
        <v>78</v>
      </c>
      <c r="I134" s="103" t="s">
        <v>88</v>
      </c>
      <c r="J134" s="17" t="s">
        <v>80</v>
      </c>
      <c r="K134" s="17">
        <v>3</v>
      </c>
      <c r="L134" s="131" t="s">
        <v>124</v>
      </c>
    </row>
    <row r="135" spans="1:12" x14ac:dyDescent="0.2">
      <c r="A135" s="75">
        <f t="shared" si="15"/>
        <v>7</v>
      </c>
      <c r="B135" s="17" t="s">
        <v>493</v>
      </c>
      <c r="C135" s="103" t="s">
        <v>680</v>
      </c>
      <c r="D135" s="43">
        <v>733000</v>
      </c>
      <c r="E135" s="43">
        <v>733699</v>
      </c>
      <c r="F135" s="103" t="s">
        <v>181</v>
      </c>
      <c r="G135" s="17">
        <f t="shared" si="16"/>
        <v>700</v>
      </c>
      <c r="H135" s="17" t="s">
        <v>78</v>
      </c>
      <c r="I135" s="103" t="s">
        <v>97</v>
      </c>
      <c r="J135" s="17" t="s">
        <v>80</v>
      </c>
      <c r="K135" s="17">
        <v>6</v>
      </c>
      <c r="L135" s="131" t="s">
        <v>184</v>
      </c>
    </row>
    <row r="136" spans="1:12" x14ac:dyDescent="0.2">
      <c r="A136" s="75">
        <f t="shared" si="15"/>
        <v>8</v>
      </c>
      <c r="B136" s="17" t="s">
        <v>495</v>
      </c>
      <c r="C136" s="103" t="s">
        <v>681</v>
      </c>
      <c r="D136" s="43">
        <v>744000</v>
      </c>
      <c r="E136" s="43">
        <v>744399</v>
      </c>
      <c r="F136" s="103" t="s">
        <v>181</v>
      </c>
      <c r="G136" s="17">
        <f t="shared" si="16"/>
        <v>400</v>
      </c>
      <c r="H136" s="17" t="s">
        <v>78</v>
      </c>
      <c r="I136" s="103" t="s">
        <v>97</v>
      </c>
      <c r="J136" s="17" t="s">
        <v>80</v>
      </c>
      <c r="K136" s="17">
        <v>6</v>
      </c>
      <c r="L136" s="131" t="s">
        <v>184</v>
      </c>
    </row>
    <row r="137" spans="1:12" x14ac:dyDescent="0.2">
      <c r="A137" s="75">
        <f t="shared" si="15"/>
        <v>9</v>
      </c>
      <c r="B137" s="17" t="s">
        <v>485</v>
      </c>
      <c r="C137" s="103" t="s">
        <v>682</v>
      </c>
      <c r="D137" s="43">
        <v>747000</v>
      </c>
      <c r="E137" s="43">
        <v>747399</v>
      </c>
      <c r="F137" s="103" t="s">
        <v>181</v>
      </c>
      <c r="G137" s="17">
        <f t="shared" si="16"/>
        <v>400</v>
      </c>
      <c r="H137" s="17" t="s">
        <v>78</v>
      </c>
      <c r="I137" s="103" t="s">
        <v>79</v>
      </c>
      <c r="J137" s="17" t="s">
        <v>80</v>
      </c>
      <c r="K137" s="17">
        <v>6</v>
      </c>
      <c r="L137" s="131" t="s">
        <v>184</v>
      </c>
    </row>
    <row r="138" spans="1:12" x14ac:dyDescent="0.2">
      <c r="A138" s="75">
        <f t="shared" si="15"/>
        <v>10</v>
      </c>
      <c r="B138" s="17" t="s">
        <v>491</v>
      </c>
      <c r="C138" s="103" t="s">
        <v>683</v>
      </c>
      <c r="D138" s="43">
        <v>749000</v>
      </c>
      <c r="E138" s="43">
        <v>749399</v>
      </c>
      <c r="F138" s="103" t="s">
        <v>181</v>
      </c>
      <c r="G138" s="17">
        <f t="shared" si="16"/>
        <v>400</v>
      </c>
      <c r="H138" s="17" t="s">
        <v>78</v>
      </c>
      <c r="I138" s="103" t="s">
        <v>97</v>
      </c>
      <c r="J138" s="17" t="s">
        <v>80</v>
      </c>
      <c r="K138" s="17">
        <v>6</v>
      </c>
      <c r="L138" s="131" t="s">
        <v>184</v>
      </c>
    </row>
    <row r="139" spans="1:12" x14ac:dyDescent="0.2">
      <c r="A139" s="75">
        <f t="shared" si="15"/>
        <v>11</v>
      </c>
      <c r="B139" s="17" t="s">
        <v>499</v>
      </c>
      <c r="C139" s="103" t="s">
        <v>684</v>
      </c>
      <c r="D139" s="43">
        <v>789000</v>
      </c>
      <c r="E139" s="43">
        <v>789599</v>
      </c>
      <c r="F139" s="103" t="s">
        <v>181</v>
      </c>
      <c r="G139" s="17">
        <f t="shared" si="16"/>
        <v>600</v>
      </c>
      <c r="H139" s="17" t="s">
        <v>78</v>
      </c>
      <c r="I139" s="103" t="s">
        <v>97</v>
      </c>
      <c r="J139" s="17" t="s">
        <v>80</v>
      </c>
      <c r="K139" s="17">
        <v>6</v>
      </c>
      <c r="L139" s="131" t="s">
        <v>184</v>
      </c>
    </row>
    <row r="140" spans="1:12" x14ac:dyDescent="0.2">
      <c r="A140" s="75">
        <f t="shared" si="15"/>
        <v>12</v>
      </c>
      <c r="B140" s="17" t="s">
        <v>489</v>
      </c>
      <c r="C140" s="103" t="s">
        <v>685</v>
      </c>
      <c r="D140" s="43">
        <v>899000</v>
      </c>
      <c r="E140" s="43">
        <v>899699</v>
      </c>
      <c r="F140" s="103" t="s">
        <v>181</v>
      </c>
      <c r="G140" s="17">
        <f t="shared" si="16"/>
        <v>700</v>
      </c>
      <c r="H140" s="17" t="s">
        <v>78</v>
      </c>
      <c r="I140" s="103" t="s">
        <v>79</v>
      </c>
      <c r="J140" s="17" t="s">
        <v>80</v>
      </c>
      <c r="K140" s="17">
        <v>6</v>
      </c>
      <c r="L140" s="131" t="s">
        <v>140</v>
      </c>
    </row>
    <row r="141" spans="1:12" x14ac:dyDescent="0.2">
      <c r="A141" s="75">
        <f t="shared" si="15"/>
        <v>13</v>
      </c>
      <c r="B141" s="17" t="s">
        <v>483</v>
      </c>
      <c r="C141" s="103" t="s">
        <v>686</v>
      </c>
      <c r="D141" s="43">
        <v>941000</v>
      </c>
      <c r="E141" s="43">
        <v>941399</v>
      </c>
      <c r="F141" s="103" t="s">
        <v>181</v>
      </c>
      <c r="G141" s="17">
        <f t="shared" si="16"/>
        <v>400</v>
      </c>
      <c r="H141" s="17" t="s">
        <v>78</v>
      </c>
      <c r="I141" s="103" t="s">
        <v>97</v>
      </c>
      <c r="J141" s="17" t="s">
        <v>80</v>
      </c>
      <c r="K141" s="17">
        <v>6</v>
      </c>
      <c r="L141" s="131" t="s">
        <v>98</v>
      </c>
    </row>
    <row r="142" spans="1:12" x14ac:dyDescent="0.2">
      <c r="A142" s="75">
        <f t="shared" si="15"/>
        <v>14</v>
      </c>
      <c r="B142" s="17" t="s">
        <v>487</v>
      </c>
      <c r="C142" s="103" t="s">
        <v>194</v>
      </c>
      <c r="D142" s="43">
        <v>946000</v>
      </c>
      <c r="E142" s="43">
        <v>946399</v>
      </c>
      <c r="F142" s="103" t="s">
        <v>181</v>
      </c>
      <c r="G142" s="17">
        <f t="shared" si="16"/>
        <v>400</v>
      </c>
      <c r="H142" s="17" t="s">
        <v>78</v>
      </c>
      <c r="I142" s="103" t="s">
        <v>97</v>
      </c>
      <c r="J142" s="17" t="s">
        <v>80</v>
      </c>
      <c r="K142" s="17">
        <v>6</v>
      </c>
      <c r="L142" s="131" t="s">
        <v>98</v>
      </c>
    </row>
    <row r="143" spans="1:12" x14ac:dyDescent="0.2">
      <c r="A143" s="75">
        <f t="shared" si="15"/>
        <v>15</v>
      </c>
      <c r="B143" s="17" t="s">
        <v>497</v>
      </c>
      <c r="C143" s="103" t="s">
        <v>196</v>
      </c>
      <c r="D143" s="43">
        <v>974000</v>
      </c>
      <c r="E143" s="43">
        <v>974399</v>
      </c>
      <c r="F143" s="103" t="s">
        <v>181</v>
      </c>
      <c r="G143" s="17">
        <f t="shared" si="16"/>
        <v>400</v>
      </c>
      <c r="H143" s="17" t="s">
        <v>78</v>
      </c>
      <c r="I143" s="103" t="s">
        <v>97</v>
      </c>
      <c r="J143" s="17" t="s">
        <v>80</v>
      </c>
      <c r="K143" s="17">
        <v>6</v>
      </c>
      <c r="L143" s="131" t="s">
        <v>110</v>
      </c>
    </row>
    <row r="144" spans="1:12" x14ac:dyDescent="0.2">
      <c r="A144" s="75">
        <f t="shared" si="15"/>
        <v>16</v>
      </c>
      <c r="B144" s="28"/>
      <c r="C144" s="179" t="s">
        <v>687</v>
      </c>
      <c r="D144" s="31">
        <v>956000</v>
      </c>
      <c r="E144" s="31">
        <v>956499</v>
      </c>
      <c r="F144" s="103" t="s">
        <v>181</v>
      </c>
      <c r="G144" s="17">
        <f>SUM(E144-D144)+1</f>
        <v>500</v>
      </c>
      <c r="H144" s="28" t="s">
        <v>78</v>
      </c>
      <c r="I144" s="179" t="s">
        <v>79</v>
      </c>
      <c r="J144" s="28" t="s">
        <v>80</v>
      </c>
      <c r="K144" s="28">
        <v>7</v>
      </c>
      <c r="L144" s="180" t="s">
        <v>688</v>
      </c>
    </row>
    <row r="145" spans="1:12" ht="13.5" thickBot="1" x14ac:dyDescent="0.25">
      <c r="A145" s="181"/>
      <c r="B145" s="136"/>
      <c r="C145" s="137"/>
      <c r="D145" s="16"/>
      <c r="E145" s="136"/>
      <c r="F145" s="137"/>
      <c r="G145" s="136"/>
      <c r="H145" s="136"/>
      <c r="I145" s="137"/>
      <c r="J145" s="136"/>
      <c r="K145" s="136"/>
      <c r="L145" s="168"/>
    </row>
    <row r="146" spans="1:12" x14ac:dyDescent="0.2">
      <c r="A146" s="81"/>
      <c r="B146" s="15"/>
      <c r="C146" s="111"/>
      <c r="D146" s="15"/>
      <c r="E146" s="15"/>
      <c r="F146" s="111"/>
      <c r="G146" s="15"/>
      <c r="H146" s="15"/>
      <c r="I146" s="111"/>
      <c r="J146" s="15"/>
      <c r="K146" s="15"/>
      <c r="L146" s="111"/>
    </row>
    <row r="147" spans="1:12" x14ac:dyDescent="0.2">
      <c r="A147" s="81"/>
      <c r="B147" s="15"/>
      <c r="C147" s="112" t="s">
        <v>114</v>
      </c>
      <c r="D147" s="52"/>
      <c r="E147" s="52"/>
      <c r="F147" s="112"/>
      <c r="G147" s="52">
        <f>SUM(G131+G140+G143+G142+G144)</f>
        <v>2600</v>
      </c>
      <c r="H147" s="15"/>
      <c r="I147" s="111"/>
      <c r="J147" s="15"/>
      <c r="K147" s="15"/>
      <c r="L147" s="111"/>
    </row>
    <row r="148" spans="1:12" x14ac:dyDescent="0.2">
      <c r="A148" s="81"/>
      <c r="B148" s="15"/>
      <c r="C148" s="111"/>
      <c r="D148" s="15"/>
      <c r="E148" s="15"/>
      <c r="F148" s="111"/>
      <c r="G148" s="15"/>
      <c r="H148" s="15"/>
      <c r="I148" s="111"/>
      <c r="J148" s="15"/>
      <c r="K148" s="15"/>
      <c r="L148" s="111"/>
    </row>
    <row r="149" spans="1:12" ht="13.5" thickBot="1" x14ac:dyDescent="0.25">
      <c r="A149" s="81"/>
      <c r="B149" s="15"/>
      <c r="C149" s="113" t="s">
        <v>197</v>
      </c>
      <c r="D149" s="56"/>
      <c r="E149" s="16"/>
      <c r="F149" s="111"/>
      <c r="G149" s="15"/>
      <c r="H149" s="15"/>
      <c r="I149" s="111"/>
      <c r="J149" s="15"/>
      <c r="K149" s="15"/>
      <c r="L149" s="111"/>
    </row>
    <row r="150" spans="1:12" ht="13.5" thickBot="1" x14ac:dyDescent="0.25">
      <c r="A150" s="83">
        <v>1</v>
      </c>
      <c r="B150" s="47" t="s">
        <v>501</v>
      </c>
      <c r="C150" s="114" t="s">
        <v>198</v>
      </c>
      <c r="D150" s="16">
        <v>300100</v>
      </c>
      <c r="E150" s="16">
        <v>300399</v>
      </c>
      <c r="F150" s="114" t="s">
        <v>199</v>
      </c>
      <c r="G150" s="47">
        <f>SUM((E150-D150)+1)</f>
        <v>300</v>
      </c>
      <c r="H150" s="47" t="s">
        <v>78</v>
      </c>
      <c r="I150" s="114" t="s">
        <v>79</v>
      </c>
      <c r="J150" s="47" t="s">
        <v>80</v>
      </c>
      <c r="K150" s="47">
        <v>2</v>
      </c>
      <c r="L150" s="134" t="s">
        <v>81</v>
      </c>
    </row>
    <row r="151" spans="1:12" x14ac:dyDescent="0.2">
      <c r="A151" s="81"/>
      <c r="B151" s="15"/>
      <c r="C151" s="111"/>
      <c r="D151" s="15"/>
      <c r="E151" s="15"/>
      <c r="F151" s="111"/>
      <c r="G151" s="15"/>
      <c r="H151" s="15"/>
      <c r="I151" s="111"/>
      <c r="J151" s="15"/>
      <c r="K151" s="15"/>
      <c r="L151" s="111"/>
    </row>
    <row r="152" spans="1:12" x14ac:dyDescent="0.2">
      <c r="A152" s="81"/>
      <c r="B152" s="15"/>
      <c r="C152" s="109" t="s">
        <v>114</v>
      </c>
      <c r="D152" s="53"/>
      <c r="E152" s="53"/>
      <c r="F152" s="109"/>
      <c r="G152" s="54">
        <f>SUM(G150)</f>
        <v>300</v>
      </c>
      <c r="H152" s="15"/>
      <c r="I152" s="111"/>
      <c r="J152" s="15"/>
      <c r="K152" s="15"/>
      <c r="L152" s="111"/>
    </row>
    <row r="153" spans="1:12" x14ac:dyDescent="0.2">
      <c r="A153" s="79"/>
      <c r="C153" s="115"/>
      <c r="F153" s="115"/>
      <c r="I153" s="115"/>
      <c r="L153" s="115"/>
    </row>
    <row r="154" spans="1:12" ht="13.5" thickBot="1" x14ac:dyDescent="0.25">
      <c r="A154" s="79"/>
      <c r="C154" s="116" t="s">
        <v>200</v>
      </c>
      <c r="D154" s="57"/>
      <c r="E154" s="57"/>
      <c r="F154" s="115"/>
      <c r="I154" s="115"/>
      <c r="L154" s="115"/>
    </row>
    <row r="155" spans="1:12" x14ac:dyDescent="0.2">
      <c r="A155" s="74">
        <f t="shared" ref="A155:A164" si="17">SUM(A154+1)</f>
        <v>1</v>
      </c>
      <c r="B155" s="19" t="s">
        <v>389</v>
      </c>
      <c r="C155" s="102" t="s">
        <v>201</v>
      </c>
      <c r="D155" s="43">
        <v>210000</v>
      </c>
      <c r="E155" s="43">
        <v>219999</v>
      </c>
      <c r="F155" s="102" t="s">
        <v>202</v>
      </c>
      <c r="G155" s="19">
        <f t="shared" ref="G155:G162" si="18">SUM((E155-D155)+1)</f>
        <v>10000</v>
      </c>
      <c r="H155" s="19" t="s">
        <v>203</v>
      </c>
      <c r="I155" s="102" t="s">
        <v>204</v>
      </c>
      <c r="J155" s="19" t="s">
        <v>118</v>
      </c>
      <c r="K155" s="19">
        <v>2</v>
      </c>
      <c r="L155" s="130" t="s">
        <v>359</v>
      </c>
    </row>
    <row r="156" spans="1:12" x14ac:dyDescent="0.2">
      <c r="A156" s="75">
        <f t="shared" si="17"/>
        <v>2</v>
      </c>
      <c r="B156" s="17" t="s">
        <v>505</v>
      </c>
      <c r="C156" s="103" t="s">
        <v>205</v>
      </c>
      <c r="D156" s="43">
        <v>320000</v>
      </c>
      <c r="E156" s="43">
        <v>324999</v>
      </c>
      <c r="F156" s="103" t="s">
        <v>206</v>
      </c>
      <c r="G156" s="17">
        <f t="shared" si="18"/>
        <v>5000</v>
      </c>
      <c r="H156" s="17" t="s">
        <v>203</v>
      </c>
      <c r="I156" s="103" t="s">
        <v>207</v>
      </c>
      <c r="J156" s="17">
        <v>322</v>
      </c>
      <c r="K156" s="17">
        <v>2</v>
      </c>
      <c r="L156" s="131" t="s">
        <v>81</v>
      </c>
    </row>
    <row r="157" spans="1:12" x14ac:dyDescent="0.2">
      <c r="A157" s="75">
        <f t="shared" si="17"/>
        <v>3</v>
      </c>
      <c r="B157" s="17" t="s">
        <v>502</v>
      </c>
      <c r="C157" s="103" t="s">
        <v>208</v>
      </c>
      <c r="D157" s="43">
        <v>450000</v>
      </c>
      <c r="E157" s="43">
        <v>459999</v>
      </c>
      <c r="F157" s="103" t="s">
        <v>206</v>
      </c>
      <c r="G157" s="17">
        <f t="shared" si="18"/>
        <v>10000</v>
      </c>
      <c r="H157" s="17" t="s">
        <v>203</v>
      </c>
      <c r="I157" s="103" t="s">
        <v>204</v>
      </c>
      <c r="J157" s="17">
        <v>459</v>
      </c>
      <c r="K157" s="17">
        <v>2</v>
      </c>
      <c r="L157" s="131" t="s">
        <v>359</v>
      </c>
    </row>
    <row r="158" spans="1:12" x14ac:dyDescent="0.2">
      <c r="A158" s="75">
        <f t="shared" si="17"/>
        <v>4</v>
      </c>
      <c r="B158" s="17" t="s">
        <v>504</v>
      </c>
      <c r="C158" s="103" t="s">
        <v>209</v>
      </c>
      <c r="D158" s="43">
        <v>510000</v>
      </c>
      <c r="E158" s="43">
        <v>519999</v>
      </c>
      <c r="F158" s="103" t="s">
        <v>206</v>
      </c>
      <c r="G158" s="17">
        <f t="shared" si="18"/>
        <v>10000</v>
      </c>
      <c r="H158" s="17" t="s">
        <v>203</v>
      </c>
      <c r="I158" s="103" t="s">
        <v>204</v>
      </c>
      <c r="J158" s="17" t="s">
        <v>118</v>
      </c>
      <c r="K158" s="17">
        <v>2</v>
      </c>
      <c r="L158" s="131" t="s">
        <v>359</v>
      </c>
    </row>
    <row r="159" spans="1:12" x14ac:dyDescent="0.2">
      <c r="A159" s="75">
        <f>SUM(A158+1)</f>
        <v>5</v>
      </c>
      <c r="B159" s="17" t="s">
        <v>689</v>
      </c>
      <c r="C159" s="103" t="s">
        <v>690</v>
      </c>
      <c r="D159" s="43">
        <v>530000</v>
      </c>
      <c r="E159" s="43">
        <v>539999</v>
      </c>
      <c r="F159" s="103" t="s">
        <v>206</v>
      </c>
      <c r="G159" s="17">
        <f t="shared" si="18"/>
        <v>10000</v>
      </c>
      <c r="H159" s="17" t="s">
        <v>203</v>
      </c>
      <c r="I159" s="103" t="s">
        <v>204</v>
      </c>
      <c r="J159" s="17">
        <v>539</v>
      </c>
      <c r="K159" s="17">
        <v>2</v>
      </c>
      <c r="L159" s="131" t="s">
        <v>359</v>
      </c>
    </row>
    <row r="160" spans="1:12" x14ac:dyDescent="0.2">
      <c r="A160" s="75">
        <f t="shared" si="17"/>
        <v>6</v>
      </c>
      <c r="B160" s="17" t="s">
        <v>503</v>
      </c>
      <c r="C160" s="103" t="s">
        <v>211</v>
      </c>
      <c r="D160" s="43">
        <v>540000</v>
      </c>
      <c r="E160" s="43">
        <v>549999</v>
      </c>
      <c r="F160" s="103" t="s">
        <v>206</v>
      </c>
      <c r="G160" s="17">
        <f t="shared" si="18"/>
        <v>10000</v>
      </c>
      <c r="H160" s="17" t="s">
        <v>203</v>
      </c>
      <c r="I160" s="103" t="s">
        <v>204</v>
      </c>
      <c r="J160" s="17" t="s">
        <v>118</v>
      </c>
      <c r="K160" s="17">
        <v>2</v>
      </c>
      <c r="L160" s="131" t="s">
        <v>359</v>
      </c>
    </row>
    <row r="161" spans="1:12" x14ac:dyDescent="0.2">
      <c r="A161" s="75">
        <f t="shared" si="17"/>
        <v>7</v>
      </c>
      <c r="B161" s="17" t="s">
        <v>507</v>
      </c>
      <c r="C161" s="103" t="s">
        <v>214</v>
      </c>
      <c r="D161" s="43">
        <v>800000</v>
      </c>
      <c r="E161" s="43">
        <v>804999</v>
      </c>
      <c r="F161" s="103" t="s">
        <v>206</v>
      </c>
      <c r="G161" s="17">
        <f t="shared" si="18"/>
        <v>5000</v>
      </c>
      <c r="H161" s="17" t="s">
        <v>203</v>
      </c>
      <c r="I161" s="103" t="s">
        <v>88</v>
      </c>
      <c r="J161" s="17">
        <v>802</v>
      </c>
      <c r="K161" s="17">
        <v>3</v>
      </c>
      <c r="L161" s="131" t="s">
        <v>120</v>
      </c>
    </row>
    <row r="162" spans="1:12" x14ac:dyDescent="0.2">
      <c r="A162" s="75">
        <f t="shared" si="17"/>
        <v>8</v>
      </c>
      <c r="B162" s="17" t="s">
        <v>506</v>
      </c>
      <c r="C162" s="103" t="s">
        <v>215</v>
      </c>
      <c r="D162" s="43">
        <v>820000</v>
      </c>
      <c r="E162" s="43">
        <v>829999</v>
      </c>
      <c r="F162" s="103" t="s">
        <v>206</v>
      </c>
      <c r="G162" s="17">
        <f t="shared" si="18"/>
        <v>10000</v>
      </c>
      <c r="H162" s="17" t="s">
        <v>203</v>
      </c>
      <c r="I162" s="103" t="s">
        <v>88</v>
      </c>
      <c r="J162" s="17">
        <v>829</v>
      </c>
      <c r="K162" s="17">
        <v>3</v>
      </c>
      <c r="L162" s="131" t="s">
        <v>89</v>
      </c>
    </row>
    <row r="163" spans="1:12" x14ac:dyDescent="0.2">
      <c r="A163" s="75">
        <f t="shared" si="17"/>
        <v>9</v>
      </c>
      <c r="B163" s="17" t="s">
        <v>508</v>
      </c>
      <c r="C163" s="103" t="s">
        <v>213</v>
      </c>
      <c r="D163" s="43">
        <v>710000</v>
      </c>
      <c r="E163" s="43">
        <v>714999</v>
      </c>
      <c r="F163" s="103" t="s">
        <v>206</v>
      </c>
      <c r="G163" s="17">
        <f>SUM((E163-D163)+1)</f>
        <v>5000</v>
      </c>
      <c r="H163" s="17" t="s">
        <v>203</v>
      </c>
      <c r="I163" s="103" t="s">
        <v>204</v>
      </c>
      <c r="J163" s="17">
        <v>714</v>
      </c>
      <c r="K163" s="17">
        <v>6</v>
      </c>
      <c r="L163" s="131" t="s">
        <v>184</v>
      </c>
    </row>
    <row r="164" spans="1:12" x14ac:dyDescent="0.2">
      <c r="A164" s="75">
        <f t="shared" si="17"/>
        <v>10</v>
      </c>
      <c r="B164" s="17" t="s">
        <v>509</v>
      </c>
      <c r="C164" s="103" t="s">
        <v>216</v>
      </c>
      <c r="D164" s="43">
        <v>950000</v>
      </c>
      <c r="E164" s="43">
        <v>954999</v>
      </c>
      <c r="F164" s="103" t="s">
        <v>206</v>
      </c>
      <c r="G164" s="17">
        <f>SUM((E164-D164)+1)</f>
        <v>5000</v>
      </c>
      <c r="H164" s="17" t="s">
        <v>203</v>
      </c>
      <c r="I164" s="103" t="s">
        <v>97</v>
      </c>
      <c r="J164" s="17">
        <v>954</v>
      </c>
      <c r="K164" s="17">
        <v>6</v>
      </c>
      <c r="L164" s="131" t="s">
        <v>98</v>
      </c>
    </row>
    <row r="165" spans="1:12" ht="13.5" thickBot="1" x14ac:dyDescent="0.25">
      <c r="A165" s="77"/>
      <c r="B165" s="24"/>
      <c r="C165" s="104"/>
      <c r="D165" s="45"/>
      <c r="E165" s="45"/>
      <c r="F165" s="104"/>
      <c r="G165" s="24" t="s">
        <v>16</v>
      </c>
      <c r="H165" s="24"/>
      <c r="I165" s="104"/>
      <c r="J165" s="24"/>
      <c r="K165" s="24"/>
      <c r="L165" s="132"/>
    </row>
    <row r="166" spans="1:12" x14ac:dyDescent="0.2">
      <c r="A166" s="79"/>
      <c r="C166" s="115"/>
      <c r="F166" s="115"/>
      <c r="I166" s="115"/>
      <c r="L166" s="115"/>
    </row>
    <row r="167" spans="1:12" x14ac:dyDescent="0.2">
      <c r="A167" s="79"/>
      <c r="C167" s="112" t="s">
        <v>114</v>
      </c>
      <c r="D167" s="52"/>
      <c r="E167" s="52"/>
      <c r="F167" s="112"/>
      <c r="G167" s="52">
        <f>(SUM(G160:G164))+G156+G157+G155</f>
        <v>60000</v>
      </c>
      <c r="I167" s="115"/>
      <c r="L167" s="115"/>
    </row>
    <row r="168" spans="1:12" x14ac:dyDescent="0.2">
      <c r="A168" s="79"/>
      <c r="C168" s="115"/>
      <c r="F168" s="115"/>
      <c r="I168" s="115"/>
      <c r="L168" s="115"/>
    </row>
    <row r="169" spans="1:12" ht="13.5" thickBot="1" x14ac:dyDescent="0.25">
      <c r="A169" s="79"/>
      <c r="C169" s="116" t="s">
        <v>217</v>
      </c>
      <c r="D169" s="57"/>
      <c r="E169" s="57"/>
      <c r="F169" s="115"/>
      <c r="I169" s="115"/>
      <c r="L169" s="115"/>
    </row>
    <row r="170" spans="1:12" x14ac:dyDescent="0.2">
      <c r="A170" s="74">
        <f t="shared" ref="A170:A185" si="19">SUM(A169+1)</f>
        <v>1</v>
      </c>
      <c r="B170" s="19" t="s">
        <v>524</v>
      </c>
      <c r="C170" s="102" t="s">
        <v>222</v>
      </c>
      <c r="D170" s="43">
        <v>302100</v>
      </c>
      <c r="E170" s="43">
        <v>302249</v>
      </c>
      <c r="F170" s="102" t="s">
        <v>219</v>
      </c>
      <c r="G170" s="19">
        <f t="shared" ref="G170:G184" si="20">SUM((E170-D170)+1)</f>
        <v>150</v>
      </c>
      <c r="H170" s="19" t="s">
        <v>78</v>
      </c>
      <c r="I170" s="102" t="s">
        <v>204</v>
      </c>
      <c r="J170" s="19" t="s">
        <v>118</v>
      </c>
      <c r="K170" s="19">
        <v>2</v>
      </c>
      <c r="L170" s="130" t="s">
        <v>81</v>
      </c>
    </row>
    <row r="171" spans="1:12" x14ac:dyDescent="0.2">
      <c r="A171" s="75">
        <f t="shared" si="19"/>
        <v>2</v>
      </c>
      <c r="B171" s="17" t="s">
        <v>512</v>
      </c>
      <c r="C171" s="103" t="s">
        <v>223</v>
      </c>
      <c r="D171" s="43">
        <v>304100</v>
      </c>
      <c r="E171" s="43">
        <v>304299</v>
      </c>
      <c r="F171" s="103" t="s">
        <v>219</v>
      </c>
      <c r="G171" s="17">
        <f>SUM((E171-D171)+1)</f>
        <v>200</v>
      </c>
      <c r="H171" s="17" t="s">
        <v>78</v>
      </c>
      <c r="I171" s="103" t="s">
        <v>204</v>
      </c>
      <c r="J171" s="17" t="s">
        <v>118</v>
      </c>
      <c r="K171" s="17">
        <v>2</v>
      </c>
      <c r="L171" s="131" t="s">
        <v>81</v>
      </c>
    </row>
    <row r="172" spans="1:12" x14ac:dyDescent="0.2">
      <c r="A172" s="75">
        <f t="shared" si="19"/>
        <v>3</v>
      </c>
      <c r="B172" s="17" t="s">
        <v>514</v>
      </c>
      <c r="C172" s="103" t="s">
        <v>226</v>
      </c>
      <c r="D172" s="43">
        <v>368000</v>
      </c>
      <c r="E172" s="43">
        <v>368999</v>
      </c>
      <c r="F172" s="103" t="s">
        <v>221</v>
      </c>
      <c r="G172" s="17">
        <f t="shared" si="20"/>
        <v>1000</v>
      </c>
      <c r="H172" s="17" t="s">
        <v>78</v>
      </c>
      <c r="I172" s="103" t="s">
        <v>204</v>
      </c>
      <c r="J172" s="17" t="s">
        <v>80</v>
      </c>
      <c r="K172" s="17">
        <v>2</v>
      </c>
      <c r="L172" s="131" t="s">
        <v>81</v>
      </c>
    </row>
    <row r="173" spans="1:12" x14ac:dyDescent="0.2">
      <c r="A173" s="75">
        <f t="shared" si="19"/>
        <v>4</v>
      </c>
      <c r="B173" s="17" t="s">
        <v>227</v>
      </c>
      <c r="C173" s="103" t="s">
        <v>227</v>
      </c>
      <c r="D173" s="43">
        <v>380000</v>
      </c>
      <c r="E173" s="43">
        <v>381099</v>
      </c>
      <c r="F173" s="103" t="s">
        <v>221</v>
      </c>
      <c r="G173" s="17">
        <f t="shared" si="20"/>
        <v>1100</v>
      </c>
      <c r="H173" s="17" t="s">
        <v>78</v>
      </c>
      <c r="I173" s="103" t="s">
        <v>204</v>
      </c>
      <c r="J173" s="17" t="s">
        <v>80</v>
      </c>
      <c r="K173" s="17">
        <v>2</v>
      </c>
      <c r="L173" s="131" t="s">
        <v>81</v>
      </c>
    </row>
    <row r="174" spans="1:12" x14ac:dyDescent="0.2">
      <c r="A174" s="75">
        <f t="shared" si="19"/>
        <v>5</v>
      </c>
      <c r="B174" s="17" t="s">
        <v>520</v>
      </c>
      <c r="C174" s="103" t="s">
        <v>228</v>
      </c>
      <c r="D174" s="43">
        <v>383100</v>
      </c>
      <c r="E174" s="43">
        <v>383599</v>
      </c>
      <c r="F174" s="103" t="s">
        <v>219</v>
      </c>
      <c r="G174" s="17">
        <f t="shared" si="20"/>
        <v>500</v>
      </c>
      <c r="H174" s="17" t="s">
        <v>78</v>
      </c>
      <c r="I174" s="103" t="s">
        <v>204</v>
      </c>
      <c r="J174" s="17" t="s">
        <v>118</v>
      </c>
      <c r="K174" s="17">
        <v>2</v>
      </c>
      <c r="L174" s="131" t="s">
        <v>81</v>
      </c>
    </row>
    <row r="175" spans="1:12" x14ac:dyDescent="0.2">
      <c r="A175" s="75">
        <f t="shared" si="19"/>
        <v>6</v>
      </c>
      <c r="B175" s="17" t="s">
        <v>516</v>
      </c>
      <c r="C175" s="103" t="s">
        <v>229</v>
      </c>
      <c r="D175" s="43">
        <v>385000</v>
      </c>
      <c r="E175" s="43">
        <v>385599</v>
      </c>
      <c r="F175" s="103" t="s">
        <v>219</v>
      </c>
      <c r="G175" s="17">
        <f>SUM((E175-D175)+1)</f>
        <v>600</v>
      </c>
      <c r="H175" s="17" t="s">
        <v>78</v>
      </c>
      <c r="I175" s="103" t="s">
        <v>204</v>
      </c>
      <c r="J175" s="17" t="s">
        <v>118</v>
      </c>
      <c r="K175" s="17">
        <v>2</v>
      </c>
      <c r="L175" s="131" t="s">
        <v>81</v>
      </c>
    </row>
    <row r="176" spans="1:12" x14ac:dyDescent="0.2">
      <c r="A176" s="75">
        <f t="shared" si="19"/>
        <v>7</v>
      </c>
      <c r="B176" s="17" t="s">
        <v>513</v>
      </c>
      <c r="C176" s="103" t="s">
        <v>230</v>
      </c>
      <c r="D176" s="43">
        <v>387000</v>
      </c>
      <c r="E176" s="43">
        <v>387999</v>
      </c>
      <c r="F176" s="103" t="s">
        <v>221</v>
      </c>
      <c r="G176" s="17">
        <f t="shared" si="20"/>
        <v>1000</v>
      </c>
      <c r="H176" s="17" t="s">
        <v>78</v>
      </c>
      <c r="I176" s="103" t="s">
        <v>204</v>
      </c>
      <c r="J176" s="17" t="s">
        <v>80</v>
      </c>
      <c r="K176" s="17">
        <v>2</v>
      </c>
      <c r="L176" s="131" t="s">
        <v>81</v>
      </c>
    </row>
    <row r="177" spans="1:12" x14ac:dyDescent="0.2">
      <c r="A177" s="75">
        <f t="shared" si="19"/>
        <v>8</v>
      </c>
      <c r="B177" s="17" t="s">
        <v>522</v>
      </c>
      <c r="C177" s="103" t="s">
        <v>231</v>
      </c>
      <c r="D177" s="43">
        <v>390000</v>
      </c>
      <c r="E177" s="43">
        <v>391599</v>
      </c>
      <c r="F177" s="103" t="s">
        <v>221</v>
      </c>
      <c r="G177" s="17">
        <f t="shared" si="20"/>
        <v>1600</v>
      </c>
      <c r="H177" s="17" t="s">
        <v>78</v>
      </c>
      <c r="I177" s="103" t="s">
        <v>204</v>
      </c>
      <c r="J177" s="17" t="s">
        <v>80</v>
      </c>
      <c r="K177" s="17">
        <v>2</v>
      </c>
      <c r="L177" s="131" t="s">
        <v>81</v>
      </c>
    </row>
    <row r="178" spans="1:12" x14ac:dyDescent="0.2">
      <c r="A178" s="75">
        <f t="shared" si="19"/>
        <v>9</v>
      </c>
      <c r="B178" s="17" t="s">
        <v>519</v>
      </c>
      <c r="C178" s="103" t="s">
        <v>232</v>
      </c>
      <c r="D178" s="43">
        <v>392100</v>
      </c>
      <c r="E178" s="43">
        <v>392349</v>
      </c>
      <c r="F178" s="103" t="s">
        <v>219</v>
      </c>
      <c r="G178" s="17">
        <f t="shared" si="20"/>
        <v>250</v>
      </c>
      <c r="H178" s="17" t="s">
        <v>78</v>
      </c>
      <c r="I178" s="103" t="s">
        <v>204</v>
      </c>
      <c r="J178" s="17" t="s">
        <v>118</v>
      </c>
      <c r="K178" s="17">
        <v>2</v>
      </c>
      <c r="L178" s="131" t="s">
        <v>81</v>
      </c>
    </row>
    <row r="179" spans="1:12" x14ac:dyDescent="0.2">
      <c r="A179" s="75">
        <f t="shared" si="19"/>
        <v>10</v>
      </c>
      <c r="B179" s="17" t="s">
        <v>517</v>
      </c>
      <c r="C179" s="103" t="s">
        <v>518</v>
      </c>
      <c r="D179" s="43">
        <v>722100</v>
      </c>
      <c r="E179" s="43">
        <v>722399</v>
      </c>
      <c r="F179" s="103" t="s">
        <v>219</v>
      </c>
      <c r="G179" s="17">
        <f t="shared" si="20"/>
        <v>300</v>
      </c>
      <c r="H179" s="17" t="s">
        <v>78</v>
      </c>
      <c r="I179" s="103" t="s">
        <v>204</v>
      </c>
      <c r="J179" s="17" t="s">
        <v>118</v>
      </c>
      <c r="K179" s="17">
        <v>2</v>
      </c>
      <c r="L179" s="131" t="s">
        <v>81</v>
      </c>
    </row>
    <row r="180" spans="1:12" x14ac:dyDescent="0.2">
      <c r="A180" s="75">
        <f t="shared" si="19"/>
        <v>11</v>
      </c>
      <c r="B180" s="17" t="s">
        <v>515</v>
      </c>
      <c r="C180" s="103" t="s">
        <v>245</v>
      </c>
      <c r="D180" s="43">
        <v>725000</v>
      </c>
      <c r="E180" s="43">
        <v>725599</v>
      </c>
      <c r="F180" s="103" t="s">
        <v>221</v>
      </c>
      <c r="G180" s="17">
        <f t="shared" si="20"/>
        <v>600</v>
      </c>
      <c r="H180" s="17" t="s">
        <v>78</v>
      </c>
      <c r="I180" s="103" t="s">
        <v>204</v>
      </c>
      <c r="J180" s="17" t="s">
        <v>80</v>
      </c>
      <c r="K180" s="17">
        <v>2</v>
      </c>
      <c r="L180" s="131" t="s">
        <v>81</v>
      </c>
    </row>
    <row r="181" spans="1:12" x14ac:dyDescent="0.2">
      <c r="A181" s="75">
        <f t="shared" si="19"/>
        <v>12</v>
      </c>
      <c r="B181" s="17" t="s">
        <v>510</v>
      </c>
      <c r="C181" s="103" t="s">
        <v>511</v>
      </c>
      <c r="D181" s="43">
        <v>729100</v>
      </c>
      <c r="E181" s="43">
        <v>729249</v>
      </c>
      <c r="F181" s="103" t="s">
        <v>219</v>
      </c>
      <c r="G181" s="17">
        <f t="shared" si="20"/>
        <v>150</v>
      </c>
      <c r="H181" s="17" t="s">
        <v>78</v>
      </c>
      <c r="I181" s="103" t="s">
        <v>79</v>
      </c>
      <c r="J181" s="17" t="s">
        <v>118</v>
      </c>
      <c r="K181" s="17">
        <v>2</v>
      </c>
      <c r="L181" s="131" t="s">
        <v>81</v>
      </c>
    </row>
    <row r="182" spans="1:12" x14ac:dyDescent="0.2">
      <c r="A182" s="75">
        <f t="shared" si="19"/>
        <v>13</v>
      </c>
      <c r="B182" s="17" t="s">
        <v>523</v>
      </c>
      <c r="C182" s="103" t="s">
        <v>254</v>
      </c>
      <c r="D182" s="43">
        <v>770100</v>
      </c>
      <c r="E182" s="43">
        <v>770349</v>
      </c>
      <c r="F182" s="103" t="s">
        <v>219</v>
      </c>
      <c r="G182" s="17">
        <f>SUM((E182-D182)+1)</f>
        <v>250</v>
      </c>
      <c r="H182" s="17" t="s">
        <v>78</v>
      </c>
      <c r="I182" s="103" t="s">
        <v>204</v>
      </c>
      <c r="J182" s="17" t="s">
        <v>118</v>
      </c>
      <c r="K182" s="17">
        <v>2</v>
      </c>
      <c r="L182" s="131" t="s">
        <v>81</v>
      </c>
    </row>
    <row r="183" spans="1:12" x14ac:dyDescent="0.2">
      <c r="A183" s="75">
        <f t="shared" si="19"/>
        <v>14</v>
      </c>
      <c r="B183" s="17" t="s">
        <v>525</v>
      </c>
      <c r="C183" s="103" t="s">
        <v>526</v>
      </c>
      <c r="D183" s="43">
        <v>773100</v>
      </c>
      <c r="E183" s="43">
        <v>773249</v>
      </c>
      <c r="F183" s="103" t="s">
        <v>219</v>
      </c>
      <c r="G183" s="17">
        <f t="shared" si="20"/>
        <v>150</v>
      </c>
      <c r="H183" s="17" t="s">
        <v>78</v>
      </c>
      <c r="I183" s="103" t="s">
        <v>204</v>
      </c>
      <c r="J183" s="17" t="s">
        <v>118</v>
      </c>
      <c r="K183" s="17">
        <v>2</v>
      </c>
      <c r="L183" s="131" t="s">
        <v>81</v>
      </c>
    </row>
    <row r="184" spans="1:12" x14ac:dyDescent="0.2">
      <c r="A184" s="75">
        <f t="shared" si="19"/>
        <v>15</v>
      </c>
      <c r="B184" s="17" t="s">
        <v>521</v>
      </c>
      <c r="C184" s="103" t="s">
        <v>256</v>
      </c>
      <c r="D184" s="43">
        <v>775100</v>
      </c>
      <c r="E184" s="43">
        <v>775399</v>
      </c>
      <c r="F184" s="103" t="s">
        <v>219</v>
      </c>
      <c r="G184" s="17">
        <f t="shared" si="20"/>
        <v>300</v>
      </c>
      <c r="H184" s="17" t="s">
        <v>78</v>
      </c>
      <c r="I184" s="103" t="s">
        <v>204</v>
      </c>
      <c r="J184" s="17" t="s">
        <v>118</v>
      </c>
      <c r="K184" s="17">
        <v>2</v>
      </c>
      <c r="L184" s="131" t="s">
        <v>81</v>
      </c>
    </row>
    <row r="185" spans="1:12" x14ac:dyDescent="0.2">
      <c r="A185" s="75">
        <f t="shared" si="19"/>
        <v>16</v>
      </c>
      <c r="B185" s="17" t="s">
        <v>527</v>
      </c>
      <c r="C185" s="103" t="s">
        <v>257</v>
      </c>
      <c r="D185" s="43">
        <v>777100</v>
      </c>
      <c r="E185" s="43">
        <v>777349</v>
      </c>
      <c r="F185" s="103" t="s">
        <v>219</v>
      </c>
      <c r="G185" s="17">
        <f>SUM((E185-D185)+1)</f>
        <v>250</v>
      </c>
      <c r="H185" s="17" t="s">
        <v>78</v>
      </c>
      <c r="I185" s="103" t="s">
        <v>204</v>
      </c>
      <c r="J185" s="17" t="s">
        <v>118</v>
      </c>
      <c r="K185" s="17">
        <v>2</v>
      </c>
      <c r="L185" s="131" t="s">
        <v>81</v>
      </c>
    </row>
    <row r="186" spans="1:12" x14ac:dyDescent="0.2">
      <c r="A186" s="75">
        <f t="shared" ref="A186:A201" si="21">SUM(A185+1)</f>
        <v>17</v>
      </c>
      <c r="B186" s="17" t="s">
        <v>542</v>
      </c>
      <c r="C186" s="103" t="s">
        <v>224</v>
      </c>
      <c r="D186" s="43">
        <v>312100</v>
      </c>
      <c r="E186" s="43">
        <v>312249</v>
      </c>
      <c r="F186" s="103" t="s">
        <v>219</v>
      </c>
      <c r="G186" s="17">
        <f t="shared" ref="G186:G212" si="22">SUM((E186-D186)+1)</f>
        <v>150</v>
      </c>
      <c r="H186" s="17" t="s">
        <v>78</v>
      </c>
      <c r="I186" s="103" t="s">
        <v>88</v>
      </c>
      <c r="J186" s="17" t="s">
        <v>118</v>
      </c>
      <c r="K186" s="17">
        <v>3</v>
      </c>
      <c r="L186" s="131" t="s">
        <v>225</v>
      </c>
    </row>
    <row r="187" spans="1:12" x14ac:dyDescent="0.2">
      <c r="A187" s="75">
        <f t="shared" si="21"/>
        <v>18</v>
      </c>
      <c r="B187" s="17" t="s">
        <v>533</v>
      </c>
      <c r="C187" s="103" t="s">
        <v>237</v>
      </c>
      <c r="D187" s="43">
        <v>684000</v>
      </c>
      <c r="E187" s="43">
        <v>684399</v>
      </c>
      <c r="F187" s="103" t="s">
        <v>221</v>
      </c>
      <c r="G187" s="17">
        <f t="shared" ref="G187:G217" si="23">SUM((E187-D187)+1)</f>
        <v>400</v>
      </c>
      <c r="H187" s="17" t="s">
        <v>78</v>
      </c>
      <c r="I187" s="103" t="s">
        <v>204</v>
      </c>
      <c r="J187" s="17" t="s">
        <v>80</v>
      </c>
      <c r="K187" s="17">
        <v>3</v>
      </c>
      <c r="L187" s="131" t="s">
        <v>238</v>
      </c>
    </row>
    <row r="188" spans="1:12" x14ac:dyDescent="0.2">
      <c r="A188" s="75">
        <f t="shared" si="21"/>
        <v>19</v>
      </c>
      <c r="B188" s="17" t="s">
        <v>537</v>
      </c>
      <c r="C188" s="103" t="s">
        <v>239</v>
      </c>
      <c r="D188" s="43">
        <v>688000</v>
      </c>
      <c r="E188" s="43">
        <v>688999</v>
      </c>
      <c r="F188" s="103" t="s">
        <v>221</v>
      </c>
      <c r="G188" s="17">
        <f t="shared" si="23"/>
        <v>1000</v>
      </c>
      <c r="H188" s="17" t="s">
        <v>78</v>
      </c>
      <c r="I188" s="103" t="s">
        <v>204</v>
      </c>
      <c r="J188" s="17" t="s">
        <v>80</v>
      </c>
      <c r="K188" s="17">
        <v>3</v>
      </c>
      <c r="L188" s="131" t="s">
        <v>120</v>
      </c>
    </row>
    <row r="189" spans="1:12" x14ac:dyDescent="0.2">
      <c r="A189" s="75">
        <f t="shared" si="21"/>
        <v>20</v>
      </c>
      <c r="B189" s="17" t="s">
        <v>556</v>
      </c>
      <c r="C189" s="103" t="s">
        <v>240</v>
      </c>
      <c r="D189" s="43">
        <v>701100</v>
      </c>
      <c r="E189" s="43">
        <v>701299</v>
      </c>
      <c r="F189" s="103" t="s">
        <v>219</v>
      </c>
      <c r="G189" s="17">
        <f t="shared" si="22"/>
        <v>200</v>
      </c>
      <c r="H189" s="17" t="s">
        <v>78</v>
      </c>
      <c r="I189" s="103" t="s">
        <v>88</v>
      </c>
      <c r="J189" s="17" t="s">
        <v>118</v>
      </c>
      <c r="K189" s="17">
        <v>3</v>
      </c>
      <c r="L189" s="131" t="s">
        <v>120</v>
      </c>
    </row>
    <row r="190" spans="1:12" x14ac:dyDescent="0.2">
      <c r="A190" s="75">
        <f t="shared" si="21"/>
        <v>21</v>
      </c>
      <c r="B190" s="17" t="s">
        <v>538</v>
      </c>
      <c r="C190" s="103" t="s">
        <v>241</v>
      </c>
      <c r="D190" s="43">
        <v>719000</v>
      </c>
      <c r="E190" s="43">
        <v>719499</v>
      </c>
      <c r="F190" s="103" t="s">
        <v>221</v>
      </c>
      <c r="G190" s="17">
        <f t="shared" si="23"/>
        <v>500</v>
      </c>
      <c r="H190" s="17" t="s">
        <v>78</v>
      </c>
      <c r="I190" s="103" t="s">
        <v>88</v>
      </c>
      <c r="J190" s="17" t="s">
        <v>80</v>
      </c>
      <c r="K190" s="17">
        <v>3</v>
      </c>
      <c r="L190" s="131" t="s">
        <v>120</v>
      </c>
    </row>
    <row r="191" spans="1:12" x14ac:dyDescent="0.2">
      <c r="A191" s="75">
        <f t="shared" si="21"/>
        <v>22</v>
      </c>
      <c r="B191" s="17" t="s">
        <v>552</v>
      </c>
      <c r="C191" s="103" t="s">
        <v>242</v>
      </c>
      <c r="D191" s="43">
        <v>721000</v>
      </c>
      <c r="E191" s="43">
        <v>721799</v>
      </c>
      <c r="F191" s="103" t="s">
        <v>221</v>
      </c>
      <c r="G191" s="17">
        <f t="shared" si="22"/>
        <v>800</v>
      </c>
      <c r="H191" s="17" t="s">
        <v>78</v>
      </c>
      <c r="I191" s="103" t="s">
        <v>88</v>
      </c>
      <c r="J191" s="17" t="s">
        <v>80</v>
      </c>
      <c r="K191" s="17">
        <v>3</v>
      </c>
      <c r="L191" s="131" t="s">
        <v>120</v>
      </c>
    </row>
    <row r="192" spans="1:12" x14ac:dyDescent="0.2">
      <c r="A192" s="75">
        <f t="shared" si="21"/>
        <v>23</v>
      </c>
      <c r="B192" s="17" t="s">
        <v>547</v>
      </c>
      <c r="C192" s="103" t="s">
        <v>244</v>
      </c>
      <c r="D192" s="43">
        <v>723000</v>
      </c>
      <c r="E192" s="43">
        <v>723999</v>
      </c>
      <c r="F192" s="103" t="s">
        <v>221</v>
      </c>
      <c r="G192" s="17">
        <f t="shared" si="22"/>
        <v>1000</v>
      </c>
      <c r="H192" s="17" t="s">
        <v>78</v>
      </c>
      <c r="I192" s="103" t="s">
        <v>88</v>
      </c>
      <c r="J192" s="17" t="s">
        <v>80</v>
      </c>
      <c r="K192" s="17">
        <v>3</v>
      </c>
      <c r="L192" s="131" t="s">
        <v>120</v>
      </c>
    </row>
    <row r="193" spans="1:12" x14ac:dyDescent="0.2">
      <c r="A193" s="75">
        <f t="shared" si="21"/>
        <v>24</v>
      </c>
      <c r="B193" s="17" t="s">
        <v>549</v>
      </c>
      <c r="C193" s="103" t="s">
        <v>246</v>
      </c>
      <c r="D193" s="43">
        <v>726000</v>
      </c>
      <c r="E193" s="43">
        <v>727499</v>
      </c>
      <c r="F193" s="103" t="s">
        <v>221</v>
      </c>
      <c r="G193" s="17">
        <f t="shared" si="22"/>
        <v>1500</v>
      </c>
      <c r="H193" s="17" t="s">
        <v>78</v>
      </c>
      <c r="I193" s="103" t="s">
        <v>88</v>
      </c>
      <c r="J193" s="17" t="s">
        <v>80</v>
      </c>
      <c r="K193" s="17">
        <v>3</v>
      </c>
      <c r="L193" s="131" t="s">
        <v>120</v>
      </c>
    </row>
    <row r="194" spans="1:12" x14ac:dyDescent="0.2">
      <c r="A194" s="75">
        <f t="shared" si="21"/>
        <v>25</v>
      </c>
      <c r="B194" s="17" t="s">
        <v>528</v>
      </c>
      <c r="C194" s="103" t="s">
        <v>250</v>
      </c>
      <c r="D194" s="43">
        <v>740000</v>
      </c>
      <c r="E194" s="43">
        <v>740999</v>
      </c>
      <c r="F194" s="103" t="s">
        <v>221</v>
      </c>
      <c r="G194" s="17">
        <f t="shared" si="23"/>
        <v>1000</v>
      </c>
      <c r="H194" s="17" t="s">
        <v>78</v>
      </c>
      <c r="I194" s="103" t="s">
        <v>88</v>
      </c>
      <c r="J194" s="17" t="s">
        <v>80</v>
      </c>
      <c r="K194" s="17">
        <v>3</v>
      </c>
      <c r="L194" s="131" t="s">
        <v>89</v>
      </c>
    </row>
    <row r="195" spans="1:12" x14ac:dyDescent="0.2">
      <c r="A195" s="75">
        <f t="shared" si="21"/>
        <v>26</v>
      </c>
      <c r="B195" s="17" t="s">
        <v>548</v>
      </c>
      <c r="C195" s="103" t="s">
        <v>251</v>
      </c>
      <c r="D195" s="43">
        <v>746100</v>
      </c>
      <c r="E195" s="43">
        <v>746349</v>
      </c>
      <c r="F195" s="103" t="s">
        <v>219</v>
      </c>
      <c r="G195" s="17">
        <f t="shared" si="22"/>
        <v>250</v>
      </c>
      <c r="H195" s="17" t="s">
        <v>78</v>
      </c>
      <c r="I195" s="103" t="s">
        <v>88</v>
      </c>
      <c r="J195" s="17" t="s">
        <v>118</v>
      </c>
      <c r="K195" s="17">
        <v>3</v>
      </c>
      <c r="L195" s="131" t="s">
        <v>89</v>
      </c>
    </row>
    <row r="196" spans="1:12" x14ac:dyDescent="0.2">
      <c r="A196" s="75">
        <f t="shared" si="21"/>
        <v>27</v>
      </c>
      <c r="B196" s="17" t="s">
        <v>557</v>
      </c>
      <c r="C196" s="103" t="s">
        <v>253</v>
      </c>
      <c r="D196" s="43">
        <v>751100</v>
      </c>
      <c r="E196" s="43">
        <v>751349</v>
      </c>
      <c r="F196" s="103" t="s">
        <v>219</v>
      </c>
      <c r="G196" s="17">
        <f t="shared" si="22"/>
        <v>250</v>
      </c>
      <c r="H196" s="17" t="s">
        <v>78</v>
      </c>
      <c r="I196" s="103" t="s">
        <v>88</v>
      </c>
      <c r="J196" s="17" t="s">
        <v>118</v>
      </c>
      <c r="K196" s="17">
        <v>3</v>
      </c>
      <c r="L196" s="131" t="s">
        <v>89</v>
      </c>
    </row>
    <row r="197" spans="1:12" x14ac:dyDescent="0.2">
      <c r="A197" s="75">
        <f t="shared" si="21"/>
        <v>28</v>
      </c>
      <c r="B197" s="17" t="s">
        <v>539</v>
      </c>
      <c r="C197" s="103" t="s">
        <v>258</v>
      </c>
      <c r="D197" s="43">
        <v>779100</v>
      </c>
      <c r="E197" s="43">
        <v>779349</v>
      </c>
      <c r="F197" s="103" t="s">
        <v>219</v>
      </c>
      <c r="G197" s="17">
        <f t="shared" si="23"/>
        <v>250</v>
      </c>
      <c r="H197" s="17" t="s">
        <v>78</v>
      </c>
      <c r="I197" s="103" t="s">
        <v>88</v>
      </c>
      <c r="J197" s="17" t="s">
        <v>118</v>
      </c>
      <c r="K197" s="17">
        <v>3</v>
      </c>
      <c r="L197" s="131" t="s">
        <v>89</v>
      </c>
    </row>
    <row r="198" spans="1:12" x14ac:dyDescent="0.2">
      <c r="A198" s="75">
        <f t="shared" si="21"/>
        <v>29</v>
      </c>
      <c r="B198" s="17" t="s">
        <v>261</v>
      </c>
      <c r="C198" s="103" t="s">
        <v>261</v>
      </c>
      <c r="D198" s="43">
        <v>790100</v>
      </c>
      <c r="E198" s="43">
        <v>790199</v>
      </c>
      <c r="F198" s="103" t="s">
        <v>219</v>
      </c>
      <c r="G198" s="17">
        <f t="shared" si="23"/>
        <v>100</v>
      </c>
      <c r="H198" s="17" t="s">
        <v>78</v>
      </c>
      <c r="I198" s="103" t="s">
        <v>88</v>
      </c>
      <c r="J198" s="17" t="s">
        <v>118</v>
      </c>
      <c r="K198" s="17">
        <v>3</v>
      </c>
      <c r="L198" s="131" t="s">
        <v>262</v>
      </c>
    </row>
    <row r="199" spans="1:12" x14ac:dyDescent="0.2">
      <c r="A199" s="75">
        <f t="shared" si="21"/>
        <v>30</v>
      </c>
      <c r="B199" s="17" t="s">
        <v>553</v>
      </c>
      <c r="C199" s="103" t="s">
        <v>263</v>
      </c>
      <c r="D199" s="43">
        <v>795100</v>
      </c>
      <c r="E199" s="43">
        <v>795249</v>
      </c>
      <c r="F199" s="103" t="s">
        <v>219</v>
      </c>
      <c r="G199" s="17">
        <f t="shared" si="22"/>
        <v>150</v>
      </c>
      <c r="H199" s="17" t="s">
        <v>78</v>
      </c>
      <c r="I199" s="103" t="s">
        <v>88</v>
      </c>
      <c r="J199" s="17" t="s">
        <v>118</v>
      </c>
      <c r="K199" s="17">
        <v>3</v>
      </c>
      <c r="L199" s="131" t="s">
        <v>262</v>
      </c>
    </row>
    <row r="200" spans="1:12" x14ac:dyDescent="0.2">
      <c r="A200" s="75">
        <f t="shared" si="21"/>
        <v>31</v>
      </c>
      <c r="B200" s="17" t="s">
        <v>543</v>
      </c>
      <c r="C200" s="103" t="s">
        <v>266</v>
      </c>
      <c r="D200" s="43">
        <v>870100</v>
      </c>
      <c r="E200" s="43">
        <v>870349</v>
      </c>
      <c r="F200" s="103" t="s">
        <v>219</v>
      </c>
      <c r="G200" s="17">
        <f t="shared" si="22"/>
        <v>250</v>
      </c>
      <c r="H200" s="17" t="s">
        <v>78</v>
      </c>
      <c r="I200" s="103" t="s">
        <v>88</v>
      </c>
      <c r="J200" s="17" t="s">
        <v>118</v>
      </c>
      <c r="K200" s="17">
        <v>3</v>
      </c>
      <c r="L200" s="131" t="s">
        <v>89</v>
      </c>
    </row>
    <row r="201" spans="1:12" x14ac:dyDescent="0.2">
      <c r="A201" s="75">
        <f t="shared" si="21"/>
        <v>32</v>
      </c>
      <c r="B201" s="17" t="s">
        <v>544</v>
      </c>
      <c r="C201" s="103" t="s">
        <v>267</v>
      </c>
      <c r="D201" s="43">
        <v>871000</v>
      </c>
      <c r="E201" s="43">
        <v>871999</v>
      </c>
      <c r="F201" s="103" t="s">
        <v>221</v>
      </c>
      <c r="G201" s="17">
        <f t="shared" si="22"/>
        <v>1000</v>
      </c>
      <c r="H201" s="17" t="s">
        <v>78</v>
      </c>
      <c r="I201" s="103" t="s">
        <v>88</v>
      </c>
      <c r="J201" s="17" t="s">
        <v>80</v>
      </c>
      <c r="K201" s="17">
        <v>3</v>
      </c>
      <c r="L201" s="131" t="s">
        <v>89</v>
      </c>
    </row>
    <row r="202" spans="1:12" x14ac:dyDescent="0.2">
      <c r="A202" s="75">
        <f t="shared" ref="A202:A217" si="24">SUM(A201+1)</f>
        <v>33</v>
      </c>
      <c r="B202" s="17" t="s">
        <v>529</v>
      </c>
      <c r="C202" s="103" t="s">
        <v>268</v>
      </c>
      <c r="D202" s="43">
        <v>872100</v>
      </c>
      <c r="E202" s="43">
        <v>872549</v>
      </c>
      <c r="F202" s="103" t="s">
        <v>219</v>
      </c>
      <c r="G202" s="17">
        <f t="shared" si="23"/>
        <v>450</v>
      </c>
      <c r="H202" s="17" t="s">
        <v>78</v>
      </c>
      <c r="I202" s="103" t="s">
        <v>88</v>
      </c>
      <c r="J202" s="17" t="s">
        <v>118</v>
      </c>
      <c r="K202" s="17">
        <v>3</v>
      </c>
      <c r="L202" s="131" t="s">
        <v>89</v>
      </c>
    </row>
    <row r="203" spans="1:12" x14ac:dyDescent="0.2">
      <c r="A203" s="75">
        <f t="shared" si="24"/>
        <v>34</v>
      </c>
      <c r="B203" s="17" t="s">
        <v>546</v>
      </c>
      <c r="C203" s="103" t="s">
        <v>269</v>
      </c>
      <c r="D203" s="43">
        <v>873000</v>
      </c>
      <c r="E203" s="43">
        <v>873999</v>
      </c>
      <c r="F203" s="103" t="s">
        <v>221</v>
      </c>
      <c r="G203" s="17">
        <f t="shared" si="22"/>
        <v>1000</v>
      </c>
      <c r="H203" s="17" t="s">
        <v>78</v>
      </c>
      <c r="I203" s="103" t="s">
        <v>88</v>
      </c>
      <c r="J203" s="17" t="s">
        <v>80</v>
      </c>
      <c r="K203" s="17">
        <v>3</v>
      </c>
      <c r="L203" s="131" t="s">
        <v>89</v>
      </c>
    </row>
    <row r="204" spans="1:12" x14ac:dyDescent="0.2">
      <c r="A204" s="75">
        <f t="shared" si="24"/>
        <v>35</v>
      </c>
      <c r="B204" s="17" t="s">
        <v>271</v>
      </c>
      <c r="C204" s="103" t="s">
        <v>271</v>
      </c>
      <c r="D204" s="43">
        <v>883000</v>
      </c>
      <c r="E204" s="43">
        <v>885799</v>
      </c>
      <c r="F204" s="103" t="s">
        <v>221</v>
      </c>
      <c r="G204" s="17">
        <f t="shared" si="22"/>
        <v>2800</v>
      </c>
      <c r="H204" s="17" t="s">
        <v>78</v>
      </c>
      <c r="I204" s="103" t="s">
        <v>88</v>
      </c>
      <c r="J204" s="17" t="s">
        <v>80</v>
      </c>
      <c r="K204" s="17">
        <v>3</v>
      </c>
      <c r="L204" s="131" t="s">
        <v>262</v>
      </c>
    </row>
    <row r="205" spans="1:12" x14ac:dyDescent="0.2">
      <c r="A205" s="75">
        <f t="shared" si="24"/>
        <v>36</v>
      </c>
      <c r="B205" s="17" t="s">
        <v>535</v>
      </c>
      <c r="C205" s="103" t="s">
        <v>275</v>
      </c>
      <c r="D205" s="43">
        <v>900000</v>
      </c>
      <c r="E205" s="43">
        <v>900599</v>
      </c>
      <c r="F205" s="103" t="s">
        <v>221</v>
      </c>
      <c r="G205" s="17">
        <f t="shared" si="23"/>
        <v>600</v>
      </c>
      <c r="H205" s="17" t="s">
        <v>78</v>
      </c>
      <c r="I205" s="103" t="s">
        <v>88</v>
      </c>
      <c r="J205" s="17" t="s">
        <v>80</v>
      </c>
      <c r="K205" s="17">
        <v>3</v>
      </c>
      <c r="L205" s="131" t="s">
        <v>174</v>
      </c>
    </row>
    <row r="206" spans="1:12" x14ac:dyDescent="0.2">
      <c r="A206" s="75">
        <f t="shared" si="24"/>
        <v>37</v>
      </c>
      <c r="B206" s="17" t="s">
        <v>550</v>
      </c>
      <c r="C206" s="103" t="s">
        <v>276</v>
      </c>
      <c r="D206" s="43">
        <v>904100</v>
      </c>
      <c r="E206" s="43">
        <v>904399</v>
      </c>
      <c r="F206" s="103" t="s">
        <v>219</v>
      </c>
      <c r="G206" s="17">
        <f t="shared" si="22"/>
        <v>300</v>
      </c>
      <c r="H206" s="17" t="s">
        <v>78</v>
      </c>
      <c r="I206" s="103" t="s">
        <v>88</v>
      </c>
      <c r="J206" s="17" t="s">
        <v>118</v>
      </c>
      <c r="K206" s="17">
        <v>3</v>
      </c>
      <c r="L206" s="131" t="s">
        <v>174</v>
      </c>
    </row>
    <row r="207" spans="1:12" x14ac:dyDescent="0.2">
      <c r="A207" s="75">
        <f t="shared" si="24"/>
        <v>38</v>
      </c>
      <c r="B207" s="17" t="s">
        <v>545</v>
      </c>
      <c r="C207" s="103" t="s">
        <v>277</v>
      </c>
      <c r="D207" s="43">
        <v>907100</v>
      </c>
      <c r="E207" s="43">
        <v>907199</v>
      </c>
      <c r="F207" s="103" t="s">
        <v>219</v>
      </c>
      <c r="G207" s="17">
        <f t="shared" si="22"/>
        <v>100</v>
      </c>
      <c r="H207" s="17" t="s">
        <v>78</v>
      </c>
      <c r="I207" s="103" t="s">
        <v>88</v>
      </c>
      <c r="J207" s="17" t="s">
        <v>118</v>
      </c>
      <c r="K207" s="17">
        <v>3</v>
      </c>
      <c r="L207" s="131" t="s">
        <v>174</v>
      </c>
    </row>
    <row r="208" spans="1:12" x14ac:dyDescent="0.2">
      <c r="A208" s="75">
        <f t="shared" si="24"/>
        <v>39</v>
      </c>
      <c r="B208" s="17" t="s">
        <v>475</v>
      </c>
      <c r="C208" s="103" t="s">
        <v>279</v>
      </c>
      <c r="D208" s="43">
        <v>912100</v>
      </c>
      <c r="E208" s="43">
        <v>912249</v>
      </c>
      <c r="F208" s="103" t="s">
        <v>219</v>
      </c>
      <c r="G208" s="17">
        <f t="shared" si="23"/>
        <v>150</v>
      </c>
      <c r="H208" s="17" t="s">
        <v>78</v>
      </c>
      <c r="I208" s="103" t="s">
        <v>88</v>
      </c>
      <c r="J208" s="17" t="s">
        <v>118</v>
      </c>
      <c r="K208" s="17">
        <v>3</v>
      </c>
      <c r="L208" s="131" t="s">
        <v>174</v>
      </c>
    </row>
    <row r="209" spans="1:12" x14ac:dyDescent="0.2">
      <c r="A209" s="75">
        <f t="shared" si="24"/>
        <v>40</v>
      </c>
      <c r="B209" s="17" t="s">
        <v>534</v>
      </c>
      <c r="C209" s="103" t="s">
        <v>281</v>
      </c>
      <c r="D209" s="43">
        <v>916100</v>
      </c>
      <c r="E209" s="43">
        <v>916249</v>
      </c>
      <c r="F209" s="103" t="s">
        <v>219</v>
      </c>
      <c r="G209" s="17">
        <f t="shared" si="23"/>
        <v>150</v>
      </c>
      <c r="H209" s="17" t="s">
        <v>78</v>
      </c>
      <c r="I209" s="103" t="s">
        <v>88</v>
      </c>
      <c r="J209" s="17" t="s">
        <v>118</v>
      </c>
      <c r="K209" s="17">
        <v>3</v>
      </c>
      <c r="L209" s="131" t="s">
        <v>174</v>
      </c>
    </row>
    <row r="210" spans="1:12" x14ac:dyDescent="0.2">
      <c r="A210" s="75">
        <f t="shared" si="24"/>
        <v>41</v>
      </c>
      <c r="B210" s="17" t="s">
        <v>540</v>
      </c>
      <c r="C210" s="103" t="s">
        <v>541</v>
      </c>
      <c r="D210" s="43">
        <v>919100</v>
      </c>
      <c r="E210" s="43">
        <v>919399</v>
      </c>
      <c r="F210" s="103" t="s">
        <v>219</v>
      </c>
      <c r="G210" s="17">
        <f t="shared" si="22"/>
        <v>300</v>
      </c>
      <c r="H210" s="17" t="s">
        <v>78</v>
      </c>
      <c r="I210" s="103" t="s">
        <v>79</v>
      </c>
      <c r="J210" s="17" t="s">
        <v>118</v>
      </c>
      <c r="K210" s="17">
        <v>3</v>
      </c>
      <c r="L210" s="131" t="s">
        <v>174</v>
      </c>
    </row>
    <row r="211" spans="1:12" x14ac:dyDescent="0.2">
      <c r="A211" s="75">
        <f t="shared" si="24"/>
        <v>42</v>
      </c>
      <c r="B211" s="17" t="s">
        <v>473</v>
      </c>
      <c r="C211" s="103" t="s">
        <v>284</v>
      </c>
      <c r="D211" s="43">
        <v>930000</v>
      </c>
      <c r="E211" s="43">
        <v>930599</v>
      </c>
      <c r="F211" s="103" t="s">
        <v>221</v>
      </c>
      <c r="G211" s="17">
        <f t="shared" si="23"/>
        <v>600</v>
      </c>
      <c r="H211" s="17" t="s">
        <v>78</v>
      </c>
      <c r="I211" s="103" t="s">
        <v>88</v>
      </c>
      <c r="J211" s="17" t="s">
        <v>80</v>
      </c>
      <c r="K211" s="17">
        <v>3</v>
      </c>
      <c r="L211" s="131" t="s">
        <v>174</v>
      </c>
    </row>
    <row r="212" spans="1:12" x14ac:dyDescent="0.2">
      <c r="A212" s="75">
        <f t="shared" si="24"/>
        <v>43</v>
      </c>
      <c r="B212" s="17" t="s">
        <v>551</v>
      </c>
      <c r="C212" s="103" t="s">
        <v>285</v>
      </c>
      <c r="D212" s="43">
        <v>933100</v>
      </c>
      <c r="E212" s="43">
        <v>933249</v>
      </c>
      <c r="F212" s="103" t="s">
        <v>219</v>
      </c>
      <c r="G212" s="17">
        <f t="shared" si="22"/>
        <v>150</v>
      </c>
      <c r="H212" s="17" t="s">
        <v>78</v>
      </c>
      <c r="I212" s="103" t="s">
        <v>88</v>
      </c>
      <c r="J212" s="17" t="s">
        <v>118</v>
      </c>
      <c r="K212" s="17">
        <v>3</v>
      </c>
      <c r="L212" s="131" t="s">
        <v>174</v>
      </c>
    </row>
    <row r="213" spans="1:12" x14ac:dyDescent="0.2">
      <c r="A213" s="75">
        <f t="shared" si="24"/>
        <v>44</v>
      </c>
      <c r="B213" s="17" t="s">
        <v>531</v>
      </c>
      <c r="C213" s="103" t="s">
        <v>287</v>
      </c>
      <c r="D213" s="43">
        <v>936100</v>
      </c>
      <c r="E213" s="43">
        <v>936399</v>
      </c>
      <c r="F213" s="103" t="s">
        <v>219</v>
      </c>
      <c r="G213" s="17">
        <f t="shared" si="23"/>
        <v>300</v>
      </c>
      <c r="H213" s="17" t="s">
        <v>78</v>
      </c>
      <c r="I213" s="103" t="s">
        <v>88</v>
      </c>
      <c r="J213" s="17" t="s">
        <v>118</v>
      </c>
      <c r="K213" s="17">
        <v>3</v>
      </c>
      <c r="L213" s="131" t="s">
        <v>174</v>
      </c>
    </row>
    <row r="214" spans="1:12" x14ac:dyDescent="0.2">
      <c r="A214" s="75">
        <f t="shared" si="24"/>
        <v>45</v>
      </c>
      <c r="B214" s="17" t="s">
        <v>536</v>
      </c>
      <c r="C214" s="103" t="s">
        <v>289</v>
      </c>
      <c r="D214" s="43">
        <v>938100</v>
      </c>
      <c r="E214" s="43">
        <v>938349</v>
      </c>
      <c r="F214" s="103" t="s">
        <v>219</v>
      </c>
      <c r="G214" s="17">
        <f t="shared" si="23"/>
        <v>250</v>
      </c>
      <c r="H214" s="17" t="s">
        <v>78</v>
      </c>
      <c r="I214" s="103" t="s">
        <v>88</v>
      </c>
      <c r="J214" s="17" t="s">
        <v>118</v>
      </c>
      <c r="K214" s="17">
        <v>3</v>
      </c>
      <c r="L214" s="131" t="s">
        <v>174</v>
      </c>
    </row>
    <row r="215" spans="1:12" x14ac:dyDescent="0.2">
      <c r="A215" s="75">
        <f t="shared" si="24"/>
        <v>46</v>
      </c>
      <c r="B215" s="17" t="s">
        <v>532</v>
      </c>
      <c r="C215" s="103" t="s">
        <v>292</v>
      </c>
      <c r="D215" s="43">
        <v>970100</v>
      </c>
      <c r="E215" s="43">
        <v>970399</v>
      </c>
      <c r="F215" s="103" t="s">
        <v>219</v>
      </c>
      <c r="G215" s="17">
        <f t="shared" si="23"/>
        <v>300</v>
      </c>
      <c r="H215" s="17" t="s">
        <v>78</v>
      </c>
      <c r="I215" s="103" t="s">
        <v>88</v>
      </c>
      <c r="J215" s="17" t="s">
        <v>118</v>
      </c>
      <c r="K215" s="17">
        <v>3</v>
      </c>
      <c r="L215" s="131" t="s">
        <v>124</v>
      </c>
    </row>
    <row r="216" spans="1:12" x14ac:dyDescent="0.2">
      <c r="A216" s="75">
        <f t="shared" si="24"/>
        <v>47</v>
      </c>
      <c r="B216" s="17" t="s">
        <v>477</v>
      </c>
      <c r="C216" s="103" t="s">
        <v>293</v>
      </c>
      <c r="D216" s="43">
        <v>974100</v>
      </c>
      <c r="E216" s="43">
        <v>974699</v>
      </c>
      <c r="F216" s="103" t="s">
        <v>294</v>
      </c>
      <c r="G216" s="17">
        <f t="shared" si="23"/>
        <v>600</v>
      </c>
      <c r="H216" s="17" t="s">
        <v>78</v>
      </c>
      <c r="I216" s="103" t="s">
        <v>88</v>
      </c>
      <c r="J216" s="17" t="s">
        <v>118</v>
      </c>
      <c r="K216" s="17">
        <v>3</v>
      </c>
      <c r="L216" s="131" t="s">
        <v>124</v>
      </c>
    </row>
    <row r="217" spans="1:12" x14ac:dyDescent="0.2">
      <c r="A217" s="75">
        <f t="shared" si="24"/>
        <v>48</v>
      </c>
      <c r="B217" s="17" t="s">
        <v>530</v>
      </c>
      <c r="C217" s="103" t="s">
        <v>296</v>
      </c>
      <c r="D217" s="43">
        <v>978100</v>
      </c>
      <c r="E217" s="43">
        <v>978399</v>
      </c>
      <c r="F217" s="103" t="s">
        <v>219</v>
      </c>
      <c r="G217" s="17">
        <f t="shared" si="23"/>
        <v>300</v>
      </c>
      <c r="H217" s="17" t="s">
        <v>78</v>
      </c>
      <c r="I217" s="103" t="s">
        <v>88</v>
      </c>
      <c r="J217" s="17" t="s">
        <v>118</v>
      </c>
      <c r="K217" s="17">
        <v>3</v>
      </c>
      <c r="L217" s="131" t="s">
        <v>124</v>
      </c>
    </row>
    <row r="218" spans="1:12" x14ac:dyDescent="0.2">
      <c r="A218" s="75">
        <f t="shared" ref="A218:A233" si="25">SUM(A217+1)</f>
        <v>49</v>
      </c>
      <c r="B218" s="17" t="s">
        <v>493</v>
      </c>
      <c r="C218" s="103" t="s">
        <v>233</v>
      </c>
      <c r="D218" s="43">
        <v>480100</v>
      </c>
      <c r="E218" s="43">
        <v>480299</v>
      </c>
      <c r="F218" s="103" t="s">
        <v>219</v>
      </c>
      <c r="G218" s="17">
        <f t="shared" ref="G218:G241" si="26">SUM((E218-D218)+1)</f>
        <v>200</v>
      </c>
      <c r="H218" s="17" t="s">
        <v>78</v>
      </c>
      <c r="I218" s="103" t="s">
        <v>234</v>
      </c>
      <c r="J218" s="17" t="s">
        <v>118</v>
      </c>
      <c r="K218" s="17">
        <v>5</v>
      </c>
      <c r="L218" s="131" t="s">
        <v>184</v>
      </c>
    </row>
    <row r="219" spans="1:12" x14ac:dyDescent="0.2">
      <c r="A219" s="75">
        <f t="shared" si="25"/>
        <v>50</v>
      </c>
      <c r="B219" s="17" t="s">
        <v>560</v>
      </c>
      <c r="C219" s="103" t="s">
        <v>235</v>
      </c>
      <c r="D219" s="43">
        <v>660000</v>
      </c>
      <c r="E219" s="43">
        <v>661099</v>
      </c>
      <c r="F219" s="103" t="s">
        <v>221</v>
      </c>
      <c r="G219" s="17">
        <f t="shared" si="26"/>
        <v>1100</v>
      </c>
      <c r="H219" s="17" t="s">
        <v>78</v>
      </c>
      <c r="I219" s="103" t="s">
        <v>204</v>
      </c>
      <c r="J219" s="17" t="s">
        <v>80</v>
      </c>
      <c r="K219" s="17">
        <v>5</v>
      </c>
      <c r="L219" s="131" t="s">
        <v>236</v>
      </c>
    </row>
    <row r="220" spans="1:12" x14ac:dyDescent="0.2">
      <c r="A220" s="75">
        <f t="shared" si="25"/>
        <v>51</v>
      </c>
      <c r="B220" s="17" t="s">
        <v>218</v>
      </c>
      <c r="C220" s="103" t="s">
        <v>218</v>
      </c>
      <c r="D220" s="43">
        <v>280100</v>
      </c>
      <c r="E220" s="43">
        <v>280399</v>
      </c>
      <c r="F220" s="103" t="s">
        <v>219</v>
      </c>
      <c r="G220" s="17">
        <f t="shared" si="26"/>
        <v>300</v>
      </c>
      <c r="H220" s="17" t="s">
        <v>78</v>
      </c>
      <c r="I220" s="103" t="s">
        <v>97</v>
      </c>
      <c r="J220" s="17" t="s">
        <v>118</v>
      </c>
      <c r="K220" s="17">
        <v>6</v>
      </c>
      <c r="L220" s="131" t="s">
        <v>110</v>
      </c>
    </row>
    <row r="221" spans="1:12" x14ac:dyDescent="0.2">
      <c r="A221" s="75">
        <f t="shared" si="25"/>
        <v>52</v>
      </c>
      <c r="B221" s="17" t="s">
        <v>565</v>
      </c>
      <c r="C221" s="103" t="s">
        <v>123</v>
      </c>
      <c r="D221" s="43">
        <v>287100</v>
      </c>
      <c r="E221" s="43">
        <v>287399</v>
      </c>
      <c r="F221" s="103" t="s">
        <v>219</v>
      </c>
      <c r="G221" s="17">
        <f t="shared" si="26"/>
        <v>300</v>
      </c>
      <c r="H221" s="17" t="s">
        <v>78</v>
      </c>
      <c r="I221" s="103" t="s">
        <v>97</v>
      </c>
      <c r="J221" s="17" t="s">
        <v>118</v>
      </c>
      <c r="K221" s="17">
        <v>6</v>
      </c>
      <c r="L221" s="131" t="s">
        <v>110</v>
      </c>
    </row>
    <row r="222" spans="1:12" x14ac:dyDescent="0.2">
      <c r="A222" s="75">
        <f t="shared" si="25"/>
        <v>53</v>
      </c>
      <c r="B222" s="17" t="s">
        <v>576</v>
      </c>
      <c r="C222" s="103" t="s">
        <v>220</v>
      </c>
      <c r="D222" s="43">
        <v>290000</v>
      </c>
      <c r="E222" s="43">
        <v>291999</v>
      </c>
      <c r="F222" s="103" t="s">
        <v>221</v>
      </c>
      <c r="G222" s="17">
        <f t="shared" ref="G222:G238" si="27">SUM((E222-D222)+1)</f>
        <v>2000</v>
      </c>
      <c r="H222" s="17" t="s">
        <v>78</v>
      </c>
      <c r="I222" s="103" t="s">
        <v>97</v>
      </c>
      <c r="J222" s="17" t="s">
        <v>80</v>
      </c>
      <c r="K222" s="17">
        <v>6</v>
      </c>
      <c r="L222" s="131" t="s">
        <v>110</v>
      </c>
    </row>
    <row r="223" spans="1:12" x14ac:dyDescent="0.2">
      <c r="A223" s="75">
        <f t="shared" si="25"/>
        <v>54</v>
      </c>
      <c r="B223" s="17" t="s">
        <v>563</v>
      </c>
      <c r="C223" s="103" t="s">
        <v>248</v>
      </c>
      <c r="D223" s="43">
        <v>731000</v>
      </c>
      <c r="E223" s="43">
        <v>731599</v>
      </c>
      <c r="F223" s="103" t="s">
        <v>221</v>
      </c>
      <c r="G223" s="17">
        <f t="shared" si="26"/>
        <v>600</v>
      </c>
      <c r="H223" s="17" t="s">
        <v>78</v>
      </c>
      <c r="I223" s="103" t="s">
        <v>204</v>
      </c>
      <c r="J223" s="17" t="s">
        <v>80</v>
      </c>
      <c r="K223" s="17">
        <v>6</v>
      </c>
      <c r="L223" s="131" t="s">
        <v>184</v>
      </c>
    </row>
    <row r="224" spans="1:12" x14ac:dyDescent="0.2">
      <c r="A224" s="75">
        <f t="shared" si="25"/>
        <v>55</v>
      </c>
      <c r="B224" s="17" t="s">
        <v>575</v>
      </c>
      <c r="C224" s="103" t="s">
        <v>249</v>
      </c>
      <c r="D224" s="43">
        <v>736000</v>
      </c>
      <c r="E224" s="43">
        <v>737999</v>
      </c>
      <c r="F224" s="103" t="s">
        <v>221</v>
      </c>
      <c r="G224" s="17">
        <f t="shared" si="26"/>
        <v>2000</v>
      </c>
      <c r="H224" s="17" t="s">
        <v>78</v>
      </c>
      <c r="I224" s="103" t="s">
        <v>204</v>
      </c>
      <c r="J224" s="17" t="s">
        <v>80</v>
      </c>
      <c r="K224" s="17">
        <v>6</v>
      </c>
      <c r="L224" s="131" t="s">
        <v>184</v>
      </c>
    </row>
    <row r="225" spans="1:12" x14ac:dyDescent="0.2">
      <c r="A225" s="75">
        <f t="shared" si="25"/>
        <v>56</v>
      </c>
      <c r="B225" s="17" t="s">
        <v>491</v>
      </c>
      <c r="C225" s="103" t="s">
        <v>252</v>
      </c>
      <c r="D225" s="43">
        <v>749100</v>
      </c>
      <c r="E225" s="43">
        <v>749199</v>
      </c>
      <c r="F225" s="103" t="s">
        <v>219</v>
      </c>
      <c r="G225" s="17">
        <f t="shared" si="26"/>
        <v>100</v>
      </c>
      <c r="H225" s="17" t="s">
        <v>78</v>
      </c>
      <c r="I225" s="103" t="s">
        <v>97</v>
      </c>
      <c r="J225" s="17" t="s">
        <v>118</v>
      </c>
      <c r="K225" s="17">
        <v>6</v>
      </c>
      <c r="L225" s="131" t="s">
        <v>184</v>
      </c>
    </row>
    <row r="226" spans="1:12" x14ac:dyDescent="0.2">
      <c r="A226" s="75">
        <f t="shared" si="25"/>
        <v>57</v>
      </c>
      <c r="B226" s="17" t="s">
        <v>577</v>
      </c>
      <c r="C226" s="103" t="s">
        <v>259</v>
      </c>
      <c r="D226" s="43">
        <v>780100</v>
      </c>
      <c r="E226" s="43">
        <v>780349</v>
      </c>
      <c r="F226" s="103" t="s">
        <v>219</v>
      </c>
      <c r="G226" s="17">
        <f t="shared" si="27"/>
        <v>250</v>
      </c>
      <c r="H226" s="17" t="s">
        <v>78</v>
      </c>
      <c r="I226" s="103" t="s">
        <v>97</v>
      </c>
      <c r="J226" s="17" t="s">
        <v>118</v>
      </c>
      <c r="K226" s="17">
        <v>6</v>
      </c>
      <c r="L226" s="131" t="s">
        <v>184</v>
      </c>
    </row>
    <row r="227" spans="1:12" x14ac:dyDescent="0.2">
      <c r="A227" s="75">
        <f t="shared" si="25"/>
        <v>58</v>
      </c>
      <c r="B227" s="17" t="s">
        <v>499</v>
      </c>
      <c r="C227" s="103" t="s">
        <v>260</v>
      </c>
      <c r="D227" s="43">
        <v>789100</v>
      </c>
      <c r="E227" s="43">
        <v>789199</v>
      </c>
      <c r="F227" s="103" t="s">
        <v>219</v>
      </c>
      <c r="G227" s="17">
        <f t="shared" si="27"/>
        <v>100</v>
      </c>
      <c r="H227" s="17" t="s">
        <v>78</v>
      </c>
      <c r="I227" s="103" t="s">
        <v>97</v>
      </c>
      <c r="J227" s="17" t="s">
        <v>118</v>
      </c>
      <c r="K227" s="17">
        <v>6</v>
      </c>
      <c r="L227" s="131" t="s">
        <v>184</v>
      </c>
    </row>
    <row r="228" spans="1:12" x14ac:dyDescent="0.2">
      <c r="A228" s="75">
        <f t="shared" si="25"/>
        <v>59</v>
      </c>
      <c r="B228" s="17" t="s">
        <v>571</v>
      </c>
      <c r="C228" s="103" t="s">
        <v>572</v>
      </c>
      <c r="D228" s="43">
        <v>830000</v>
      </c>
      <c r="E228" s="43">
        <v>832399</v>
      </c>
      <c r="F228" s="103" t="s">
        <v>221</v>
      </c>
      <c r="G228" s="17">
        <f t="shared" si="26"/>
        <v>2400</v>
      </c>
      <c r="H228" s="17" t="s">
        <v>78</v>
      </c>
      <c r="I228" s="103" t="s">
        <v>79</v>
      </c>
      <c r="J228" s="17" t="s">
        <v>80</v>
      </c>
      <c r="K228" s="17">
        <v>6</v>
      </c>
      <c r="L228" s="131" t="s">
        <v>262</v>
      </c>
    </row>
    <row r="229" spans="1:12" x14ac:dyDescent="0.2">
      <c r="A229" s="75">
        <f t="shared" si="25"/>
        <v>60</v>
      </c>
      <c r="B229" s="17" t="s">
        <v>579</v>
      </c>
      <c r="C229" s="103" t="s">
        <v>265</v>
      </c>
      <c r="D229" s="43">
        <v>839100</v>
      </c>
      <c r="E229" s="43">
        <v>839699</v>
      </c>
      <c r="F229" s="103" t="s">
        <v>219</v>
      </c>
      <c r="G229" s="17">
        <f t="shared" si="27"/>
        <v>600</v>
      </c>
      <c r="H229" s="17" t="s">
        <v>78</v>
      </c>
      <c r="I229" s="103" t="s">
        <v>204</v>
      </c>
      <c r="J229" s="17" t="s">
        <v>118</v>
      </c>
      <c r="K229" s="17">
        <v>6</v>
      </c>
      <c r="L229" s="131" t="s">
        <v>140</v>
      </c>
    </row>
    <row r="230" spans="1:12" x14ac:dyDescent="0.2">
      <c r="A230" s="75">
        <f t="shared" si="25"/>
        <v>61</v>
      </c>
      <c r="B230" s="17" t="s">
        <v>568</v>
      </c>
      <c r="C230" s="103" t="s">
        <v>569</v>
      </c>
      <c r="D230" s="43">
        <v>880000</v>
      </c>
      <c r="E230" s="43">
        <v>881599</v>
      </c>
      <c r="F230" s="103" t="s">
        <v>221</v>
      </c>
      <c r="G230" s="17">
        <f t="shared" si="26"/>
        <v>1600</v>
      </c>
      <c r="H230" s="17" t="s">
        <v>78</v>
      </c>
      <c r="I230" s="103" t="s">
        <v>79</v>
      </c>
      <c r="J230" s="17" t="s">
        <v>80</v>
      </c>
      <c r="K230" s="17">
        <v>6</v>
      </c>
      <c r="L230" s="131" t="s">
        <v>140</v>
      </c>
    </row>
    <row r="231" spans="1:12" x14ac:dyDescent="0.2">
      <c r="A231" s="75">
        <f t="shared" si="25"/>
        <v>62</v>
      </c>
      <c r="B231" s="17" t="s">
        <v>272</v>
      </c>
      <c r="C231" s="103" t="s">
        <v>580</v>
      </c>
      <c r="D231" s="43">
        <v>886000</v>
      </c>
      <c r="E231" s="43">
        <v>887999</v>
      </c>
      <c r="F231" s="103" t="s">
        <v>221</v>
      </c>
      <c r="G231" s="17">
        <f t="shared" si="27"/>
        <v>2000</v>
      </c>
      <c r="H231" s="17" t="s">
        <v>78</v>
      </c>
      <c r="I231" s="103" t="s">
        <v>79</v>
      </c>
      <c r="J231" s="17" t="s">
        <v>80</v>
      </c>
      <c r="K231" s="17">
        <v>6</v>
      </c>
      <c r="L231" s="131" t="s">
        <v>140</v>
      </c>
    </row>
    <row r="232" spans="1:12" x14ac:dyDescent="0.2">
      <c r="A232" s="75">
        <f t="shared" si="25"/>
        <v>63</v>
      </c>
      <c r="B232" s="17" t="s">
        <v>561</v>
      </c>
      <c r="C232" s="103" t="s">
        <v>562</v>
      </c>
      <c r="D232" s="43">
        <v>889100</v>
      </c>
      <c r="E232" s="43">
        <v>889299</v>
      </c>
      <c r="F232" s="103" t="s">
        <v>219</v>
      </c>
      <c r="G232" s="17">
        <f t="shared" si="26"/>
        <v>200</v>
      </c>
      <c r="H232" s="17" t="s">
        <v>78</v>
      </c>
      <c r="I232" s="103" t="s">
        <v>79</v>
      </c>
      <c r="J232" s="17" t="s">
        <v>118</v>
      </c>
      <c r="K232" s="17">
        <v>6</v>
      </c>
      <c r="L232" s="131" t="s">
        <v>140</v>
      </c>
    </row>
    <row r="233" spans="1:12" x14ac:dyDescent="0.2">
      <c r="A233" s="75">
        <f t="shared" si="25"/>
        <v>64</v>
      </c>
      <c r="B233" s="17" t="s">
        <v>691</v>
      </c>
      <c r="C233" s="103" t="s">
        <v>278</v>
      </c>
      <c r="D233" s="43">
        <v>910000</v>
      </c>
      <c r="E233" s="43">
        <v>911699</v>
      </c>
      <c r="F233" s="103" t="s">
        <v>221</v>
      </c>
      <c r="G233" s="17">
        <f t="shared" si="26"/>
        <v>1700</v>
      </c>
      <c r="H233" s="17" t="s">
        <v>78</v>
      </c>
      <c r="I233" s="103" t="s">
        <v>97</v>
      </c>
      <c r="J233" s="17" t="s">
        <v>80</v>
      </c>
      <c r="K233" s="17">
        <v>6</v>
      </c>
      <c r="L233" s="131" t="s">
        <v>98</v>
      </c>
    </row>
    <row r="234" spans="1:12" x14ac:dyDescent="0.2">
      <c r="A234" s="75">
        <f t="shared" ref="A234:A241" si="28">SUM(A233+1)</f>
        <v>65</v>
      </c>
      <c r="B234" s="17" t="s">
        <v>566</v>
      </c>
      <c r="C234" s="103" t="s">
        <v>280</v>
      </c>
      <c r="D234" s="43">
        <v>915000</v>
      </c>
      <c r="E234" s="43">
        <v>915999</v>
      </c>
      <c r="F234" s="103" t="s">
        <v>221</v>
      </c>
      <c r="G234" s="17">
        <f t="shared" si="26"/>
        <v>1000</v>
      </c>
      <c r="H234" s="17" t="s">
        <v>78</v>
      </c>
      <c r="I234" s="103" t="s">
        <v>97</v>
      </c>
      <c r="J234" s="17" t="s">
        <v>80</v>
      </c>
      <c r="K234" s="17">
        <v>6</v>
      </c>
      <c r="L234" s="131" t="s">
        <v>98</v>
      </c>
    </row>
    <row r="235" spans="1:12" x14ac:dyDescent="0.2">
      <c r="A235" s="75">
        <f t="shared" si="28"/>
        <v>66</v>
      </c>
      <c r="B235" s="17" t="s">
        <v>578</v>
      </c>
      <c r="C235" s="103" t="s">
        <v>282</v>
      </c>
      <c r="D235" s="43">
        <v>918000</v>
      </c>
      <c r="E235" s="43">
        <v>918319</v>
      </c>
      <c r="F235" s="103" t="s">
        <v>221</v>
      </c>
      <c r="G235" s="17">
        <f t="shared" si="27"/>
        <v>320</v>
      </c>
      <c r="H235" s="17" t="s">
        <v>78</v>
      </c>
      <c r="I235" s="103" t="s">
        <v>97</v>
      </c>
      <c r="J235" s="17" t="s">
        <v>80</v>
      </c>
      <c r="K235" s="17">
        <v>6</v>
      </c>
      <c r="L235" s="131" t="s">
        <v>98</v>
      </c>
    </row>
    <row r="236" spans="1:12" x14ac:dyDescent="0.2">
      <c r="A236" s="75">
        <f t="shared" si="28"/>
        <v>67</v>
      </c>
      <c r="B236" s="17" t="s">
        <v>581</v>
      </c>
      <c r="C236" s="103" t="s">
        <v>286</v>
      </c>
      <c r="D236" s="43">
        <v>934100</v>
      </c>
      <c r="E236" s="43">
        <v>934199</v>
      </c>
      <c r="F236" s="103" t="s">
        <v>219</v>
      </c>
      <c r="G236" s="17">
        <f t="shared" si="27"/>
        <v>100</v>
      </c>
      <c r="H236" s="17" t="s">
        <v>78</v>
      </c>
      <c r="I236" s="103" t="s">
        <v>97</v>
      </c>
      <c r="J236" s="17" t="s">
        <v>118</v>
      </c>
      <c r="K236" s="17">
        <v>6</v>
      </c>
      <c r="L236" s="131" t="s">
        <v>98</v>
      </c>
    </row>
    <row r="237" spans="1:12" x14ac:dyDescent="0.2">
      <c r="A237" s="75">
        <f t="shared" si="28"/>
        <v>68</v>
      </c>
      <c r="B237" s="17" t="s">
        <v>574</v>
      </c>
      <c r="C237" s="103" t="s">
        <v>288</v>
      </c>
      <c r="D237" s="43">
        <v>937000</v>
      </c>
      <c r="E237" s="43">
        <v>937299</v>
      </c>
      <c r="F237" s="103" t="s">
        <v>221</v>
      </c>
      <c r="G237" s="17">
        <f t="shared" si="26"/>
        <v>300</v>
      </c>
      <c r="H237" s="17" t="s">
        <v>78</v>
      </c>
      <c r="I237" s="103" t="s">
        <v>97</v>
      </c>
      <c r="J237" s="17" t="s">
        <v>80</v>
      </c>
      <c r="K237" s="17">
        <v>6</v>
      </c>
      <c r="L237" s="131" t="s">
        <v>98</v>
      </c>
    </row>
    <row r="238" spans="1:12" x14ac:dyDescent="0.2">
      <c r="A238" s="75">
        <f t="shared" si="28"/>
        <v>69</v>
      </c>
      <c r="B238" s="17" t="s">
        <v>582</v>
      </c>
      <c r="C238" s="103" t="s">
        <v>290</v>
      </c>
      <c r="D238" s="43">
        <v>939100</v>
      </c>
      <c r="E238" s="43">
        <v>939249</v>
      </c>
      <c r="F238" s="103" t="s">
        <v>219</v>
      </c>
      <c r="G238" s="17">
        <f t="shared" si="27"/>
        <v>150</v>
      </c>
      <c r="H238" s="17" t="s">
        <v>78</v>
      </c>
      <c r="I238" s="103" t="s">
        <v>97</v>
      </c>
      <c r="J238" s="17" t="s">
        <v>118</v>
      </c>
      <c r="K238" s="17">
        <v>6</v>
      </c>
      <c r="L238" s="131" t="s">
        <v>98</v>
      </c>
    </row>
    <row r="239" spans="1:12" x14ac:dyDescent="0.2">
      <c r="A239" s="75">
        <f t="shared" si="28"/>
        <v>70</v>
      </c>
      <c r="B239" s="17" t="s">
        <v>483</v>
      </c>
      <c r="C239" s="103" t="s">
        <v>291</v>
      </c>
      <c r="D239" s="43">
        <v>941100</v>
      </c>
      <c r="E239" s="43">
        <v>941249</v>
      </c>
      <c r="F239" s="103" t="s">
        <v>219</v>
      </c>
      <c r="G239" s="17">
        <f t="shared" si="26"/>
        <v>150</v>
      </c>
      <c r="H239" s="17" t="s">
        <v>78</v>
      </c>
      <c r="I239" s="103" t="s">
        <v>97</v>
      </c>
      <c r="J239" s="17" t="s">
        <v>118</v>
      </c>
      <c r="K239" s="17">
        <v>6</v>
      </c>
      <c r="L239" s="131" t="s">
        <v>98</v>
      </c>
    </row>
    <row r="240" spans="1:12" x14ac:dyDescent="0.2">
      <c r="A240" s="75">
        <f t="shared" si="28"/>
        <v>71</v>
      </c>
      <c r="B240" s="17" t="s">
        <v>567</v>
      </c>
      <c r="C240" s="103" t="s">
        <v>295</v>
      </c>
      <c r="D240" s="43">
        <v>977100</v>
      </c>
      <c r="E240" s="43">
        <v>977699</v>
      </c>
      <c r="F240" s="103" t="s">
        <v>219</v>
      </c>
      <c r="G240" s="17">
        <f t="shared" si="26"/>
        <v>600</v>
      </c>
      <c r="H240" s="17" t="s">
        <v>78</v>
      </c>
      <c r="I240" s="103" t="s">
        <v>97</v>
      </c>
      <c r="J240" s="17" t="s">
        <v>118</v>
      </c>
      <c r="K240" s="17">
        <v>6</v>
      </c>
      <c r="L240" s="131" t="s">
        <v>110</v>
      </c>
    </row>
    <row r="241" spans="1:12" x14ac:dyDescent="0.2">
      <c r="A241" s="75">
        <f t="shared" si="28"/>
        <v>72</v>
      </c>
      <c r="B241" s="17" t="s">
        <v>570</v>
      </c>
      <c r="C241" s="103" t="s">
        <v>297</v>
      </c>
      <c r="D241" s="43">
        <v>979100</v>
      </c>
      <c r="E241" s="43">
        <v>979249</v>
      </c>
      <c r="F241" s="103" t="s">
        <v>219</v>
      </c>
      <c r="G241" s="17">
        <f t="shared" si="26"/>
        <v>150</v>
      </c>
      <c r="H241" s="17" t="s">
        <v>78</v>
      </c>
      <c r="I241" s="103" t="s">
        <v>97</v>
      </c>
      <c r="J241" s="17" t="s">
        <v>118</v>
      </c>
      <c r="K241" s="17">
        <v>6</v>
      </c>
      <c r="L241" s="131" t="s">
        <v>110</v>
      </c>
    </row>
    <row r="242" spans="1:12" ht="13.5" thickBot="1" x14ac:dyDescent="0.25">
      <c r="A242" s="77"/>
      <c r="B242" s="24"/>
      <c r="C242" s="104"/>
      <c r="D242" s="45"/>
      <c r="E242" s="45"/>
      <c r="F242" s="104"/>
      <c r="G242" s="24" t="s">
        <v>16</v>
      </c>
      <c r="H242" s="24"/>
      <c r="I242" s="104"/>
      <c r="J242" s="24"/>
      <c r="K242" s="24"/>
      <c r="L242" s="132"/>
    </row>
    <row r="243" spans="1:12" x14ac:dyDescent="0.2">
      <c r="A243" s="79"/>
      <c r="C243" s="115"/>
      <c r="F243" s="115"/>
      <c r="I243" s="115"/>
      <c r="L243" s="115"/>
    </row>
    <row r="244" spans="1:12" x14ac:dyDescent="0.2">
      <c r="A244" s="79"/>
      <c r="C244" s="112" t="s">
        <v>114</v>
      </c>
      <c r="D244" s="52"/>
      <c r="E244" s="52"/>
      <c r="F244" s="112"/>
      <c r="G244" s="52">
        <f>SUM(G170:G241)</f>
        <v>43770</v>
      </c>
      <c r="I244" s="115"/>
      <c r="L244" s="115"/>
    </row>
    <row r="245" spans="1:12" x14ac:dyDescent="0.2">
      <c r="A245" s="79"/>
      <c r="C245" s="115"/>
      <c r="F245" s="115"/>
      <c r="I245" s="115"/>
      <c r="L245" s="115"/>
    </row>
    <row r="246" spans="1:12" x14ac:dyDescent="0.2">
      <c r="A246" s="79"/>
      <c r="C246" s="117" t="s">
        <v>583</v>
      </c>
      <c r="D246" s="62"/>
      <c r="E246" s="62"/>
      <c r="F246" s="117"/>
      <c r="G246" s="62">
        <f>SUM(G41+G96+G126+G147+G152+G167+G244)</f>
        <v>583752</v>
      </c>
      <c r="I246" s="115"/>
      <c r="L246" s="115"/>
    </row>
    <row r="247" spans="1:12" x14ac:dyDescent="0.2">
      <c r="A247" s="79"/>
      <c r="C247" s="115"/>
      <c r="F247" s="115"/>
      <c r="I247" s="115"/>
      <c r="L247" s="115"/>
    </row>
    <row r="248" spans="1:12" ht="13.5" thickBot="1" x14ac:dyDescent="0.25">
      <c r="A248" s="79"/>
      <c r="C248" s="116" t="s">
        <v>299</v>
      </c>
      <c r="D248" s="57"/>
      <c r="E248" s="13"/>
      <c r="F248" s="115"/>
      <c r="I248" s="115"/>
      <c r="L248" s="115"/>
    </row>
    <row r="249" spans="1:12" x14ac:dyDescent="0.2">
      <c r="A249" s="74">
        <v>1</v>
      </c>
      <c r="B249" s="19"/>
      <c r="C249" s="102" t="s">
        <v>300</v>
      </c>
      <c r="D249" s="61">
        <v>982000</v>
      </c>
      <c r="E249" s="61">
        <v>982999</v>
      </c>
      <c r="F249" s="102" t="s">
        <v>301</v>
      </c>
      <c r="G249" s="19">
        <f>SUM((E249-D249)+1)</f>
        <v>1000</v>
      </c>
      <c r="H249" s="19" t="s">
        <v>129</v>
      </c>
      <c r="I249" s="102" t="s">
        <v>79</v>
      </c>
      <c r="J249" s="19" t="s">
        <v>80</v>
      </c>
      <c r="K249" s="19">
        <v>2</v>
      </c>
      <c r="L249" s="130" t="s">
        <v>359</v>
      </c>
    </row>
    <row r="250" spans="1:12" ht="13.5" thickBot="1" x14ac:dyDescent="0.25">
      <c r="A250" s="176">
        <v>2</v>
      </c>
      <c r="B250" s="16"/>
      <c r="C250" s="104" t="s">
        <v>585</v>
      </c>
      <c r="D250" s="177">
        <v>983000</v>
      </c>
      <c r="E250" s="136">
        <v>983999</v>
      </c>
      <c r="F250" s="104"/>
      <c r="G250" s="24"/>
      <c r="H250" s="24" t="s">
        <v>129</v>
      </c>
      <c r="I250" s="104"/>
      <c r="J250" s="24" t="s">
        <v>80</v>
      </c>
      <c r="K250" s="24">
        <v>2</v>
      </c>
      <c r="L250" s="132" t="s">
        <v>359</v>
      </c>
    </row>
    <row r="251" spans="1:12" x14ac:dyDescent="0.2">
      <c r="A251" s="79"/>
      <c r="B251" s="15"/>
      <c r="C251" s="111" t="s">
        <v>16</v>
      </c>
      <c r="D251" s="15"/>
      <c r="E251" s="15"/>
      <c r="F251" s="111"/>
      <c r="G251" s="15"/>
      <c r="H251" s="15"/>
      <c r="I251" s="111"/>
      <c r="J251" s="15"/>
      <c r="K251" s="15"/>
      <c r="L251" s="111"/>
    </row>
    <row r="252" spans="1:12" ht="13.5" thickBot="1" x14ac:dyDescent="0.25">
      <c r="A252" s="79"/>
      <c r="C252" s="116" t="s">
        <v>302</v>
      </c>
      <c r="D252" s="13"/>
      <c r="E252" s="13"/>
      <c r="F252" s="115"/>
      <c r="I252" s="115"/>
      <c r="L252" s="115"/>
    </row>
    <row r="253" spans="1:12" x14ac:dyDescent="0.2">
      <c r="A253" s="74">
        <v>1</v>
      </c>
      <c r="B253" s="19"/>
      <c r="C253" s="102" t="s">
        <v>303</v>
      </c>
      <c r="D253" s="43">
        <v>400000</v>
      </c>
      <c r="E253" s="43">
        <v>599999</v>
      </c>
      <c r="F253" s="102"/>
      <c r="G253" s="19" t="s">
        <v>16</v>
      </c>
      <c r="H253" s="19"/>
      <c r="I253" s="102" t="s">
        <v>79</v>
      </c>
      <c r="J253" s="19" t="s">
        <v>80</v>
      </c>
      <c r="K253" s="19">
        <v>9</v>
      </c>
      <c r="L253" s="130" t="s">
        <v>16</v>
      </c>
    </row>
    <row r="254" spans="1:12" ht="13.5" thickBot="1" x14ac:dyDescent="0.25">
      <c r="A254" s="77">
        <v>2</v>
      </c>
      <c r="B254" s="24"/>
      <c r="C254" s="104" t="s">
        <v>304</v>
      </c>
      <c r="D254" s="45">
        <v>700000</v>
      </c>
      <c r="E254" s="45">
        <v>899999</v>
      </c>
      <c r="F254" s="104"/>
      <c r="G254" s="24" t="s">
        <v>16</v>
      </c>
      <c r="H254" s="24"/>
      <c r="I254" s="104" t="s">
        <v>79</v>
      </c>
      <c r="J254" s="24" t="s">
        <v>80</v>
      </c>
      <c r="K254" s="24">
        <v>9</v>
      </c>
      <c r="L254" s="132" t="s">
        <v>16</v>
      </c>
    </row>
    <row r="255" spans="1:12" x14ac:dyDescent="0.2">
      <c r="A255" s="15"/>
      <c r="B255" s="15"/>
      <c r="C255" s="111"/>
      <c r="D255" s="15"/>
      <c r="E255" s="15"/>
      <c r="F255" s="15"/>
      <c r="G255" s="15"/>
      <c r="H255" s="15"/>
      <c r="I255" s="111"/>
      <c r="J255" s="15"/>
      <c r="K255" s="15"/>
      <c r="L255" s="111"/>
    </row>
    <row r="256" spans="1:12" x14ac:dyDescent="0.2">
      <c r="C256" s="115"/>
    </row>
    <row r="257" spans="1:13" x14ac:dyDescent="0.2">
      <c r="A257" s="15" t="s">
        <v>305</v>
      </c>
      <c r="B257" s="15"/>
      <c r="C257" s="111"/>
      <c r="D257" s="15"/>
      <c r="E257" s="15"/>
      <c r="F257" s="15"/>
      <c r="G257" s="15"/>
      <c r="H257" s="15"/>
      <c r="I257" s="15"/>
      <c r="J257" s="15"/>
      <c r="K257" s="15"/>
      <c r="L257" s="15"/>
      <c r="M257" s="15"/>
    </row>
    <row r="258" spans="1:13" x14ac:dyDescent="0.2">
      <c r="A258" s="15"/>
      <c r="B258" s="15"/>
      <c r="C258" s="111"/>
      <c r="D258" s="15"/>
      <c r="E258" s="15"/>
      <c r="F258" s="15"/>
      <c r="G258" s="15"/>
      <c r="H258" s="15"/>
      <c r="I258" s="15"/>
      <c r="J258" s="15"/>
      <c r="K258" s="15"/>
      <c r="L258" s="15"/>
      <c r="M258" s="15"/>
    </row>
    <row r="259" spans="1:13" x14ac:dyDescent="0.2">
      <c r="A259" s="15"/>
      <c r="B259" s="15" t="s">
        <v>588</v>
      </c>
      <c r="C259" s="111" t="s">
        <v>306</v>
      </c>
      <c r="D259" s="15"/>
      <c r="E259" s="15"/>
      <c r="F259" s="15"/>
      <c r="G259" s="15"/>
      <c r="H259" s="15"/>
      <c r="I259" s="15"/>
      <c r="J259" s="15"/>
      <c r="K259" s="15"/>
      <c r="L259" s="15"/>
      <c r="M259" s="15"/>
    </row>
    <row r="260" spans="1:13" x14ac:dyDescent="0.2">
      <c r="A260" s="15"/>
      <c r="B260" s="15" t="s">
        <v>589</v>
      </c>
      <c r="C260" s="111" t="s">
        <v>307</v>
      </c>
      <c r="D260" s="15"/>
      <c r="E260" s="15"/>
      <c r="F260" s="15"/>
      <c r="G260" s="15"/>
      <c r="H260" s="15"/>
      <c r="I260" s="15"/>
      <c r="J260" s="15"/>
      <c r="K260" s="15"/>
      <c r="L260" s="15"/>
      <c r="M260" s="15"/>
    </row>
    <row r="261" spans="1:13" x14ac:dyDescent="0.2">
      <c r="A261" s="15"/>
      <c r="B261" s="15" t="s">
        <v>590</v>
      </c>
      <c r="C261" s="111" t="s">
        <v>308</v>
      </c>
      <c r="D261" s="15"/>
      <c r="E261" s="15"/>
      <c r="F261" s="15"/>
      <c r="G261" s="15"/>
      <c r="H261" s="15"/>
      <c r="I261" s="15"/>
      <c r="J261" s="15"/>
      <c r="K261" s="15"/>
      <c r="L261" s="15"/>
      <c r="M261" s="15"/>
    </row>
    <row r="262" spans="1:13" x14ac:dyDescent="0.2">
      <c r="A262" s="15"/>
      <c r="B262" s="15" t="s">
        <v>591</v>
      </c>
      <c r="C262" s="111" t="s">
        <v>309</v>
      </c>
      <c r="D262" s="15"/>
      <c r="E262" s="15"/>
      <c r="F262" s="15"/>
      <c r="G262" s="15"/>
      <c r="H262" s="15"/>
      <c r="I262" s="15"/>
      <c r="J262" s="15"/>
      <c r="K262" s="15"/>
      <c r="L262" s="15"/>
      <c r="M262" s="15"/>
    </row>
    <row r="263" spans="1:13" x14ac:dyDescent="0.2">
      <c r="A263" s="15"/>
      <c r="B263" s="15" t="s">
        <v>592</v>
      </c>
      <c r="C263" s="111" t="s">
        <v>310</v>
      </c>
      <c r="D263" s="15"/>
      <c r="E263" s="15"/>
      <c r="F263" s="15"/>
      <c r="G263" s="15"/>
      <c r="H263" s="15"/>
      <c r="I263" s="15"/>
      <c r="J263" s="15"/>
      <c r="K263" s="15"/>
      <c r="L263" s="15"/>
      <c r="M263" s="15"/>
    </row>
    <row r="264" spans="1:13" x14ac:dyDescent="0.2">
      <c r="A264" s="15"/>
      <c r="B264" s="15" t="s">
        <v>593</v>
      </c>
      <c r="C264" s="111" t="s">
        <v>311</v>
      </c>
      <c r="D264" s="15"/>
      <c r="E264" s="15"/>
      <c r="F264" s="15"/>
      <c r="G264" s="15"/>
      <c r="H264" s="15"/>
      <c r="I264" s="15"/>
      <c r="J264" s="15"/>
      <c r="K264" s="15"/>
      <c r="L264" s="15"/>
      <c r="M264" s="15"/>
    </row>
    <row r="265" spans="1:13" x14ac:dyDescent="0.2">
      <c r="A265" s="15"/>
      <c r="B265" s="15" t="s">
        <v>594</v>
      </c>
      <c r="C265" s="111" t="s">
        <v>312</v>
      </c>
      <c r="D265" s="15"/>
      <c r="E265" s="15"/>
      <c r="F265" s="15"/>
      <c r="G265" s="15"/>
      <c r="H265" s="15"/>
      <c r="I265" s="15"/>
      <c r="J265" s="15"/>
      <c r="K265" s="15"/>
      <c r="L265" s="15"/>
      <c r="M265" s="15"/>
    </row>
    <row r="266" spans="1:13" x14ac:dyDescent="0.2">
      <c r="A266" s="15"/>
      <c r="B266" s="15" t="s">
        <v>595</v>
      </c>
      <c r="C266" s="111" t="s">
        <v>313</v>
      </c>
      <c r="D266" s="15"/>
      <c r="E266" s="15"/>
      <c r="F266" s="15"/>
      <c r="G266" s="15"/>
      <c r="H266" s="15"/>
      <c r="I266" s="15"/>
      <c r="J266" s="15"/>
      <c r="K266" s="15"/>
      <c r="L266" s="15"/>
      <c r="M266" s="15"/>
    </row>
    <row r="267" spans="1:13" x14ac:dyDescent="0.2">
      <c r="A267" s="15"/>
      <c r="B267" s="15" t="s">
        <v>596</v>
      </c>
      <c r="C267" s="111" t="s">
        <v>314</v>
      </c>
      <c r="D267" s="15"/>
      <c r="E267" s="15"/>
      <c r="F267" s="15"/>
      <c r="G267" s="15"/>
      <c r="H267" s="15"/>
      <c r="I267" s="15"/>
      <c r="J267" s="15"/>
      <c r="K267" s="15"/>
      <c r="L267" s="15"/>
      <c r="M267" s="15"/>
    </row>
    <row r="268" spans="1:13" x14ac:dyDescent="0.2">
      <c r="A268" s="15"/>
      <c r="B268" s="15" t="s">
        <v>597</v>
      </c>
      <c r="C268" s="111" t="s">
        <v>315</v>
      </c>
      <c r="D268" s="15"/>
      <c r="E268" s="15"/>
      <c r="F268" s="15"/>
      <c r="G268" s="15"/>
      <c r="H268" s="15"/>
      <c r="I268" s="15"/>
      <c r="J268" s="15"/>
      <c r="K268" s="15"/>
      <c r="L268" s="15"/>
      <c r="M268" s="15"/>
    </row>
    <row r="269" spans="1:13" x14ac:dyDescent="0.2">
      <c r="A269" s="15"/>
      <c r="B269" s="15" t="s">
        <v>598</v>
      </c>
      <c r="C269" s="111" t="s">
        <v>316</v>
      </c>
      <c r="D269" s="15"/>
      <c r="E269" s="15"/>
      <c r="F269" s="15"/>
      <c r="G269" s="15"/>
      <c r="H269" s="15"/>
      <c r="I269" s="15"/>
      <c r="J269" s="15"/>
      <c r="K269" s="15"/>
      <c r="L269" s="15"/>
      <c r="M269" s="15"/>
    </row>
    <row r="270" spans="1:13" x14ac:dyDescent="0.2">
      <c r="A270" s="15"/>
      <c r="B270" s="15" t="s">
        <v>599</v>
      </c>
      <c r="C270" s="111" t="s">
        <v>317</v>
      </c>
      <c r="D270" s="15"/>
      <c r="E270" s="15"/>
      <c r="F270" s="15"/>
      <c r="G270" s="15"/>
      <c r="H270" s="15"/>
      <c r="I270" s="15"/>
      <c r="J270" s="15"/>
      <c r="K270" s="15"/>
      <c r="L270" s="15"/>
      <c r="M270" s="15"/>
    </row>
    <row r="271" spans="1:13" x14ac:dyDescent="0.2">
      <c r="A271" s="15"/>
      <c r="B271" s="15"/>
      <c r="C271" s="111" t="s">
        <v>318</v>
      </c>
      <c r="D271" s="15"/>
      <c r="E271" s="15"/>
      <c r="F271" s="15"/>
      <c r="G271" s="15"/>
      <c r="H271" s="15"/>
      <c r="I271" s="15"/>
      <c r="J271" s="15"/>
      <c r="K271" s="15"/>
      <c r="L271" s="15"/>
      <c r="M271" s="15"/>
    </row>
    <row r="272" spans="1:13" x14ac:dyDescent="0.2">
      <c r="A272" s="15"/>
      <c r="B272" s="15"/>
      <c r="C272" s="111" t="s">
        <v>319</v>
      </c>
      <c r="D272" s="15"/>
      <c r="E272" s="15"/>
      <c r="F272" s="15"/>
      <c r="G272" s="15"/>
      <c r="H272" s="15"/>
      <c r="I272" s="15"/>
      <c r="J272" s="15"/>
      <c r="K272" s="15"/>
      <c r="L272" s="15"/>
      <c r="M272" s="15"/>
    </row>
    <row r="273" spans="1:13" x14ac:dyDescent="0.2">
      <c r="A273" s="15"/>
      <c r="B273" s="15"/>
      <c r="C273" s="111" t="s">
        <v>320</v>
      </c>
      <c r="D273" s="15"/>
      <c r="E273" s="15"/>
      <c r="F273" s="15"/>
      <c r="G273" s="15"/>
      <c r="H273" s="15"/>
      <c r="I273" s="15"/>
      <c r="J273" s="15"/>
      <c r="K273" s="15"/>
      <c r="L273" s="15"/>
      <c r="M273" s="15"/>
    </row>
    <row r="274" spans="1:13" x14ac:dyDescent="0.2">
      <c r="A274" s="15"/>
      <c r="B274" s="15"/>
      <c r="C274" s="111" t="s">
        <v>321</v>
      </c>
      <c r="D274" s="15"/>
      <c r="E274" s="15"/>
      <c r="F274" s="15"/>
      <c r="G274" s="15"/>
      <c r="H274" s="15"/>
      <c r="I274" s="15"/>
      <c r="J274" s="15"/>
      <c r="K274" s="15"/>
      <c r="L274" s="15"/>
      <c r="M274" s="15"/>
    </row>
    <row r="275" spans="1:13" x14ac:dyDescent="0.2">
      <c r="A275" s="15"/>
      <c r="B275" s="15" t="s">
        <v>692</v>
      </c>
      <c r="C275" s="111" t="s">
        <v>693</v>
      </c>
      <c r="D275" s="15"/>
      <c r="E275" s="15"/>
      <c r="F275" s="15"/>
      <c r="G275" s="15"/>
      <c r="H275" s="15"/>
      <c r="I275" s="15"/>
      <c r="J275" s="15"/>
      <c r="K275" s="15"/>
      <c r="L275" s="15"/>
      <c r="M275" s="15"/>
    </row>
    <row r="276" spans="1:13" x14ac:dyDescent="0.2">
      <c r="A276" s="15"/>
      <c r="B276" s="15"/>
      <c r="C276" s="111" t="s">
        <v>694</v>
      </c>
      <c r="D276" s="15"/>
      <c r="E276" s="15"/>
      <c r="F276" s="15"/>
      <c r="G276" s="15"/>
      <c r="H276" s="15"/>
      <c r="I276" s="15"/>
      <c r="J276" s="15"/>
      <c r="K276" s="15"/>
      <c r="L276" s="15"/>
      <c r="M276" s="15"/>
    </row>
    <row r="277" spans="1:13" x14ac:dyDescent="0.2">
      <c r="A277" s="15"/>
      <c r="B277" s="15"/>
      <c r="C277" s="111" t="s">
        <v>319</v>
      </c>
      <c r="D277" s="15"/>
      <c r="E277" s="15"/>
      <c r="F277" s="15"/>
      <c r="G277" s="15"/>
      <c r="H277" s="15"/>
      <c r="I277" s="15"/>
      <c r="J277" s="15"/>
      <c r="K277" s="15"/>
      <c r="L277" s="15"/>
      <c r="M277" s="15"/>
    </row>
    <row r="278" spans="1:13" x14ac:dyDescent="0.2">
      <c r="A278" s="15"/>
      <c r="B278" s="15"/>
      <c r="C278" s="178" t="s">
        <v>695</v>
      </c>
      <c r="D278" s="15"/>
      <c r="E278" s="15"/>
      <c r="F278" s="15"/>
      <c r="G278" s="15"/>
      <c r="H278" s="15"/>
      <c r="I278" s="15"/>
      <c r="J278" s="15"/>
      <c r="K278" s="15"/>
      <c r="L278" s="15"/>
      <c r="M278" s="15"/>
    </row>
    <row r="279" spans="1:13" x14ac:dyDescent="0.2">
      <c r="A279" s="15"/>
      <c r="B279" s="15"/>
      <c r="C279" s="178" t="s">
        <v>696</v>
      </c>
      <c r="D279" s="15"/>
      <c r="E279" s="15"/>
      <c r="F279" s="15"/>
      <c r="G279" s="15"/>
      <c r="H279" s="15"/>
      <c r="I279" s="15"/>
      <c r="J279" s="15"/>
      <c r="K279" s="15"/>
      <c r="L279" s="15"/>
      <c r="M279" s="15"/>
    </row>
    <row r="280" spans="1:13" x14ac:dyDescent="0.2">
      <c r="A280" s="15"/>
      <c r="B280" s="15" t="s">
        <v>600</v>
      </c>
      <c r="C280" s="111" t="s">
        <v>322</v>
      </c>
      <c r="D280" s="15"/>
      <c r="E280" s="15"/>
      <c r="F280" s="15"/>
      <c r="G280" s="15"/>
      <c r="H280" s="15"/>
      <c r="I280" s="15"/>
      <c r="J280" s="15"/>
      <c r="K280" s="15"/>
      <c r="L280" s="15"/>
      <c r="M280" s="15"/>
    </row>
    <row r="281" spans="1:13" x14ac:dyDescent="0.2">
      <c r="B281" s="15" t="s">
        <v>601</v>
      </c>
      <c r="C281" s="111" t="s">
        <v>602</v>
      </c>
    </row>
    <row r="282" spans="1:13" x14ac:dyDescent="0.2">
      <c r="C282" s="115"/>
    </row>
  </sheetData>
  <phoneticPr fontId="6" type="noConversion"/>
  <printOptions horizontalCentered="1" verticalCentered="1"/>
  <pageMargins left="0.75" right="0.32" top="1" bottom="1" header="0.511811024" footer="0.19"/>
  <pageSetup paperSize="9" orientation="portrait" r:id="rId1"/>
  <headerFooter alignWithMargins="0">
    <oddFooter>Página &amp;P</oddFooter>
  </headerFooter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6"/>
  <dimension ref="A1:M48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3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3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3" x14ac:dyDescent="0.2">
      <c r="A3" s="38" t="s">
        <v>11</v>
      </c>
      <c r="B3" s="34"/>
      <c r="C3" s="34"/>
      <c r="D3" s="194"/>
      <c r="E3" s="38" t="s">
        <v>697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3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3" ht="13.5" thickBot="1" x14ac:dyDescent="0.25">
      <c r="A5" s="208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3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3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3" ht="13.5" thickBot="1" x14ac:dyDescent="0.25">
      <c r="A8" s="26" t="s">
        <v>16</v>
      </c>
      <c r="B8" s="26"/>
      <c r="C8" s="342" t="s">
        <v>775</v>
      </c>
      <c r="D8" s="343"/>
      <c r="E8" s="26"/>
      <c r="F8" s="26"/>
      <c r="G8" s="26"/>
      <c r="H8" s="26"/>
      <c r="I8" s="26"/>
      <c r="J8" s="26"/>
      <c r="K8" s="26"/>
      <c r="L8" s="26"/>
    </row>
    <row r="9" spans="1:13" x14ac:dyDescent="0.2">
      <c r="A9" s="344">
        <f>+Hoja2!$A$9</f>
        <v>1</v>
      </c>
      <c r="B9" s="297" t="str">
        <f>+Hoja2!$B$9</f>
        <v>BPICH</v>
      </c>
      <c r="C9" s="340" t="str">
        <f>+Hoja2!$C$9</f>
        <v>B. PICHINCHA/DINERS-INQ1</v>
      </c>
      <c r="D9" s="297">
        <f>+Hoja2!$D$9</f>
        <v>980980</v>
      </c>
      <c r="E9" s="295">
        <f>+Hoja2!$E$9</f>
        <v>981999</v>
      </c>
      <c r="F9" s="340" t="str">
        <f>+Hoja2!$F$9</f>
        <v>CONCENTRADOR</v>
      </c>
      <c r="G9" s="297">
        <f>+Hoja2!$G$9</f>
        <v>1020</v>
      </c>
      <c r="H9" s="297" t="str">
        <f>+Hoja2!$H$9</f>
        <v>B</v>
      </c>
      <c r="I9" s="340" t="str">
        <f>+Hoja2!$I$9</f>
        <v>TDQ2/1</v>
      </c>
      <c r="J9" s="297" t="str">
        <f>+Hoja2!$J$9</f>
        <v>SI</v>
      </c>
      <c r="K9" s="297">
        <f>+Hoja2!$K$9</f>
        <v>2</v>
      </c>
      <c r="L9" s="296" t="str">
        <f>+Hoja2!$L$9</f>
        <v>QUITO</v>
      </c>
      <c r="M9" s="274"/>
    </row>
    <row r="10" spans="1:13" x14ac:dyDescent="0.2">
      <c r="A10" s="339">
        <f>SUM(A9)+1</f>
        <v>2</v>
      </c>
      <c r="B10" s="221" t="s">
        <v>771</v>
      </c>
      <c r="C10" s="275" t="s">
        <v>772</v>
      </c>
      <c r="D10" s="221">
        <v>970000</v>
      </c>
      <c r="E10" s="224">
        <v>971499</v>
      </c>
      <c r="F10" s="275" t="s">
        <v>86</v>
      </c>
      <c r="G10" s="221">
        <f>E10-D10+1</f>
        <v>1500</v>
      </c>
      <c r="H10" s="221" t="s">
        <v>78</v>
      </c>
      <c r="I10" s="275" t="s">
        <v>83</v>
      </c>
      <c r="J10" s="221" t="s">
        <v>80</v>
      </c>
      <c r="K10" s="221">
        <v>2</v>
      </c>
      <c r="L10" s="223" t="s">
        <v>359</v>
      </c>
      <c r="M10" s="274"/>
    </row>
    <row r="11" spans="1:13" x14ac:dyDescent="0.2">
      <c r="A11" s="339">
        <f t="shared" ref="A11:A39" si="0">SUM(A10)+1</f>
        <v>3</v>
      </c>
      <c r="B11" s="232" t="str">
        <f>+Hoja2!$B$10</f>
        <v>CCL2</v>
      </c>
      <c r="C11" s="341" t="str">
        <f>+Hoja2!$C$10</f>
        <v>CARCELÉN 2-COT2</v>
      </c>
      <c r="D11" s="232">
        <f>+Hoja2!$D$10</f>
        <v>481000</v>
      </c>
      <c r="E11" s="243">
        <f>+Hoja2!$E$10</f>
        <v>485999</v>
      </c>
      <c r="F11" s="341" t="str">
        <f>+Hoja2!$F$10</f>
        <v>CONCENTRADOR</v>
      </c>
      <c r="G11" s="221">
        <f t="shared" ref="G11:G39" si="1">E11-D11+1</f>
        <v>5000</v>
      </c>
      <c r="H11" s="232" t="str">
        <f>+Hoja2!$H$10</f>
        <v>B</v>
      </c>
      <c r="I11" s="341" t="str">
        <f>+Hoja2!$I$10</f>
        <v>TDQ2/1</v>
      </c>
      <c r="J11" s="232" t="str">
        <f>+Hoja2!$J$10</f>
        <v>SI</v>
      </c>
      <c r="K11" s="232">
        <f>+Hoja2!$K$10</f>
        <v>2</v>
      </c>
      <c r="L11" s="338" t="str">
        <f>+Hoja2!$L$10</f>
        <v>QUITO</v>
      </c>
      <c r="M11" s="274"/>
    </row>
    <row r="12" spans="1:13" x14ac:dyDescent="0.2">
      <c r="A12" s="339">
        <f t="shared" si="0"/>
        <v>4</v>
      </c>
      <c r="B12" s="221" t="str">
        <f>+Hoja2!$B$11</f>
        <v>COT2</v>
      </c>
      <c r="C12" s="275" t="str">
        <f>+Hoja2!$C$11</f>
        <v>COTOCOLLAO 2</v>
      </c>
      <c r="D12" s="221">
        <f>+Hoja2!$D$11</f>
        <v>290000</v>
      </c>
      <c r="E12" s="224">
        <f>+Hoja2!$E$11</f>
        <v>299999</v>
      </c>
      <c r="F12" s="275" t="str">
        <f>+Hoja2!$F$11</f>
        <v>E10B-OCB283</v>
      </c>
      <c r="G12" s="221">
        <f t="shared" si="1"/>
        <v>10000</v>
      </c>
      <c r="H12" s="221" t="str">
        <f>+Hoja2!$H$11</f>
        <v>B</v>
      </c>
      <c r="I12" s="275" t="str">
        <f>+Hoja2!$I$11</f>
        <v>TDQ2/1</v>
      </c>
      <c r="J12" s="221" t="str">
        <f>+Hoja2!$J$11</f>
        <v>SI</v>
      </c>
      <c r="K12" s="221">
        <f>+Hoja2!$K$11</f>
        <v>2</v>
      </c>
      <c r="L12" s="223" t="str">
        <f>+Hoja2!$L$11</f>
        <v>QUITO</v>
      </c>
      <c r="M12" s="274"/>
    </row>
    <row r="13" spans="1:13" x14ac:dyDescent="0.2">
      <c r="A13" s="339">
        <f t="shared" si="0"/>
        <v>5</v>
      </c>
      <c r="B13" s="221" t="str">
        <f>+Hoja2!$B$12</f>
        <v>COT2</v>
      </c>
      <c r="C13" s="275" t="str">
        <f>+Hoja2!$C$12</f>
        <v>COTOCOLLAO 2</v>
      </c>
      <c r="D13" s="221">
        <f>+Hoja2!$D$12</f>
        <v>590000</v>
      </c>
      <c r="E13" s="224">
        <f>+Hoja2!$E$12</f>
        <v>599999</v>
      </c>
      <c r="F13" s="275" t="str">
        <f>+Hoja2!$F$12</f>
        <v>E10B-OCB283</v>
      </c>
      <c r="G13" s="221">
        <f t="shared" si="1"/>
        <v>10000</v>
      </c>
      <c r="H13" s="221" t="str">
        <f>+Hoja2!$H$12</f>
        <v>B</v>
      </c>
      <c r="I13" s="275" t="str">
        <f>+Hoja2!$I$12</f>
        <v>TDQ2/1</v>
      </c>
      <c r="J13" s="221" t="str">
        <f>+Hoja2!$J$12</f>
        <v>SI</v>
      </c>
      <c r="K13" s="221">
        <f>+Hoja2!$K$12</f>
        <v>2</v>
      </c>
      <c r="L13" s="223" t="str">
        <f>+Hoja2!$L$12</f>
        <v>QUITO</v>
      </c>
      <c r="M13" s="274"/>
    </row>
    <row r="14" spans="1:13" x14ac:dyDescent="0.2">
      <c r="A14" s="339">
        <f t="shared" si="0"/>
        <v>6</v>
      </c>
      <c r="B14" s="221" t="str">
        <f>+Hoja2!$B$13</f>
        <v>COT2</v>
      </c>
      <c r="C14" s="275" t="str">
        <f>+Hoja2!$C$13</f>
        <v xml:space="preserve">COTOCOLLAO 2   </v>
      </c>
      <c r="D14" s="221">
        <f>+Hoja2!$D$13</f>
        <v>530000</v>
      </c>
      <c r="E14" s="224">
        <f>+Hoja2!$E$13</f>
        <v>539999</v>
      </c>
      <c r="F14" s="275" t="str">
        <f>+Hoja2!$F$13</f>
        <v>E10B-OCB283</v>
      </c>
      <c r="G14" s="221">
        <f t="shared" si="1"/>
        <v>10000</v>
      </c>
      <c r="H14" s="221" t="str">
        <f>+Hoja2!$H$13</f>
        <v>B</v>
      </c>
      <c r="I14" s="275" t="str">
        <f>+Hoja2!$I$13</f>
        <v>TDQ2/1</v>
      </c>
      <c r="J14" s="221" t="str">
        <f>+Hoja2!$J$13</f>
        <v>SI</v>
      </c>
      <c r="K14" s="221">
        <f>+Hoja2!$K$13</f>
        <v>2</v>
      </c>
      <c r="L14" s="223" t="str">
        <f>+Hoja2!$L$13</f>
        <v>QUITO</v>
      </c>
      <c r="M14" s="274"/>
    </row>
    <row r="15" spans="1:13" x14ac:dyDescent="0.2">
      <c r="A15" s="339">
        <f t="shared" si="0"/>
        <v>7</v>
      </c>
      <c r="B15" s="221" t="str">
        <f>+Hoja2!$B$14</f>
        <v>ECD1</v>
      </c>
      <c r="C15" s="275" t="str">
        <f>+Hoja2!$C$14</f>
        <v>EL CONDADO</v>
      </c>
      <c r="D15" s="221">
        <f>+Hoja2!$D$14</f>
        <v>490000</v>
      </c>
      <c r="E15" s="224">
        <f>+Hoja2!$E$14</f>
        <v>498327</v>
      </c>
      <c r="F15" s="275" t="str">
        <f>+Hoja2!$F$14</f>
        <v>E10B-OCB283</v>
      </c>
      <c r="G15" s="221">
        <f t="shared" si="1"/>
        <v>8328</v>
      </c>
      <c r="H15" s="221" t="str">
        <f>+Hoja2!$H$14</f>
        <v>B</v>
      </c>
      <c r="I15" s="275" t="str">
        <f>+Hoja2!$I$14</f>
        <v>TDQ2/1</v>
      </c>
      <c r="J15" s="221" t="str">
        <f>+Hoja2!$J$14</f>
        <v>SI</v>
      </c>
      <c r="K15" s="221">
        <f>+Hoja2!$K$14</f>
        <v>2</v>
      </c>
      <c r="L15" s="223" t="str">
        <f>+Hoja2!$L$14</f>
        <v>QUITO</v>
      </c>
      <c r="M15" s="274"/>
    </row>
    <row r="16" spans="1:13" x14ac:dyDescent="0.2">
      <c r="A16" s="339">
        <f t="shared" si="0"/>
        <v>8</v>
      </c>
      <c r="B16" s="221" t="str">
        <f>+Hoja2!$B$15</f>
        <v>ELJR</v>
      </c>
      <c r="C16" s="275" t="str">
        <f>+Hoja2!$C$15</f>
        <v>EL JARDÍN - INQ4</v>
      </c>
      <c r="D16" s="221">
        <f>+Hoja2!$D$15</f>
        <v>980000</v>
      </c>
      <c r="E16" s="224">
        <f>+Hoja2!$E$15</f>
        <v>980317</v>
      </c>
      <c r="F16" s="275" t="str">
        <f>+Hoja2!$F$15</f>
        <v>CONCENTRADOR</v>
      </c>
      <c r="G16" s="221">
        <f t="shared" si="1"/>
        <v>318</v>
      </c>
      <c r="H16" s="221" t="str">
        <f>+Hoja2!$H$15</f>
        <v>B</v>
      </c>
      <c r="I16" s="275" t="str">
        <f>+Hoja2!$I$15</f>
        <v>TDQ2/1</v>
      </c>
      <c r="J16" s="221" t="str">
        <f>+Hoja2!$J$15</f>
        <v>SI</v>
      </c>
      <c r="K16" s="221">
        <f>+Hoja2!$K$15</f>
        <v>2</v>
      </c>
      <c r="L16" s="223" t="str">
        <f>+Hoja2!$L$15</f>
        <v>QUITO</v>
      </c>
      <c r="M16" s="274"/>
    </row>
    <row r="17" spans="1:13" x14ac:dyDescent="0.2">
      <c r="A17" s="339">
        <f t="shared" si="0"/>
        <v>9</v>
      </c>
      <c r="B17" s="221" t="str">
        <f>+Hoja2!$B$16</f>
        <v>GJL1</v>
      </c>
      <c r="C17" s="275" t="str">
        <f>+Hoja2!$C$16</f>
        <v>GUAJALÓ 1</v>
      </c>
      <c r="D17" s="221">
        <f>+Hoja2!$D$16</f>
        <v>670000</v>
      </c>
      <c r="E17" s="224">
        <f>+Hoja2!$E$16</f>
        <v>685535</v>
      </c>
      <c r="F17" s="275" t="str">
        <f>+Hoja2!$F$16</f>
        <v>E10B-OCB283</v>
      </c>
      <c r="G17" s="221">
        <f t="shared" si="1"/>
        <v>15536</v>
      </c>
      <c r="H17" s="221" t="str">
        <f>+Hoja2!$H$16</f>
        <v>B</v>
      </c>
      <c r="I17" s="275" t="str">
        <f>+Hoja2!$I$16</f>
        <v>TDQ2/1</v>
      </c>
      <c r="J17" s="221" t="str">
        <f>+Hoja2!$J$16</f>
        <v>SI</v>
      </c>
      <c r="K17" s="221">
        <f>+Hoja2!$K$16</f>
        <v>2</v>
      </c>
      <c r="L17" s="223" t="str">
        <f>+Hoja2!$L$16</f>
        <v>QUITO</v>
      </c>
      <c r="M17" s="274"/>
    </row>
    <row r="18" spans="1:13" x14ac:dyDescent="0.2">
      <c r="A18" s="339">
        <f t="shared" si="0"/>
        <v>10</v>
      </c>
      <c r="B18" s="221" t="str">
        <f>+Hoja2!$B$17</f>
        <v>INQ1</v>
      </c>
      <c r="C18" s="275" t="str">
        <f>+Hoja2!$C$17</f>
        <v>IÑAQUITO 1</v>
      </c>
      <c r="D18" s="221">
        <f>+Hoja2!$D$17</f>
        <v>240000</v>
      </c>
      <c r="E18" s="224">
        <f>+Hoja2!$E$17</f>
        <v>249999</v>
      </c>
      <c r="F18" s="275" t="str">
        <f>+Hoja2!$F$17</f>
        <v>E10B-OCB283</v>
      </c>
      <c r="G18" s="221">
        <f t="shared" si="1"/>
        <v>10000</v>
      </c>
      <c r="H18" s="221" t="str">
        <f>+Hoja2!$H$17</f>
        <v>B</v>
      </c>
      <c r="I18" s="275" t="str">
        <f>+Hoja2!$I$17</f>
        <v>TDQ2</v>
      </c>
      <c r="J18" s="221" t="str">
        <f>+Hoja2!$J$17</f>
        <v>SI</v>
      </c>
      <c r="K18" s="221">
        <f>+Hoja2!$K$17</f>
        <v>2</v>
      </c>
      <c r="L18" s="223" t="str">
        <f>+Hoja2!$L$17</f>
        <v>QUITO</v>
      </c>
      <c r="M18" s="274"/>
    </row>
    <row r="19" spans="1:13" x14ac:dyDescent="0.2">
      <c r="A19" s="339">
        <f t="shared" si="0"/>
        <v>11</v>
      </c>
      <c r="B19" s="221" t="str">
        <f>+Hoja2!$B$18</f>
        <v>INQ1</v>
      </c>
      <c r="C19" s="275" t="str">
        <f>+Hoja2!$C$18</f>
        <v>IÑAQUITO 1</v>
      </c>
      <c r="D19" s="221">
        <f>+Hoja2!$D$18</f>
        <v>260000</v>
      </c>
      <c r="E19" s="224">
        <f>+Hoja2!$E$18</f>
        <v>269999</v>
      </c>
      <c r="F19" s="275" t="str">
        <f>+Hoja2!$F$18</f>
        <v>E10B-OCB283</v>
      </c>
      <c r="G19" s="221">
        <f t="shared" si="1"/>
        <v>10000</v>
      </c>
      <c r="H19" s="221" t="str">
        <f>+Hoja2!$H$18</f>
        <v>B</v>
      </c>
      <c r="I19" s="275" t="str">
        <f>+Hoja2!$I$18</f>
        <v>TDQ2</v>
      </c>
      <c r="J19" s="221" t="str">
        <f>+Hoja2!$J$18</f>
        <v>SI</v>
      </c>
      <c r="K19" s="221">
        <f>+Hoja2!$K$18</f>
        <v>2</v>
      </c>
      <c r="L19" s="223" t="str">
        <f>+Hoja2!$L$18</f>
        <v>QUITO</v>
      </c>
      <c r="M19" s="274"/>
    </row>
    <row r="20" spans="1:13" x14ac:dyDescent="0.2">
      <c r="A20" s="339">
        <f t="shared" si="0"/>
        <v>12</v>
      </c>
      <c r="B20" s="221" t="str">
        <f>+Hoja2!$B$19</f>
        <v>INQ1</v>
      </c>
      <c r="C20" s="275" t="str">
        <f>+Hoja2!$C$19</f>
        <v>IÑAQUITO 1</v>
      </c>
      <c r="D20" s="221">
        <f>+Hoja2!$D$19</f>
        <v>920000</v>
      </c>
      <c r="E20" s="224">
        <f>+Hoja2!$E$19</f>
        <v>924477</v>
      </c>
      <c r="F20" s="275" t="str">
        <f>+Hoja2!$F$19</f>
        <v>E10B-OCB283</v>
      </c>
      <c r="G20" s="221">
        <f t="shared" si="1"/>
        <v>4478</v>
      </c>
      <c r="H20" s="221" t="str">
        <f>+Hoja2!$H$19</f>
        <v>B</v>
      </c>
      <c r="I20" s="275" t="str">
        <f>+Hoja2!$I$19</f>
        <v>TDQ2</v>
      </c>
      <c r="J20" s="221" t="str">
        <f>+Hoja2!$J$19</f>
        <v>SI</v>
      </c>
      <c r="K20" s="221">
        <f>+Hoja2!$K$19</f>
        <v>2</v>
      </c>
      <c r="L20" s="223" t="str">
        <f>+Hoja2!$L$19</f>
        <v>QUITO</v>
      </c>
      <c r="M20" s="274"/>
    </row>
    <row r="21" spans="1:13" x14ac:dyDescent="0.2">
      <c r="A21" s="339">
        <f t="shared" si="0"/>
        <v>13</v>
      </c>
      <c r="B21" s="221" t="str">
        <f>+Hoja2!$B$20</f>
        <v>INQ4</v>
      </c>
      <c r="C21" s="275" t="str">
        <f>+Hoja2!$C$20</f>
        <v>IÑAQUITO 4</v>
      </c>
      <c r="D21" s="221">
        <f>+Hoja2!$D$20</f>
        <v>250000</v>
      </c>
      <c r="E21" s="224">
        <f>+Hoja2!$E$20</f>
        <v>259999</v>
      </c>
      <c r="F21" s="275" t="str">
        <f>+Hoja2!$F$20</f>
        <v>E10B-OCB181</v>
      </c>
      <c r="G21" s="221">
        <f t="shared" si="1"/>
        <v>10000</v>
      </c>
      <c r="H21" s="221" t="str">
        <f>+Hoja2!$H$20</f>
        <v>B</v>
      </c>
      <c r="I21" s="275" t="str">
        <f>+Hoja2!$I$20</f>
        <v>TDQ2/1</v>
      </c>
      <c r="J21" s="221" t="str">
        <f>+Hoja2!$J$20</f>
        <v>SI</v>
      </c>
      <c r="K21" s="221">
        <f>+Hoja2!$K$20</f>
        <v>2</v>
      </c>
      <c r="L21" s="223" t="str">
        <f>+Hoja2!$L$20</f>
        <v>QUITO</v>
      </c>
      <c r="M21" s="274"/>
    </row>
    <row r="22" spans="1:13" x14ac:dyDescent="0.2">
      <c r="A22" s="339">
        <f t="shared" si="0"/>
        <v>14</v>
      </c>
      <c r="B22" s="221" t="str">
        <f>+Hoja2!$B$21</f>
        <v>INQ4</v>
      </c>
      <c r="C22" s="275" t="str">
        <f>+Hoja2!$C$21</f>
        <v>IÑAQUITO 4</v>
      </c>
      <c r="D22" s="221">
        <f>+Hoja2!$D$21</f>
        <v>460000</v>
      </c>
      <c r="E22" s="224">
        <f>+Hoja2!$E$21</f>
        <v>469999</v>
      </c>
      <c r="F22" s="275" t="str">
        <f>+Hoja2!$F$21</f>
        <v>E10B-OCB181</v>
      </c>
      <c r="G22" s="221">
        <f t="shared" si="1"/>
        <v>10000</v>
      </c>
      <c r="H22" s="221" t="str">
        <f>+Hoja2!$H$21</f>
        <v>B</v>
      </c>
      <c r="I22" s="275" t="str">
        <f>+Hoja2!$I$21</f>
        <v>TDQ2/1</v>
      </c>
      <c r="J22" s="221" t="str">
        <f>+Hoja2!$J$21</f>
        <v>SI</v>
      </c>
      <c r="K22" s="221">
        <f>+Hoja2!$K$21</f>
        <v>2</v>
      </c>
      <c r="L22" s="223" t="str">
        <f>+Hoja2!$L$21</f>
        <v>QUITO</v>
      </c>
      <c r="M22" s="274"/>
    </row>
    <row r="23" spans="1:13" x14ac:dyDescent="0.2">
      <c r="A23" s="339">
        <f t="shared" si="0"/>
        <v>15</v>
      </c>
      <c r="B23" s="221" t="str">
        <f>+Hoja2!$B$22</f>
        <v>LLZ2</v>
      </c>
      <c r="C23" s="275" t="str">
        <f>+Hoja2!$C$22</f>
        <v>LA LUZ 2-COT2</v>
      </c>
      <c r="D23" s="221">
        <f>+Hoja2!$D$22</f>
        <v>410000</v>
      </c>
      <c r="E23" s="224">
        <f>+Hoja2!$E$22</f>
        <v>419999</v>
      </c>
      <c r="F23" s="275" t="str">
        <f>+Hoja2!$F$22</f>
        <v>CONCENTRADOR</v>
      </c>
      <c r="G23" s="221">
        <f t="shared" si="1"/>
        <v>10000</v>
      </c>
      <c r="H23" s="221" t="str">
        <f>+Hoja2!$H$22</f>
        <v>B</v>
      </c>
      <c r="I23" s="275" t="str">
        <f>+Hoja2!$I$22</f>
        <v>TDQ2/1</v>
      </c>
      <c r="J23" s="221" t="str">
        <f>+Hoja2!$J$22</f>
        <v>SI</v>
      </c>
      <c r="K23" s="221">
        <f>+Hoja2!$K$22</f>
        <v>2</v>
      </c>
      <c r="L23" s="223" t="str">
        <f>+Hoja2!$L$22</f>
        <v>QUITO</v>
      </c>
      <c r="M23" s="274"/>
    </row>
    <row r="24" spans="1:13" x14ac:dyDescent="0.2">
      <c r="A24" s="339">
        <f t="shared" si="0"/>
        <v>16</v>
      </c>
      <c r="B24" s="221" t="str">
        <f>+Hoja2!$B$23</f>
        <v>PTD2</v>
      </c>
      <c r="C24" s="275" t="str">
        <f>+Hoja2!$C$23</f>
        <v>PINTADO 2-GJL1</v>
      </c>
      <c r="D24" s="221">
        <f>+Hoja2!$D$23</f>
        <v>630000</v>
      </c>
      <c r="E24" s="224">
        <f>+Hoja2!$E$23</f>
        <v>639999</v>
      </c>
      <c r="F24" s="275" t="str">
        <f>+Hoja2!$F$23</f>
        <v>CONCENTRADOR</v>
      </c>
      <c r="G24" s="221">
        <f t="shared" si="1"/>
        <v>10000</v>
      </c>
      <c r="H24" s="221" t="str">
        <f>+Hoja2!$H$23</f>
        <v>B</v>
      </c>
      <c r="I24" s="275" t="str">
        <f>+Hoja2!$I$23</f>
        <v>TDQ2/1</v>
      </c>
      <c r="J24" s="221" t="str">
        <f>+Hoja2!$J$23</f>
        <v>SI</v>
      </c>
      <c r="K24" s="221">
        <f>+Hoja2!$K$23</f>
        <v>2</v>
      </c>
      <c r="L24" s="223" t="str">
        <f>+Hoja2!$L$23</f>
        <v>QUITO</v>
      </c>
      <c r="M24" s="274"/>
    </row>
    <row r="25" spans="1:13" x14ac:dyDescent="0.2">
      <c r="A25" s="339">
        <f t="shared" si="0"/>
        <v>17</v>
      </c>
      <c r="B25" s="221" t="str">
        <f>+Hoja2!$B$24</f>
        <v>PTD2</v>
      </c>
      <c r="C25" s="275" t="str">
        <f>+Hoja2!$C$24</f>
        <v>PINTADO 2-GJL1</v>
      </c>
      <c r="D25" s="221">
        <f>+Hoja2!$D$24</f>
        <v>960000</v>
      </c>
      <c r="E25" s="224">
        <f>+Hoja2!$E$24</f>
        <v>964863</v>
      </c>
      <c r="F25" s="275" t="str">
        <f>+Hoja2!$F$24</f>
        <v>CONCENTRADOR</v>
      </c>
      <c r="G25" s="221">
        <f t="shared" si="1"/>
        <v>4864</v>
      </c>
      <c r="H25" s="221" t="str">
        <f>+Hoja2!$H$24</f>
        <v>B</v>
      </c>
      <c r="I25" s="275" t="str">
        <f>+Hoja2!$I$24</f>
        <v>TDQ2/1</v>
      </c>
      <c r="J25" s="221" t="str">
        <f>+Hoja2!$J$24</f>
        <v>SI</v>
      </c>
      <c r="K25" s="221">
        <f>+Hoja2!$K$24</f>
        <v>2</v>
      </c>
      <c r="L25" s="223" t="str">
        <f>+Hoja2!$L$24</f>
        <v>QUITO</v>
      </c>
      <c r="M25" s="274"/>
    </row>
    <row r="26" spans="1:13" x14ac:dyDescent="0.2">
      <c r="A26" s="339">
        <f t="shared" si="0"/>
        <v>18</v>
      </c>
      <c r="B26" s="221" t="str">
        <f>+Hoja2!$B$25</f>
        <v>QCN1</v>
      </c>
      <c r="C26" s="275" t="str">
        <f>+Hoja2!$C$25</f>
        <v>QUITO CENTRO 1</v>
      </c>
      <c r="D26" s="221">
        <f>+Hoja2!$D$25</f>
        <v>570000</v>
      </c>
      <c r="E26" s="224">
        <f>+Hoja2!$E$25</f>
        <v>573999</v>
      </c>
      <c r="F26" s="275" t="str">
        <f>+Hoja2!$F$25</f>
        <v>E10B-OCB283</v>
      </c>
      <c r="G26" s="221">
        <f t="shared" si="1"/>
        <v>4000</v>
      </c>
      <c r="H26" s="221" t="str">
        <f>+Hoja2!$H$25</f>
        <v>B</v>
      </c>
      <c r="I26" s="275" t="str">
        <f>+Hoja2!$I$25</f>
        <v>TDQ2/1</v>
      </c>
      <c r="J26" s="221" t="str">
        <f>+Hoja2!$J$25</f>
        <v>SI</v>
      </c>
      <c r="K26" s="221">
        <f>+Hoja2!$K$25</f>
        <v>2</v>
      </c>
      <c r="L26" s="223" t="str">
        <f>+Hoja2!$L$25</f>
        <v>QUITO</v>
      </c>
      <c r="M26" s="274"/>
    </row>
    <row r="27" spans="1:13" x14ac:dyDescent="0.2">
      <c r="A27" s="339">
        <f t="shared" si="0"/>
        <v>19</v>
      </c>
      <c r="B27" s="221" t="str">
        <f>+Hoja2!$B$26</f>
        <v>QCN1</v>
      </c>
      <c r="C27" s="275" t="str">
        <f>+Hoja2!$C$26</f>
        <v>QUITO CENTRO 1  *</v>
      </c>
      <c r="D27" s="221" t="str">
        <f>+Hoja2!$D$26</f>
        <v>280000</v>
      </c>
      <c r="E27" s="224" t="str">
        <f>+Hoja2!$E$26</f>
        <v>289999</v>
      </c>
      <c r="F27" s="275" t="str">
        <f>+Hoja2!$F$26</f>
        <v>E10B-OCB283</v>
      </c>
      <c r="G27" s="221">
        <f t="shared" si="1"/>
        <v>10000</v>
      </c>
      <c r="H27" s="221" t="str">
        <f>+Hoja2!$H$26</f>
        <v>B</v>
      </c>
      <c r="I27" s="275" t="str">
        <f>+Hoja2!$I$26</f>
        <v>TDQ2</v>
      </c>
      <c r="J27" s="221" t="str">
        <f>+Hoja2!$J$26</f>
        <v>SI</v>
      </c>
      <c r="K27" s="221">
        <f>+Hoja2!$K$26</f>
        <v>2</v>
      </c>
      <c r="L27" s="223" t="str">
        <f>+Hoja2!$L$26</f>
        <v>QUITO</v>
      </c>
      <c r="M27" s="274"/>
    </row>
    <row r="28" spans="1:13" x14ac:dyDescent="0.2">
      <c r="A28" s="339">
        <f t="shared" si="0"/>
        <v>20</v>
      </c>
      <c r="B28" s="221" t="str">
        <f>+Hoja2!$B$27</f>
        <v>QCN1</v>
      </c>
      <c r="C28" s="275" t="str">
        <f>+Hoja2!$C$27</f>
        <v>QUITO CENTRO 1  *</v>
      </c>
      <c r="D28" s="221" t="str">
        <f>+Hoja2!$D$27</f>
        <v>950000</v>
      </c>
      <c r="E28" s="224">
        <f>+Hoja2!$E$27</f>
        <v>959777</v>
      </c>
      <c r="F28" s="275" t="str">
        <f>+Hoja2!$F$27</f>
        <v>E10B-OCB283</v>
      </c>
      <c r="G28" s="221">
        <f t="shared" si="1"/>
        <v>9778</v>
      </c>
      <c r="H28" s="221" t="str">
        <f>+Hoja2!$H$27</f>
        <v>B</v>
      </c>
      <c r="I28" s="275" t="str">
        <f>+Hoja2!$I$27</f>
        <v>TDQ2/1</v>
      </c>
      <c r="J28" s="221" t="str">
        <f>+Hoja2!$J$27</f>
        <v>SI</v>
      </c>
      <c r="K28" s="221">
        <f>+Hoja2!$K$27</f>
        <v>2</v>
      </c>
      <c r="L28" s="223" t="str">
        <f>+Hoja2!$L$27</f>
        <v>QUITO</v>
      </c>
      <c r="M28" s="274"/>
    </row>
    <row r="29" spans="1:13" x14ac:dyDescent="0.2">
      <c r="A29" s="339">
        <f t="shared" si="0"/>
        <v>21</v>
      </c>
      <c r="B29" s="221" t="str">
        <f>+Hoja2!$B$28</f>
        <v>VFL3</v>
      </c>
      <c r="C29" s="275" t="str">
        <f>+Hoja2!$C$28</f>
        <v>VILLAFLORA 3</v>
      </c>
      <c r="D29" s="221">
        <f>+Hoja2!$D$28</f>
        <v>640000</v>
      </c>
      <c r="E29" s="224">
        <f>+Hoja2!$E$28</f>
        <v>649819</v>
      </c>
      <c r="F29" s="275" t="str">
        <f>+Hoja2!$F$28</f>
        <v>E10B-OCB283</v>
      </c>
      <c r="G29" s="221">
        <f t="shared" si="1"/>
        <v>9820</v>
      </c>
      <c r="H29" s="221" t="str">
        <f>+Hoja2!$H$28</f>
        <v>B</v>
      </c>
      <c r="I29" s="275" t="str">
        <f>+Hoja2!$I$28</f>
        <v>TDQ2/1</v>
      </c>
      <c r="J29" s="221" t="str">
        <f>+Hoja2!$J$28</f>
        <v>SI</v>
      </c>
      <c r="K29" s="221">
        <f>+Hoja2!$K$28</f>
        <v>2</v>
      </c>
      <c r="L29" s="223" t="str">
        <f>+Hoja2!$L$28</f>
        <v>QUITO</v>
      </c>
      <c r="M29" s="274"/>
    </row>
    <row r="30" spans="1:13" x14ac:dyDescent="0.2">
      <c r="A30" s="339">
        <f t="shared" si="0"/>
        <v>22</v>
      </c>
      <c r="B30" s="221" t="str">
        <f>+Hoja2!$B$29</f>
        <v>VFL3</v>
      </c>
      <c r="C30" s="275" t="str">
        <f>+Hoja2!$C$29</f>
        <v>VILLAFLORA 3</v>
      </c>
      <c r="D30" s="221">
        <f>+Hoja2!$D$29</f>
        <v>650000</v>
      </c>
      <c r="E30" s="224">
        <f>+Hoja2!$E$29</f>
        <v>669999</v>
      </c>
      <c r="F30" s="275" t="str">
        <f>+Hoja2!$F$29</f>
        <v>E10B-OCB283</v>
      </c>
      <c r="G30" s="221">
        <f t="shared" si="1"/>
        <v>20000</v>
      </c>
      <c r="H30" s="221" t="str">
        <f>+Hoja2!$H$29</f>
        <v>B</v>
      </c>
      <c r="I30" s="275" t="str">
        <f>+Hoja2!$I$29</f>
        <v>TDQ2/1</v>
      </c>
      <c r="J30" s="221" t="str">
        <f>+Hoja2!$J$29</f>
        <v>SI</v>
      </c>
      <c r="K30" s="221">
        <f>+Hoja2!$K$29</f>
        <v>2</v>
      </c>
      <c r="L30" s="223" t="str">
        <f>+Hoja2!$L$29</f>
        <v>QUITO</v>
      </c>
      <c r="M30" s="274"/>
    </row>
    <row r="31" spans="1:13" x14ac:dyDescent="0.2">
      <c r="A31" s="339">
        <f t="shared" si="0"/>
        <v>23</v>
      </c>
      <c r="B31" s="221" t="str">
        <f>+Hoja2!$B$30</f>
        <v>VFL3</v>
      </c>
      <c r="C31" s="275" t="str">
        <f>+Hoja2!$C$30</f>
        <v xml:space="preserve">VILLAFLORA 3   </v>
      </c>
      <c r="D31" s="221">
        <f>+Hoja2!$D$30</f>
        <v>610000</v>
      </c>
      <c r="E31" s="224">
        <f>+Hoja2!$E$30</f>
        <v>614999</v>
      </c>
      <c r="F31" s="275" t="str">
        <f>+Hoja2!$F$30</f>
        <v>E10B-OCB283</v>
      </c>
      <c r="G31" s="221">
        <f t="shared" si="1"/>
        <v>5000</v>
      </c>
      <c r="H31" s="221" t="str">
        <f>+Hoja2!$H$30</f>
        <v>B</v>
      </c>
      <c r="I31" s="275" t="str">
        <f>+Hoja2!$I$30</f>
        <v>TDQ2/1</v>
      </c>
      <c r="J31" s="221" t="str">
        <f>+Hoja2!$J$30</f>
        <v>SI</v>
      </c>
      <c r="K31" s="221">
        <f>+Hoja2!$K$30</f>
        <v>2</v>
      </c>
      <c r="L31" s="223" t="str">
        <f>+Hoja2!$L30</f>
        <v>QUITO</v>
      </c>
      <c r="M31" s="274"/>
    </row>
    <row r="32" spans="1:13" x14ac:dyDescent="0.2">
      <c r="A32" s="339">
        <f t="shared" si="0"/>
        <v>24</v>
      </c>
      <c r="B32" s="221" t="str">
        <f>+Hoja2!$B$31</f>
        <v>AMB2</v>
      </c>
      <c r="C32" s="275" t="str">
        <f>+Hoja2!$C$31</f>
        <v>AMBAT0 2</v>
      </c>
      <c r="D32" s="221">
        <f>+Hoja2!$D$31</f>
        <v>840000</v>
      </c>
      <c r="E32" s="224">
        <f>+Hoja2!$E$31</f>
        <v>853511</v>
      </c>
      <c r="F32" s="275" t="str">
        <f>+Hoja2!$F$31</f>
        <v>E10B-OCB283</v>
      </c>
      <c r="G32" s="221">
        <f t="shared" si="1"/>
        <v>13512</v>
      </c>
      <c r="H32" s="221" t="str">
        <f>+Hoja2!$H$31</f>
        <v>B</v>
      </c>
      <c r="I32" s="275" t="str">
        <f>+Hoja2!I31</f>
        <v>TDA</v>
      </c>
      <c r="J32" s="221" t="str">
        <f>+Hoja2!$J$31</f>
        <v>SI</v>
      </c>
      <c r="K32" s="221">
        <f>+Hoja2!$K$31</f>
        <v>3</v>
      </c>
      <c r="L32" s="223" t="str">
        <f>+Hoja2!$L$31</f>
        <v>TUNG</v>
      </c>
      <c r="M32" s="274"/>
    </row>
    <row r="33" spans="1:13" x14ac:dyDescent="0.2">
      <c r="A33" s="339">
        <f t="shared" si="0"/>
        <v>25</v>
      </c>
      <c r="B33" s="221" t="str">
        <f>+Hoja2!$B$32</f>
        <v>AMB2</v>
      </c>
      <c r="C33" s="275" t="str">
        <f>+Hoja2!$C$32</f>
        <v>AMBATO 2</v>
      </c>
      <c r="D33" s="221">
        <f>+Hoja2!$D$32</f>
        <v>410000</v>
      </c>
      <c r="E33" s="224">
        <f>+Hoja2!$E$32</f>
        <v>412427</v>
      </c>
      <c r="F33" s="275" t="str">
        <f>+Hoja2!$F$32</f>
        <v>E10B-OCB283</v>
      </c>
      <c r="G33" s="221">
        <f t="shared" si="1"/>
        <v>2428</v>
      </c>
      <c r="H33" s="221" t="str">
        <f>+Hoja2!$H$32</f>
        <v>B</v>
      </c>
      <c r="I33" s="275" t="str">
        <f>+Hoja2!$I$32</f>
        <v>TDA</v>
      </c>
      <c r="J33" s="221" t="str">
        <f>+Hoja2!$J$32</f>
        <v>SI</v>
      </c>
      <c r="K33" s="221">
        <f>+Hoja2!$K$32</f>
        <v>3</v>
      </c>
      <c r="L33" s="223" t="str">
        <f>+Hoja2!$L$32</f>
        <v>TUNG</v>
      </c>
      <c r="M33" s="274"/>
    </row>
    <row r="34" spans="1:13" x14ac:dyDescent="0.2">
      <c r="A34" s="339">
        <f t="shared" si="0"/>
        <v>26</v>
      </c>
      <c r="B34" s="221" t="str">
        <f>+Hoja2!$B$33</f>
        <v>IZMB</v>
      </c>
      <c r="C34" s="275" t="str">
        <f>+Hoja2!$C$33</f>
        <v>IZAMBA-ABM 2</v>
      </c>
      <c r="D34" s="221">
        <f>+Hoja2!$D$33</f>
        <v>854000</v>
      </c>
      <c r="E34" s="224">
        <f>+Hoja2!$E$33</f>
        <v>856047</v>
      </c>
      <c r="F34" s="275" t="str">
        <f>+Hoja2!$F$33</f>
        <v>CONCENTRADOR</v>
      </c>
      <c r="G34" s="221">
        <f t="shared" si="1"/>
        <v>2048</v>
      </c>
      <c r="H34" s="221" t="str">
        <f>+Hoja2!$H$33</f>
        <v>B</v>
      </c>
      <c r="I34" s="275" t="str">
        <f>+Hoja2!$I$33</f>
        <v>TDA</v>
      </c>
      <c r="J34" s="221" t="str">
        <f>+Hoja2!$J$33</f>
        <v>SI</v>
      </c>
      <c r="K34" s="221">
        <f>+Hoja2!$K$33</f>
        <v>3</v>
      </c>
      <c r="L34" s="223" t="str">
        <f>+Hoja2!$L$33</f>
        <v>TUNG</v>
      </c>
      <c r="M34" s="274"/>
    </row>
    <row r="35" spans="1:13" x14ac:dyDescent="0.2">
      <c r="A35" s="339">
        <f t="shared" si="0"/>
        <v>27</v>
      </c>
      <c r="B35" s="221" t="str">
        <f>+Hoja2!$B$34</f>
        <v>HUAC</v>
      </c>
      <c r="C35" s="275" t="str">
        <f>+Hoja2!$C$34</f>
        <v>HUACA-TULC</v>
      </c>
      <c r="D35" s="221">
        <f>+Hoja2!$D$34</f>
        <v>973000</v>
      </c>
      <c r="E35" s="224">
        <f>+Hoja2!$E$34</f>
        <v>973495</v>
      </c>
      <c r="F35" s="275" t="str">
        <f>+Hoja2!$F$34</f>
        <v>CONCENTRADOR</v>
      </c>
      <c r="G35" s="221">
        <f t="shared" si="1"/>
        <v>496</v>
      </c>
      <c r="H35" s="221" t="str">
        <f>+Hoja2!$H$34</f>
        <v>B</v>
      </c>
      <c r="I35" s="275" t="str">
        <f>+Hoja2!$I$34</f>
        <v>TDI</v>
      </c>
      <c r="J35" s="221" t="str">
        <f>+Hoja2!$J$34</f>
        <v>SI</v>
      </c>
      <c r="K35" s="221">
        <f>+Hoja2!$K$34</f>
        <v>6</v>
      </c>
      <c r="L35" s="223" t="str">
        <f>+Hoja2!$L$34</f>
        <v>CARH</v>
      </c>
      <c r="M35" s="274"/>
    </row>
    <row r="36" spans="1:13" x14ac:dyDescent="0.2">
      <c r="A36" s="339">
        <f t="shared" si="0"/>
        <v>28</v>
      </c>
      <c r="B36" s="221" t="str">
        <f>+Hoja2!$B$35</f>
        <v>IBA2</v>
      </c>
      <c r="C36" s="275" t="str">
        <f>+Hoja2!$C$35</f>
        <v>IBARRA 2</v>
      </c>
      <c r="D36" s="221">
        <f>+Hoja2!$D$35</f>
        <v>640000</v>
      </c>
      <c r="E36" s="224">
        <f>+Hoja2!$E$35</f>
        <v>644890</v>
      </c>
      <c r="F36" s="275" t="str">
        <f>+Hoja2!$F$35</f>
        <v>E10B-OCB283</v>
      </c>
      <c r="G36" s="221">
        <f t="shared" si="1"/>
        <v>4891</v>
      </c>
      <c r="H36" s="221" t="str">
        <f>+Hoja2!$H$35</f>
        <v>B</v>
      </c>
      <c r="I36" s="275" t="str">
        <f>+Hoja2!$I$35</f>
        <v>TDI</v>
      </c>
      <c r="J36" s="221" t="str">
        <f>+Hoja2!$J$35</f>
        <v>SI</v>
      </c>
      <c r="K36" s="221">
        <f>+Hoja2!$K$35</f>
        <v>6</v>
      </c>
      <c r="L36" s="223" t="str">
        <f>+Hoja2!$L$35</f>
        <v>IMBA</v>
      </c>
      <c r="M36" s="274"/>
    </row>
    <row r="37" spans="1:13" x14ac:dyDescent="0.2">
      <c r="A37" s="339">
        <f t="shared" si="0"/>
        <v>29</v>
      </c>
      <c r="B37" s="221" t="str">
        <f>+Hoja2!$B$36</f>
        <v>IBA2</v>
      </c>
      <c r="C37" s="275" t="str">
        <f>+Hoja2!$C$36</f>
        <v>IBARRA 2</v>
      </c>
      <c r="D37" s="221">
        <f>+Hoja2!$D$36</f>
        <v>955000</v>
      </c>
      <c r="E37" s="224">
        <f>+Hoja2!$E$36</f>
        <v>959999</v>
      </c>
      <c r="F37" s="275" t="str">
        <f>+Hoja2!$F$36</f>
        <v>E10B-OCB283</v>
      </c>
      <c r="G37" s="221">
        <f t="shared" si="1"/>
        <v>5000</v>
      </c>
      <c r="H37" s="221" t="str">
        <f>+Hoja2!$H$36</f>
        <v>B</v>
      </c>
      <c r="I37" s="275" t="str">
        <f>+Hoja2!$I$36</f>
        <v>TDI</v>
      </c>
      <c r="J37" s="221" t="str">
        <f>+Hoja2!$J$36</f>
        <v>SI</v>
      </c>
      <c r="K37" s="221">
        <f>+Hoja2!$K$36</f>
        <v>6</v>
      </c>
      <c r="L37" s="223" t="str">
        <f>+Hoja2!$L$36</f>
        <v>IMBA</v>
      </c>
      <c r="M37" s="274"/>
    </row>
    <row r="38" spans="1:13" x14ac:dyDescent="0.2">
      <c r="A38" s="339">
        <f t="shared" si="0"/>
        <v>30</v>
      </c>
      <c r="B38" s="221" t="str">
        <f>+Hoja2!$B$37</f>
        <v>SANI</v>
      </c>
      <c r="C38" s="275" t="str">
        <f>+Hoja2!$C$37</f>
        <v>SAN A. DE IBARRA-IBA2</v>
      </c>
      <c r="D38" s="221">
        <f>+Hoja2!$D$37</f>
        <v>932000</v>
      </c>
      <c r="E38" s="224">
        <f>+Hoja2!$E$37</f>
        <v>932511</v>
      </c>
      <c r="F38" s="275" t="str">
        <f>+Hoja2!$F$37</f>
        <v>CONCENTRADOR</v>
      </c>
      <c r="G38" s="221">
        <f t="shared" si="1"/>
        <v>512</v>
      </c>
      <c r="H38" s="221" t="str">
        <f>+Hoja2!$H$37</f>
        <v>B</v>
      </c>
      <c r="I38" s="275" t="str">
        <f>+Hoja2!$I$37</f>
        <v>TDI</v>
      </c>
      <c r="J38" s="221" t="str">
        <f>+Hoja2!$J$37</f>
        <v>SI</v>
      </c>
      <c r="K38" s="221">
        <f>+Hoja2!$K$37</f>
        <v>6</v>
      </c>
      <c r="L38" s="223" t="str">
        <f>+Hoja2!$L$37</f>
        <v>IMBA</v>
      </c>
      <c r="M38" s="274"/>
    </row>
    <row r="39" spans="1:13" x14ac:dyDescent="0.2">
      <c r="A39" s="339">
        <f t="shared" si="0"/>
        <v>31</v>
      </c>
      <c r="B39" s="221" t="str">
        <f>+Hoja2!$B$38</f>
        <v>TULC</v>
      </c>
      <c r="C39" s="275" t="str">
        <f>+Hoja2!$C$38</f>
        <v>TULCÁN</v>
      </c>
      <c r="D39" s="221">
        <f>+Hoja2!$D$38</f>
        <v>980000</v>
      </c>
      <c r="E39" s="224">
        <f>+Hoja2!$E$38</f>
        <v>986927</v>
      </c>
      <c r="F39" s="275" t="str">
        <f>+Hoja2!$F$38</f>
        <v>E10B-OCB181</v>
      </c>
      <c r="G39" s="221">
        <f t="shared" si="1"/>
        <v>6928</v>
      </c>
      <c r="H39" s="221" t="str">
        <f>+Hoja2!$H$38</f>
        <v>B</v>
      </c>
      <c r="I39" s="275" t="str">
        <f>+Hoja2!$I$38</f>
        <v>TDI</v>
      </c>
      <c r="J39" s="221" t="str">
        <f>+Hoja2!$J$38</f>
        <v>SI</v>
      </c>
      <c r="K39" s="221">
        <f>+Hoja2!$K$38</f>
        <v>6</v>
      </c>
      <c r="L39" s="223" t="str">
        <f>+Hoja2!$L$38</f>
        <v>CARH</v>
      </c>
      <c r="M39" s="242"/>
    </row>
    <row r="40" spans="1:13" ht="13.5" thickBot="1" x14ac:dyDescent="0.25">
      <c r="A40" s="345"/>
      <c r="B40" s="276"/>
      <c r="C40" s="277"/>
      <c r="D40" s="276"/>
      <c r="E40" s="278"/>
      <c r="F40" s="277"/>
      <c r="G40" s="276" t="s">
        <v>16</v>
      </c>
      <c r="H40" s="276"/>
      <c r="I40" s="277"/>
      <c r="J40" s="276"/>
      <c r="K40" s="276"/>
      <c r="L40" s="294"/>
      <c r="M40" s="242"/>
    </row>
    <row r="41" spans="1:13" x14ac:dyDescent="0.2">
      <c r="C41" s="115"/>
    </row>
    <row r="42" spans="1:13" x14ac:dyDescent="0.2">
      <c r="C42" s="113" t="s">
        <v>114</v>
      </c>
      <c r="D42" s="94"/>
      <c r="E42" s="94"/>
      <c r="F42" s="94"/>
      <c r="G42" s="359">
        <f>SUM(G9:G39)</f>
        <v>225457</v>
      </c>
    </row>
    <row r="45" spans="1:13" x14ac:dyDescent="0.2">
      <c r="B45" s="52" t="s">
        <v>698</v>
      </c>
    </row>
    <row r="47" spans="1:13" x14ac:dyDescent="0.2">
      <c r="B47" t="s">
        <v>699</v>
      </c>
      <c r="C47" s="111" t="s">
        <v>774</v>
      </c>
    </row>
    <row r="48" spans="1:13" x14ac:dyDescent="0.2">
      <c r="C48" s="111" t="s">
        <v>773</v>
      </c>
    </row>
  </sheetData>
  <phoneticPr fontId="6" type="noConversion"/>
  <printOptions horizontalCentered="1" verticalCentered="1"/>
  <pageMargins left="0.75" right="0.37" top="1" bottom="1" header="0.47" footer="0.511811024"/>
  <pageSetup paperSize="9" orientation="portrait" r:id="rId1"/>
  <headerFooter alignWithMargins="0">
    <oddFooter>Página &amp;P</oddFooter>
  </headerFooter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7"/>
  <dimension ref="A1:L35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0.28515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0"/>
      <c r="B8" s="13"/>
      <c r="C8" s="737" t="s">
        <v>126</v>
      </c>
      <c r="D8" s="737"/>
      <c r="E8" s="737"/>
      <c r="F8" s="737"/>
      <c r="G8" s="737"/>
      <c r="H8" s="737"/>
      <c r="I8" s="737"/>
      <c r="J8" s="13"/>
      <c r="K8" s="13"/>
      <c r="L8" s="128"/>
    </row>
    <row r="9" spans="1:12" x14ac:dyDescent="0.2">
      <c r="A9" s="75">
        <f>SUM(A8+1)</f>
        <v>1</v>
      </c>
      <c r="B9" s="17" t="str">
        <f>Hoja2!$B$74</f>
        <v>ALOG</v>
      </c>
      <c r="C9" s="103" t="str">
        <f>Hoja2!$C$74</f>
        <v>ALOAG-MACH</v>
      </c>
      <c r="D9" s="17" t="str">
        <f>Hoja2!$D$74</f>
        <v>389000</v>
      </c>
      <c r="E9" s="17" t="str">
        <f>Hoja2!$E$74</f>
        <v>389895</v>
      </c>
      <c r="F9" s="103" t="str">
        <f>Hoja2!$F$74</f>
        <v>CONCENTRAD</v>
      </c>
      <c r="G9" s="17">
        <f>Hoja2!$G$74</f>
        <v>896</v>
      </c>
      <c r="H9" s="17" t="str">
        <f>Hoja2!$H$74</f>
        <v>B</v>
      </c>
      <c r="I9" s="103" t="str">
        <f>Hoja2!$I$74</f>
        <v>TDQ2</v>
      </c>
      <c r="J9" s="17" t="str">
        <f>Hoja2!$J$74</f>
        <v>SI</v>
      </c>
      <c r="K9" s="17" t="str">
        <f>Hoja2!$K$74</f>
        <v>2</v>
      </c>
      <c r="L9" s="103" t="str">
        <f>Hoja2!$L$74</f>
        <v>PICH</v>
      </c>
    </row>
    <row r="10" spans="1:12" x14ac:dyDescent="0.2">
      <c r="A10" s="75">
        <v>2</v>
      </c>
      <c r="B10" s="17" t="str">
        <f>+Hoja2!$B$75</f>
        <v>AMAG</v>
      </c>
      <c r="C10" s="103" t="str">
        <f>+Hoja2!$C$75</f>
        <v>AMAGUAÑA-MACH</v>
      </c>
      <c r="D10" s="17">
        <f>+Hoja2!$D$75</f>
        <v>877000</v>
      </c>
      <c r="E10" s="17">
        <f>+Hoja2!$E$75</f>
        <v>879047</v>
      </c>
      <c r="F10" s="103" t="str">
        <f>+Hoja2!$F$75</f>
        <v>CONCENTRAD</v>
      </c>
      <c r="G10" s="17">
        <f>+Hoja2!$G$75</f>
        <v>2048</v>
      </c>
      <c r="H10" s="17" t="str">
        <f>+Hoja2!$H$75</f>
        <v>B</v>
      </c>
      <c r="I10" s="103" t="str">
        <f>+Hoja2!$I$75</f>
        <v>TDQ2</v>
      </c>
      <c r="J10" s="17" t="str">
        <f>+Hoja2!$J$75</f>
        <v>SI</v>
      </c>
      <c r="K10" s="17">
        <f>+Hoja2!$K$75</f>
        <v>2</v>
      </c>
      <c r="L10" s="103" t="str">
        <f>+Hoja2!$L$75</f>
        <v>PICH</v>
      </c>
    </row>
    <row r="11" spans="1:12" x14ac:dyDescent="0.2">
      <c r="A11" s="75">
        <f t="shared" ref="A11:A18" si="0">SUM(A10+1)</f>
        <v>3</v>
      </c>
      <c r="B11" s="17" t="str">
        <f>+Hoja2!$B$76</f>
        <v>CALD</v>
      </c>
      <c r="C11" s="103" t="str">
        <f>+Hoja2!$C$76</f>
        <v>CALDERÓN-CARP</v>
      </c>
      <c r="D11" s="17">
        <f>+Hoja2!$D$76</f>
        <v>820000</v>
      </c>
      <c r="E11" s="17">
        <f>+Hoja2!$E$76</f>
        <v>825119</v>
      </c>
      <c r="F11" s="103" t="str">
        <f>+Hoja2!$F$76</f>
        <v>CONCENTRAD</v>
      </c>
      <c r="G11" s="17">
        <f>+Hoja2!$G$76</f>
        <v>5120</v>
      </c>
      <c r="H11" s="17" t="str">
        <f>+Hoja2!$H$76</f>
        <v>B</v>
      </c>
      <c r="I11" s="103" t="str">
        <f>+Hoja2!$I$76</f>
        <v>TDQ2</v>
      </c>
      <c r="J11" s="17" t="str">
        <f>+Hoja2!$J$76</f>
        <v>SI</v>
      </c>
      <c r="K11" s="17">
        <f>+Hoja2!$K$76</f>
        <v>2</v>
      </c>
      <c r="L11" s="103" t="str">
        <f>+Hoja2!$L$76</f>
        <v>PICH</v>
      </c>
    </row>
    <row r="12" spans="1:12" x14ac:dyDescent="0.2">
      <c r="A12" s="75">
        <f t="shared" si="0"/>
        <v>4</v>
      </c>
      <c r="B12" s="17" t="str">
        <f>+Hoja2!$B$77</f>
        <v>CARP</v>
      </c>
      <c r="C12" s="103" t="str">
        <f>+Hoja2!$C$77</f>
        <v>CARAPUNGO</v>
      </c>
      <c r="D12" s="17">
        <f>+Hoja2!$D$77</f>
        <v>420000</v>
      </c>
      <c r="E12" s="17">
        <f>+Hoja2!$E$77</f>
        <v>425119</v>
      </c>
      <c r="F12" s="103" t="str">
        <f>+Hoja2!$F$77</f>
        <v>CONCENTRAD</v>
      </c>
      <c r="G12" s="17">
        <f>+Hoja2!$G$77</f>
        <v>5120</v>
      </c>
      <c r="H12" s="17" t="str">
        <f>+Hoja2!$H$77</f>
        <v>B</v>
      </c>
      <c r="I12" s="103" t="str">
        <f>+Hoja2!$I$77</f>
        <v>TDQ2</v>
      </c>
      <c r="J12" s="17" t="str">
        <f>+Hoja2!$J$77</f>
        <v>SI</v>
      </c>
      <c r="K12" s="17">
        <f>+Hoja2!$K$77</f>
        <v>2</v>
      </c>
      <c r="L12" s="103" t="str">
        <f>+Hoja2!$L$77</f>
        <v>QUITO</v>
      </c>
    </row>
    <row r="13" spans="1:12" x14ac:dyDescent="0.2">
      <c r="A13" s="75">
        <f t="shared" si="0"/>
        <v>5</v>
      </c>
      <c r="B13" s="17" t="str">
        <f>+Hoja2!$B$78</f>
        <v>CAYB</v>
      </c>
      <c r="C13" s="103" t="str">
        <f>+Hoja2!$C$78</f>
        <v>CAYAMBE</v>
      </c>
      <c r="D13" s="17">
        <f>+Hoja2!$D$78</f>
        <v>360000</v>
      </c>
      <c r="E13" s="17">
        <f>+Hoja2!$E$78</f>
        <v>364479</v>
      </c>
      <c r="F13" s="103" t="str">
        <f>+Hoja2!$F$78</f>
        <v>AXE</v>
      </c>
      <c r="G13" s="17">
        <f>+Hoja2!$G$78</f>
        <v>4480</v>
      </c>
      <c r="H13" s="17" t="str">
        <f>+Hoja2!$H$78</f>
        <v>B</v>
      </c>
      <c r="I13" s="103" t="str">
        <f>+Hoja2!$I$78</f>
        <v>TDQ2</v>
      </c>
      <c r="J13" s="17" t="str">
        <f>+Hoja2!$J$78</f>
        <v>SI</v>
      </c>
      <c r="K13" s="17">
        <f>+Hoja2!$K$78</f>
        <v>2</v>
      </c>
      <c r="L13" s="103" t="str">
        <f>+Hoja2!$L$78</f>
        <v>PICH</v>
      </c>
    </row>
    <row r="14" spans="1:12" x14ac:dyDescent="0.2">
      <c r="A14" s="75">
        <f t="shared" si="0"/>
        <v>6</v>
      </c>
      <c r="B14" s="17" t="str">
        <f>+Hoja2!$B$79</f>
        <v>CMB2</v>
      </c>
      <c r="C14" s="103" t="str">
        <f>+Hoja2!$C$79</f>
        <v>CUMBAYÁ</v>
      </c>
      <c r="D14" s="17">
        <f>+Hoja2!$D$79</f>
        <v>890000</v>
      </c>
      <c r="E14" s="17">
        <f>+Hoja2!$E$79</f>
        <v>897499</v>
      </c>
      <c r="F14" s="103" t="str">
        <f>+Hoja2!$F$79</f>
        <v>AXE</v>
      </c>
      <c r="G14" s="17">
        <f>+Hoja2!$G$79</f>
        <v>7500</v>
      </c>
      <c r="H14" s="17" t="str">
        <f>+Hoja2!$H$79</f>
        <v>B</v>
      </c>
      <c r="I14" s="103" t="str">
        <f>+Hoja2!$I$79</f>
        <v>TDQ2</v>
      </c>
      <c r="J14" s="17" t="str">
        <f>+Hoja2!$J$79</f>
        <v>SI</v>
      </c>
      <c r="K14" s="17">
        <f>+Hoja2!$K$79</f>
        <v>2</v>
      </c>
      <c r="L14" s="103" t="str">
        <f>+Hoja2!$L$79</f>
        <v>PICH</v>
      </c>
    </row>
    <row r="15" spans="1:12" x14ac:dyDescent="0.2">
      <c r="A15" s="75">
        <f t="shared" si="0"/>
        <v>7</v>
      </c>
      <c r="B15" s="17" t="str">
        <f>+Hoja2!$B$80</f>
        <v>LLCH</v>
      </c>
      <c r="C15" s="103" t="str">
        <f>+Hoja2!$C$80</f>
        <v>LLANO CHICO-CARP</v>
      </c>
      <c r="D15" s="17">
        <f>+Hoja2!$D$80</f>
        <v>830000</v>
      </c>
      <c r="E15" s="17">
        <f>+Hoja2!$E$80</f>
        <v>830511</v>
      </c>
      <c r="F15" s="103" t="str">
        <f>+Hoja2!$F$80</f>
        <v>CONCENTRAD</v>
      </c>
      <c r="G15" s="17">
        <f>+Hoja2!$G$80</f>
        <v>512</v>
      </c>
      <c r="H15" s="17" t="str">
        <f>+Hoja2!$H$80</f>
        <v>B</v>
      </c>
      <c r="I15" s="103" t="str">
        <f>+Hoja2!$I$80</f>
        <v>TDQ2</v>
      </c>
      <c r="J15" s="17" t="str">
        <f>+Hoja2!$J$80</f>
        <v>SI</v>
      </c>
      <c r="K15" s="17">
        <f>+Hoja2!$K$80</f>
        <v>2</v>
      </c>
      <c r="L15" s="103" t="str">
        <f>+Hoja2!$L$80</f>
        <v>PICH</v>
      </c>
    </row>
    <row r="16" spans="1:12" x14ac:dyDescent="0.2">
      <c r="A16" s="75">
        <f t="shared" si="0"/>
        <v>8</v>
      </c>
      <c r="B16" s="17" t="str">
        <f>+Hoja2!$B$81</f>
        <v>MACH</v>
      </c>
      <c r="C16" s="103" t="str">
        <f>+Hoja2!$C$81</f>
        <v>MACHACHI</v>
      </c>
      <c r="D16" s="17">
        <f>+Hoja2!$D$81</f>
        <v>314000</v>
      </c>
      <c r="E16" s="17">
        <f>+Hoja2!$E$81</f>
        <v>316559</v>
      </c>
      <c r="F16" s="103" t="str">
        <f>+Hoja2!$F$81</f>
        <v>AXE</v>
      </c>
      <c r="G16" s="17">
        <f>+Hoja2!$G$81</f>
        <v>2560</v>
      </c>
      <c r="H16" s="17" t="str">
        <f>+Hoja2!$H$81</f>
        <v>B</v>
      </c>
      <c r="I16" s="103" t="str">
        <f>+Hoja2!$I$81</f>
        <v>TDQ2</v>
      </c>
      <c r="J16" s="17" t="str">
        <f>+Hoja2!$J$81</f>
        <v>SI</v>
      </c>
      <c r="K16" s="17">
        <f>+Hoja2!$K$81</f>
        <v>2</v>
      </c>
      <c r="L16" s="103" t="str">
        <f>+Hoja2!$L$81</f>
        <v>PICH</v>
      </c>
    </row>
    <row r="17" spans="1:12" x14ac:dyDescent="0.2">
      <c r="A17" s="230">
        <f t="shared" si="0"/>
        <v>9</v>
      </c>
      <c r="B17" s="17" t="str">
        <f>+Hoja2!$B$82</f>
        <v>MSC1</v>
      </c>
      <c r="C17" s="103" t="str">
        <f>+Hoja2!$C$82</f>
        <v>MARISCAL SUCRE 1</v>
      </c>
      <c r="D17" s="17">
        <f>+Hoja2!$D$82</f>
        <v>230000</v>
      </c>
      <c r="E17" s="17">
        <f>+Hoja2!$E$82</f>
        <v>239999</v>
      </c>
      <c r="F17" s="103" t="str">
        <f>+Hoja2!$F$82</f>
        <v>AXE</v>
      </c>
      <c r="G17" s="17">
        <f>+Hoja2!$G$82</f>
        <v>10000</v>
      </c>
      <c r="H17" s="17" t="str">
        <f>+Hoja2!$H$82</f>
        <v>B</v>
      </c>
      <c r="I17" s="103" t="str">
        <f>+Hoja2!$I$82</f>
        <v>TDQ2</v>
      </c>
      <c r="J17" s="17" t="str">
        <f>+Hoja2!$J$82</f>
        <v>SI</v>
      </c>
      <c r="K17" s="17">
        <f>+Hoja2!$K$82</f>
        <v>2</v>
      </c>
      <c r="L17" s="103" t="str">
        <f>+Hoja2!$L$82</f>
        <v>QUITO</v>
      </c>
    </row>
    <row r="18" spans="1:12" x14ac:dyDescent="0.2">
      <c r="A18" s="230">
        <f t="shared" si="0"/>
        <v>10</v>
      </c>
      <c r="B18" s="17" t="str">
        <f>+Hoja2!$B$83</f>
        <v>MSC1</v>
      </c>
      <c r="C18" s="103" t="str">
        <f>+Hoja2!$C$83</f>
        <v>MARISCAL SUCRE 1</v>
      </c>
      <c r="D18" s="17">
        <f>+Hoja2!$D$83</f>
        <v>520000</v>
      </c>
      <c r="E18" s="17">
        <f>+Hoja2!$E$83</f>
        <v>529999</v>
      </c>
      <c r="F18" s="103" t="str">
        <f>+Hoja2!$F$83</f>
        <v>AXE</v>
      </c>
      <c r="G18" s="17">
        <f>+Hoja2!$G$83</f>
        <v>10000</v>
      </c>
      <c r="H18" s="17" t="str">
        <f>+Hoja2!$H$83</f>
        <v>B</v>
      </c>
      <c r="I18" s="103" t="str">
        <f>+Hoja2!$I$83</f>
        <v>TDQ2</v>
      </c>
      <c r="J18" s="17" t="str">
        <f>+Hoja2!$J$83</f>
        <v>SI</v>
      </c>
      <c r="K18" s="17">
        <f>+Hoja2!$K$83</f>
        <v>2</v>
      </c>
      <c r="L18" s="103" t="str">
        <f>+Hoja2!$L$83</f>
        <v>QUITO</v>
      </c>
    </row>
    <row r="19" spans="1:12" x14ac:dyDescent="0.2">
      <c r="A19" s="230">
        <f>SUM(A18+1)</f>
        <v>11</v>
      </c>
      <c r="B19" s="17" t="str">
        <f>+Hoja2!$B$84</f>
        <v>MSC1</v>
      </c>
      <c r="C19" s="103" t="str">
        <f>+Hoja2!$C$84</f>
        <v>MARISCAL SUCRE 1</v>
      </c>
      <c r="D19" s="17">
        <f>+Hoja2!$D$84</f>
        <v>550000</v>
      </c>
      <c r="E19" s="17">
        <f>+Hoja2!$E$84</f>
        <v>559999</v>
      </c>
      <c r="F19" s="103" t="str">
        <f>+Hoja2!$F$84</f>
        <v>AXE</v>
      </c>
      <c r="G19" s="17">
        <f>+Hoja2!$G$84</f>
        <v>10000</v>
      </c>
      <c r="H19" s="17" t="str">
        <f>+Hoja2!$H$84</f>
        <v>B</v>
      </c>
      <c r="I19" s="103" t="str">
        <f>+Hoja2!$I$84</f>
        <v>TDQ2</v>
      </c>
      <c r="J19" s="17" t="str">
        <f>+Hoja2!$J$84</f>
        <v>SI</v>
      </c>
      <c r="K19" s="17">
        <f>+Hoja2!$K$84</f>
        <v>2</v>
      </c>
      <c r="L19" s="103" t="str">
        <f>+Hoja2!$L$84</f>
        <v>QUITO</v>
      </c>
    </row>
    <row r="20" spans="1:12" x14ac:dyDescent="0.2">
      <c r="A20" s="230">
        <f>SUM(A19+1)</f>
        <v>12</v>
      </c>
      <c r="B20" s="17" t="str">
        <f>+Hoja2!$B$85</f>
        <v>MSC1</v>
      </c>
      <c r="C20" s="103" t="str">
        <f>+Hoja2!$C$85</f>
        <v>MARISCAL SUCRE 1</v>
      </c>
      <c r="D20" s="17">
        <f>+Hoja2!$D$85</f>
        <v>900000</v>
      </c>
      <c r="E20" s="17">
        <f>+Hoja2!$E$85</f>
        <v>901103</v>
      </c>
      <c r="F20" s="103" t="str">
        <f>+Hoja2!$F$85</f>
        <v>AXE</v>
      </c>
      <c r="G20" s="17">
        <f>+Hoja2!$G$85</f>
        <v>1104</v>
      </c>
      <c r="H20" s="17" t="str">
        <f>+Hoja2!$H$85</f>
        <v>B</v>
      </c>
      <c r="I20" s="103" t="str">
        <f>+Hoja2!$I$85</f>
        <v>TDQ2</v>
      </c>
      <c r="J20" s="17" t="str">
        <f>+Hoja2!$J$85</f>
        <v>SI</v>
      </c>
      <c r="K20" s="17">
        <f>+Hoja2!$K$85</f>
        <v>2</v>
      </c>
      <c r="L20" s="103" t="str">
        <f>+Hoja2!$L$85</f>
        <v>QUITO</v>
      </c>
    </row>
    <row r="21" spans="1:12" x14ac:dyDescent="0.2">
      <c r="A21" s="75">
        <f>SUM(A20+1)</f>
        <v>13</v>
      </c>
      <c r="B21" s="17" t="str">
        <f>+Hoja2!$B$86</f>
        <v>MRVL</v>
      </c>
      <c r="C21" s="103" t="str">
        <f>+Hoja2!$C$86</f>
        <v>MIRAVALLE-CMB2</v>
      </c>
      <c r="D21" s="17">
        <f>+Hoja2!$D$86</f>
        <v>897500</v>
      </c>
      <c r="E21" s="17">
        <f>+Hoja2!$E$86</f>
        <v>899547</v>
      </c>
      <c r="F21" s="103" t="str">
        <f>+Hoja2!$F$86</f>
        <v>CONCENTRAD</v>
      </c>
      <c r="G21" s="17">
        <f>+Hoja2!$G$86</f>
        <v>2048</v>
      </c>
      <c r="H21" s="17" t="str">
        <f>+Hoja2!$H$86</f>
        <v>B</v>
      </c>
      <c r="I21" s="103" t="str">
        <f>+Hoja2!$I$86</f>
        <v>TDQ2</v>
      </c>
      <c r="J21" s="17" t="str">
        <f>+Hoja2!$J$86</f>
        <v>SI</v>
      </c>
      <c r="K21" s="17">
        <f>+Hoja2!$K$86</f>
        <v>2</v>
      </c>
      <c r="L21" s="103" t="str">
        <f>+Hoja2!$L$86</f>
        <v>PICH</v>
      </c>
    </row>
    <row r="22" spans="1:12" x14ac:dyDescent="0.2">
      <c r="A22" s="75">
        <v>14</v>
      </c>
      <c r="B22" s="17" t="str">
        <f>+Hoja2!$B$87</f>
        <v>SRF2</v>
      </c>
      <c r="C22" s="103" t="str">
        <f>+Hoja2!$C$87</f>
        <v>SAN RAFAEL 2</v>
      </c>
      <c r="D22" s="17">
        <f>+Hoja2!$D$87</f>
        <v>860000</v>
      </c>
      <c r="E22" s="17">
        <f>+Hoja2!$E$87</f>
        <v>866399</v>
      </c>
      <c r="F22" s="103" t="str">
        <f>+Hoja2!$F$87</f>
        <v>AXE</v>
      </c>
      <c r="G22" s="17">
        <f>+Hoja2!$G$87</f>
        <v>6400</v>
      </c>
      <c r="H22" s="17" t="str">
        <f>+Hoja2!$H$87</f>
        <v>B</v>
      </c>
      <c r="I22" s="103" t="str">
        <f>+Hoja2!$I$87</f>
        <v>TDQ2</v>
      </c>
      <c r="J22" s="17" t="str">
        <f>+Hoja2!$J$87</f>
        <v>SI</v>
      </c>
      <c r="K22" s="17">
        <f>+Hoja2!$K$87</f>
        <v>2</v>
      </c>
      <c r="L22" s="103" t="str">
        <f>+Hoja2!$L$87</f>
        <v>PICH</v>
      </c>
    </row>
    <row r="23" spans="1:12" x14ac:dyDescent="0.2">
      <c r="A23" s="75">
        <f>SUM(A22+1)</f>
        <v>15</v>
      </c>
      <c r="B23" s="17" t="str">
        <f>+Hoja2!$B$88</f>
        <v>TABC</v>
      </c>
      <c r="C23" s="103" t="str">
        <f>+Hoja2!$C$88</f>
        <v>TABACUNDO-CAYB</v>
      </c>
      <c r="D23" s="17">
        <f>+Hoja2!$D$88</f>
        <v>365000</v>
      </c>
      <c r="E23" s="17">
        <f>+Hoja2!$E$88</f>
        <v>366279</v>
      </c>
      <c r="F23" s="103" t="str">
        <f>+Hoja2!$F$88</f>
        <v>CONCENTRAD</v>
      </c>
      <c r="G23" s="17">
        <f>+Hoja2!$G$88</f>
        <v>1280</v>
      </c>
      <c r="H23" s="17" t="str">
        <f>+Hoja2!$H$88</f>
        <v>B</v>
      </c>
      <c r="I23" s="103" t="str">
        <f>+Hoja2!$I$88</f>
        <v>TDQ2</v>
      </c>
      <c r="J23" s="17" t="str">
        <f>+Hoja2!$J$88</f>
        <v>SI</v>
      </c>
      <c r="K23" s="17">
        <f>+Hoja2!$K$88</f>
        <v>2</v>
      </c>
      <c r="L23" s="103" t="str">
        <f>+Hoja2!$L$88</f>
        <v>PICH</v>
      </c>
    </row>
    <row r="24" spans="1:12" x14ac:dyDescent="0.2">
      <c r="A24" s="75">
        <f>SUM(A23+1)</f>
        <v>16</v>
      </c>
      <c r="B24" s="17" t="str">
        <f>+Hoja2!$B$89</f>
        <v>TMBL</v>
      </c>
      <c r="C24" s="103" t="str">
        <f>+Hoja2!$C$89</f>
        <v>TAMBILLO-MACH</v>
      </c>
      <c r="D24" s="17">
        <f>+Hoja2!$D$89</f>
        <v>317000</v>
      </c>
      <c r="E24" s="17">
        <f>+Hoja2!$E$89</f>
        <v>318023</v>
      </c>
      <c r="F24" s="103" t="str">
        <f>+Hoja2!$F$89</f>
        <v>CONCENTRAD</v>
      </c>
      <c r="G24" s="17">
        <f>+Hoja2!$G$89</f>
        <v>1024</v>
      </c>
      <c r="H24" s="17" t="str">
        <f>+Hoja2!$H$89</f>
        <v>B</v>
      </c>
      <c r="I24" s="103" t="str">
        <f>+Hoja2!$I$89</f>
        <v>TDQ2</v>
      </c>
      <c r="J24" s="17" t="str">
        <f>+Hoja2!$J$89</f>
        <v>SI</v>
      </c>
      <c r="K24" s="17">
        <f>+Hoja2!$K$89</f>
        <v>2</v>
      </c>
      <c r="L24" s="103" t="str">
        <f>+Hoja2!$L$89</f>
        <v>PICH</v>
      </c>
    </row>
    <row r="25" spans="1:12" x14ac:dyDescent="0.2">
      <c r="A25" s="75">
        <f>SUM(A24+1)</f>
        <v>17</v>
      </c>
      <c r="B25" s="17" t="str">
        <f>+Hoja2!$B$90</f>
        <v>TMBC</v>
      </c>
      <c r="C25" s="103" t="str">
        <f>+Hoja2!$C$90</f>
        <v>TUMBACO</v>
      </c>
      <c r="D25" s="17">
        <f>+Hoja2!$D$90</f>
        <v>370000</v>
      </c>
      <c r="E25" s="17">
        <f>+Hoja2!$E$90</f>
        <v>374999</v>
      </c>
      <c r="F25" s="103" t="str">
        <f>+Hoja2!$F$90</f>
        <v>AXE</v>
      </c>
      <c r="G25" s="17">
        <f>+Hoja2!$G$90</f>
        <v>5000</v>
      </c>
      <c r="H25" s="17" t="str">
        <f>+Hoja2!$H$90</f>
        <v>B</v>
      </c>
      <c r="I25" s="103" t="str">
        <f>+Hoja2!$I$90</f>
        <v>TDQ2</v>
      </c>
      <c r="J25" s="17" t="str">
        <f>+Hoja2!$J$90</f>
        <v>SI</v>
      </c>
      <c r="K25" s="17">
        <f>+Hoja2!$K$90</f>
        <v>2</v>
      </c>
      <c r="L25" s="103" t="str">
        <f>+Hoja2!$L$90</f>
        <v>PICH</v>
      </c>
    </row>
    <row r="26" spans="1:12" x14ac:dyDescent="0.2">
      <c r="A26" s="75">
        <f>SUM(A25+1)</f>
        <v>18</v>
      </c>
      <c r="B26" s="17" t="str">
        <f>+Hoja2!$B$91</f>
        <v>NRFT</v>
      </c>
      <c r="C26" s="103" t="str">
        <f>+Hoja2!$C$91</f>
        <v>NUEVO ROCAFUERTE   (1)</v>
      </c>
      <c r="D26" s="17">
        <f>+Hoja2!$D$91</f>
        <v>382000</v>
      </c>
      <c r="E26" s="17">
        <f>+Hoja2!$E$91</f>
        <v>382111</v>
      </c>
      <c r="F26" s="103" t="str">
        <f>+Hoja2!$F$91</f>
        <v>DRX1</v>
      </c>
      <c r="G26" s="17">
        <f>+Hoja2!$G$91</f>
        <v>112</v>
      </c>
      <c r="H26" s="17" t="str">
        <f>+Hoja2!$H$91</f>
        <v>B</v>
      </c>
      <c r="I26" s="103" t="str">
        <f>+Hoja2!$I$91</f>
        <v>TDQ2</v>
      </c>
      <c r="J26" s="17" t="str">
        <f>+Hoja2!$J$91</f>
        <v>SI</v>
      </c>
      <c r="K26" s="17">
        <f>+Hoja2!$K$91</f>
        <v>6</v>
      </c>
      <c r="L26" s="103" t="str">
        <f>+Hoja2!$L$91</f>
        <v>NAPO</v>
      </c>
    </row>
    <row r="27" spans="1:12" x14ac:dyDescent="0.2">
      <c r="A27" s="75">
        <f>SUM(A26+1)</f>
        <v>19</v>
      </c>
      <c r="B27" s="17" t="str">
        <f>+Hoja2!$B$92</f>
        <v>OTVL</v>
      </c>
      <c r="C27" s="103" t="str">
        <f>+Hoja2!$C$92</f>
        <v>OTAVALO</v>
      </c>
      <c r="D27" s="17">
        <f>+Hoja2!$D$92</f>
        <v>920000</v>
      </c>
      <c r="E27" s="17">
        <f>+Hoja2!$E$92</f>
        <v>926783</v>
      </c>
      <c r="F27" s="103" t="str">
        <f>+Hoja2!$F$92</f>
        <v>AXE</v>
      </c>
      <c r="G27" s="17">
        <f>+Hoja2!$G$92</f>
        <v>6784</v>
      </c>
      <c r="H27" s="17" t="str">
        <f>+Hoja2!$H$92</f>
        <v>B</v>
      </c>
      <c r="I27" s="103" t="str">
        <f>+Hoja2!$I$92</f>
        <v>TDI</v>
      </c>
      <c r="J27" s="17" t="str">
        <f>+Hoja2!$J$92</f>
        <v>SI</v>
      </c>
      <c r="K27" s="17">
        <f>+Hoja2!$K$92</f>
        <v>6</v>
      </c>
      <c r="L27" s="103" t="str">
        <f>+Hoja2!$L$92</f>
        <v>IMBA</v>
      </c>
    </row>
    <row r="28" spans="1:12" ht="13.5" thickBot="1" x14ac:dyDescent="0.25">
      <c r="A28" s="135"/>
      <c r="B28" s="136"/>
      <c r="C28" s="137"/>
      <c r="D28" s="16"/>
      <c r="E28" s="136"/>
      <c r="F28" s="137"/>
      <c r="G28" s="136"/>
      <c r="H28" s="136"/>
      <c r="I28" s="137"/>
      <c r="J28" s="136"/>
      <c r="K28" s="136"/>
      <c r="L28" s="137"/>
    </row>
    <row r="29" spans="1:12" x14ac:dyDescent="0.2">
      <c r="A29" s="81"/>
      <c r="B29" s="15"/>
      <c r="C29" s="111"/>
      <c r="D29" s="15"/>
      <c r="E29" s="15"/>
      <c r="F29" s="111"/>
      <c r="G29" s="15"/>
      <c r="H29" s="15"/>
      <c r="I29" s="111"/>
      <c r="J29" s="15"/>
      <c r="K29" s="15"/>
      <c r="L29" s="111"/>
    </row>
    <row r="30" spans="1:12" x14ac:dyDescent="0.2">
      <c r="A30" s="81"/>
      <c r="B30" s="15"/>
      <c r="C30" s="113" t="s">
        <v>114</v>
      </c>
      <c r="D30" s="53"/>
      <c r="E30" s="53"/>
      <c r="F30" s="109"/>
      <c r="G30" s="350">
        <f>SUM(G9:G27)</f>
        <v>81988</v>
      </c>
      <c r="H30" s="15"/>
      <c r="I30" s="111"/>
      <c r="J30" s="15"/>
      <c r="K30" s="15"/>
      <c r="L30" s="111"/>
    </row>
    <row r="31" spans="1:12" x14ac:dyDescent="0.2">
      <c r="A31" s="81"/>
      <c r="B31" s="15"/>
      <c r="C31" s="111"/>
      <c r="D31" s="15"/>
      <c r="E31" s="15"/>
      <c r="F31" s="111"/>
      <c r="G31" s="15"/>
      <c r="H31" s="15"/>
      <c r="I31" s="111"/>
      <c r="J31" s="15"/>
      <c r="K31" s="15"/>
      <c r="L31" s="111"/>
    </row>
    <row r="32" spans="1:12" x14ac:dyDescent="0.2">
      <c r="B32" s="51" t="s">
        <v>698</v>
      </c>
      <c r="L32" s="115"/>
    </row>
    <row r="33" spans="2:12" x14ac:dyDescent="0.2">
      <c r="L33" s="115"/>
    </row>
    <row r="34" spans="2:12" x14ac:dyDescent="0.2">
      <c r="B34" s="210" t="s">
        <v>601</v>
      </c>
      <c r="C34" s="111" t="s">
        <v>700</v>
      </c>
      <c r="L34" s="115"/>
    </row>
    <row r="35" spans="2:12" x14ac:dyDescent="0.2">
      <c r="L35" s="115"/>
    </row>
  </sheetData>
  <mergeCells count="1">
    <mergeCell ref="C8:I8"/>
  </mergeCells>
  <phoneticPr fontId="6" type="noConversion"/>
  <printOptions horizontalCentered="1"/>
  <pageMargins left="0.75" right="0.32" top="0.99" bottom="1" header="0.511811024" footer="0.511811024"/>
  <pageSetup paperSize="9" orientation="portrait" r:id="rId1"/>
  <headerFooter alignWithMargins="0">
    <oddFooter>&amp;CPágina 2</oddFooter>
  </headerFooter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8"/>
  <dimension ref="A1:L27"/>
  <sheetViews>
    <sheetView workbookViewId="0">
      <selection activeCell="A10" sqref="A10"/>
    </sheetView>
  </sheetViews>
  <sheetFormatPr baseColWidth="10" defaultRowHeight="12.75" x14ac:dyDescent="0.2"/>
  <cols>
    <col min="1" max="1" width="3.7109375" customWidth="1"/>
    <col min="2" max="2" width="5" customWidth="1"/>
    <col min="3" max="3" width="20.28515625" customWidth="1"/>
    <col min="4" max="4" width="6.7109375" customWidth="1"/>
    <col min="5" max="5" width="8" customWidth="1"/>
    <col min="6" max="6" width="8.42578125" customWidth="1"/>
    <col min="7" max="7" width="10.5703125" customWidth="1"/>
    <col min="8" max="8" width="7.42578125" customWidth="1"/>
    <col min="9" max="9" width="8.5703125" bestFit="1" customWidth="1"/>
    <col min="10" max="10" width="4.7109375" customWidth="1"/>
    <col min="11" max="11" width="2.5703125" bestFit="1" customWidth="1"/>
    <col min="12" max="12" width="6.7109375" bestFit="1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x14ac:dyDescent="0.2">
      <c r="A8" s="79"/>
      <c r="C8" s="115"/>
      <c r="F8" s="115"/>
      <c r="I8" s="115"/>
      <c r="L8" s="115"/>
    </row>
    <row r="9" spans="1:12" ht="13.5" thickBot="1" x14ac:dyDescent="0.25">
      <c r="A9" s="79"/>
      <c r="C9" s="737" t="s">
        <v>200</v>
      </c>
      <c r="D9" s="737"/>
      <c r="E9" s="737"/>
      <c r="F9" s="737"/>
      <c r="G9" s="737"/>
      <c r="H9" s="737"/>
      <c r="I9" s="737"/>
      <c r="J9" s="737"/>
      <c r="L9" s="115"/>
    </row>
    <row r="10" spans="1:12" x14ac:dyDescent="0.2">
      <c r="A10" s="74">
        <f t="shared" ref="A10:A18" si="0">SUM(A9+1)</f>
        <v>1</v>
      </c>
      <c r="B10" s="19" t="str">
        <f>+Hoja2!$B$153</f>
        <v>INQ2</v>
      </c>
      <c r="C10" s="102" t="str">
        <f>+Hoja2!$C$153</f>
        <v>IÑAQUITO 2</v>
      </c>
      <c r="D10" s="19">
        <f>+Hoja2!$D$153</f>
        <v>450000</v>
      </c>
      <c r="E10" s="19">
        <f>+Hoja2!$E$153</f>
        <v>459999</v>
      </c>
      <c r="F10" s="102" t="str">
        <f>+Hoja2!$F$153</f>
        <v>ARF-102</v>
      </c>
      <c r="G10" s="360">
        <f>+Hoja2!$G$153</f>
        <v>10000</v>
      </c>
      <c r="H10" s="368" t="str">
        <f>+Hoja2!$H$153</f>
        <v>A</v>
      </c>
      <c r="I10" s="102" t="str">
        <f>+Hoja2!$I$153</f>
        <v>TDQ1</v>
      </c>
      <c r="J10" s="19">
        <f>+Hoja2!$J$153</f>
        <v>459</v>
      </c>
      <c r="K10" s="19">
        <f>+Hoja2!$K$153</f>
        <v>2</v>
      </c>
      <c r="L10" s="130" t="str">
        <f>+Hoja2!$L$153</f>
        <v>QUITO</v>
      </c>
    </row>
    <row r="11" spans="1:12" x14ac:dyDescent="0.2">
      <c r="A11" s="75">
        <f t="shared" si="0"/>
        <v>2</v>
      </c>
      <c r="B11" s="17" t="str">
        <f>+Hoja2!$B$154</f>
        <v>MSC3</v>
      </c>
      <c r="C11" s="103" t="str">
        <f>+Hoja2!$C$154</f>
        <v>MARISCAL SUCRE 3</v>
      </c>
      <c r="D11" s="17">
        <f>+Hoja2!$D$154</f>
        <v>540000</v>
      </c>
      <c r="E11" s="17">
        <f>+Hoja2!$E$154</f>
        <v>549999</v>
      </c>
      <c r="F11" s="103" t="str">
        <f>+Hoja2!$F$154</f>
        <v>ARF-102</v>
      </c>
      <c r="G11" s="358">
        <f>+Hoja2!$G$154</f>
        <v>10000</v>
      </c>
      <c r="H11" s="348" t="str">
        <f>+Hoja2!$H$154</f>
        <v>A</v>
      </c>
      <c r="I11" s="103" t="str">
        <f>+Hoja2!$I$154</f>
        <v>TDQ1</v>
      </c>
      <c r="J11" s="17" t="str">
        <f>+Hoja2!$J$154</f>
        <v>NO</v>
      </c>
      <c r="K11" s="17">
        <f>+Hoja2!$K$154</f>
        <v>2</v>
      </c>
      <c r="L11" s="131" t="str">
        <f>+Hoja2!$L$154</f>
        <v>QUITO</v>
      </c>
    </row>
    <row r="12" spans="1:12" x14ac:dyDescent="0.2">
      <c r="A12" s="363">
        <f t="shared" si="0"/>
        <v>3</v>
      </c>
      <c r="B12" s="364" t="str">
        <f>+Hoja2!$B$155</f>
        <v>QCN1</v>
      </c>
      <c r="C12" s="365" t="str">
        <f>+Hoja2!$C$155</f>
        <v>QUITO CENTRO 1    *</v>
      </c>
      <c r="D12" s="364">
        <f>+Hoja2!$D$155</f>
        <v>210000</v>
      </c>
      <c r="E12" s="364">
        <f>+Hoja2!$E$155</f>
        <v>219999</v>
      </c>
      <c r="F12" s="365" t="str">
        <f>+Hoja2!$F$155</f>
        <v>AGF</v>
      </c>
      <c r="G12" s="366">
        <f>+Hoja2!$G$155</f>
        <v>10000</v>
      </c>
      <c r="H12" s="369" t="str">
        <f>+Hoja2!$H$155</f>
        <v>A</v>
      </c>
      <c r="I12" s="365" t="str">
        <f>+Hoja2!$I$155</f>
        <v>TDQ1</v>
      </c>
      <c r="J12" s="364" t="str">
        <f>+Hoja2!$J$155</f>
        <v>NO</v>
      </c>
      <c r="K12" s="364">
        <f>+Hoja2!$K$155</f>
        <v>2</v>
      </c>
      <c r="L12" s="367" t="str">
        <f>+Hoja2!$L$155</f>
        <v>QUITO</v>
      </c>
    </row>
    <row r="13" spans="1:12" x14ac:dyDescent="0.2">
      <c r="A13" s="363">
        <f t="shared" si="0"/>
        <v>4</v>
      </c>
      <c r="B13" s="364" t="str">
        <f>+Hoja2!$B$156</f>
        <v>QCN2</v>
      </c>
      <c r="C13" s="365" t="str">
        <f>+Hoja2!$C$156</f>
        <v>QUITO CENTRO 2    *</v>
      </c>
      <c r="D13" s="364">
        <f>+Hoja2!$D$156</f>
        <v>510000</v>
      </c>
      <c r="E13" s="364">
        <f>+Hoja2!$E$156</f>
        <v>519999</v>
      </c>
      <c r="F13" s="365" t="str">
        <f>+Hoja2!$F$156</f>
        <v>ARF-102</v>
      </c>
      <c r="G13" s="366">
        <f>+Hoja2!$G$156</f>
        <v>10000</v>
      </c>
      <c r="H13" s="369" t="str">
        <f>+Hoja2!$H$156</f>
        <v>A</v>
      </c>
      <c r="I13" s="365" t="str">
        <f>+Hoja2!$I$156</f>
        <v>TDQ1</v>
      </c>
      <c r="J13" s="364" t="str">
        <f>+Hoja2!$J$156</f>
        <v>NO</v>
      </c>
      <c r="K13" s="364">
        <f>+Hoja2!$K$156</f>
        <v>2</v>
      </c>
      <c r="L13" s="367" t="str">
        <f>+Hoja2!$L$156</f>
        <v>QUITO</v>
      </c>
    </row>
    <row r="14" spans="1:12" x14ac:dyDescent="0.2">
      <c r="A14" s="75">
        <f>SUM(A13+1)</f>
        <v>5</v>
      </c>
      <c r="B14" s="17" t="str">
        <f>+Hoja2!$B$157</f>
        <v>SRF1</v>
      </c>
      <c r="C14" s="103" t="str">
        <f>+Hoja2!$C$157</f>
        <v>SAN RAFAEL 1</v>
      </c>
      <c r="D14" s="17">
        <f>+Hoja2!$D$157</f>
        <v>320000</v>
      </c>
      <c r="E14" s="17">
        <f>+Hoja2!$E$157</f>
        <v>324999</v>
      </c>
      <c r="F14" s="103" t="str">
        <f>+Hoja2!$F$157</f>
        <v>ARF-102</v>
      </c>
      <c r="G14" s="358">
        <f>+Hoja2!$G$157</f>
        <v>5000</v>
      </c>
      <c r="H14" s="348" t="str">
        <f>+Hoja2!$H$157</f>
        <v>A</v>
      </c>
      <c r="I14" s="103" t="str">
        <f>+Hoja2!$I$157</f>
        <v>SRF2</v>
      </c>
      <c r="J14" s="17">
        <f>+Hoja2!$J$157</f>
        <v>322</v>
      </c>
      <c r="K14" s="17">
        <f>+Hoja2!$K$157</f>
        <v>2</v>
      </c>
      <c r="L14" s="131" t="str">
        <f>+Hoja2!$L$157</f>
        <v>PICH</v>
      </c>
    </row>
    <row r="15" spans="1:12" x14ac:dyDescent="0.2">
      <c r="A15" s="75">
        <f t="shared" si="0"/>
        <v>6</v>
      </c>
      <c r="B15" s="17" t="str">
        <f>+Hoja2!$B$158</f>
        <v>AMB1</v>
      </c>
      <c r="C15" s="103" t="str">
        <f>+Hoja2!$C$158</f>
        <v>AMBATO 1</v>
      </c>
      <c r="D15" s="17">
        <f>+Hoja2!$D$158</f>
        <v>820000</v>
      </c>
      <c r="E15" s="17">
        <f>+Hoja2!$E$158</f>
        <v>829999</v>
      </c>
      <c r="F15" s="103" t="str">
        <f>+Hoja2!$F$158</f>
        <v>ARF-102</v>
      </c>
      <c r="G15" s="358">
        <f>+Hoja2!$G$158</f>
        <v>10000</v>
      </c>
      <c r="H15" s="348" t="str">
        <f>+Hoja2!$H$158</f>
        <v>A</v>
      </c>
      <c r="I15" s="103" t="str">
        <f>+Hoja2!$I$158</f>
        <v>TDA</v>
      </c>
      <c r="J15" s="17">
        <f>+Hoja2!$J$158</f>
        <v>829</v>
      </c>
      <c r="K15" s="17">
        <f>+Hoja2!$K$158</f>
        <v>3</v>
      </c>
      <c r="L15" s="131" t="str">
        <f>+Hoja2!$L$158</f>
        <v>TUNG</v>
      </c>
    </row>
    <row r="16" spans="1:12" x14ac:dyDescent="0.2">
      <c r="A16" s="75">
        <f t="shared" si="0"/>
        <v>7</v>
      </c>
      <c r="B16" s="17" t="str">
        <f>+Hoja2!$B$159</f>
        <v>LAT1</v>
      </c>
      <c r="C16" s="103" t="str">
        <f>+Hoja2!$C$159</f>
        <v>LATACUNGA 1</v>
      </c>
      <c r="D16" s="17">
        <f>+Hoja2!$D$159</f>
        <v>800000</v>
      </c>
      <c r="E16" s="17">
        <f>+Hoja2!$E$159</f>
        <v>804999</v>
      </c>
      <c r="F16" s="103" t="str">
        <f>+Hoja2!$F$159</f>
        <v>ARF-102</v>
      </c>
      <c r="G16" s="358">
        <f>+Hoja2!$G$159</f>
        <v>5000</v>
      </c>
      <c r="H16" s="348" t="str">
        <f>+Hoja2!$H$159</f>
        <v>A</v>
      </c>
      <c r="I16" s="103" t="str">
        <f>+Hoja2!$I$159</f>
        <v>TDA</v>
      </c>
      <c r="J16" s="17">
        <f>+Hoja2!$J$159</f>
        <v>802</v>
      </c>
      <c r="K16" s="17">
        <f>+Hoja2!$K$159</f>
        <v>3</v>
      </c>
      <c r="L16" s="131" t="str">
        <f>+Hoja2!$L$159</f>
        <v>COTX</v>
      </c>
    </row>
    <row r="17" spans="1:12" x14ac:dyDescent="0.2">
      <c r="A17" s="75">
        <f t="shared" si="0"/>
        <v>8</v>
      </c>
      <c r="B17" s="17" t="str">
        <f>+Hoja2!$B$160</f>
        <v>ESM1</v>
      </c>
      <c r="C17" s="103" t="str">
        <f>+Hoja2!$C$160</f>
        <v>ESMERALDAS 1</v>
      </c>
      <c r="D17" s="17">
        <f>+Hoja2!$D$160</f>
        <v>710000</v>
      </c>
      <c r="E17" s="17">
        <f>+Hoja2!$E$160</f>
        <v>714999</v>
      </c>
      <c r="F17" s="103" t="str">
        <f>+Hoja2!$F$160</f>
        <v>ARF-102</v>
      </c>
      <c r="G17" s="358">
        <f>+Hoja2!$G$160</f>
        <v>5000</v>
      </c>
      <c r="H17" s="348" t="str">
        <f>+Hoja2!$H$160</f>
        <v>A</v>
      </c>
      <c r="I17" s="103" t="str">
        <f>+Hoja2!$I$160</f>
        <v>TDQ1</v>
      </c>
      <c r="J17" s="17">
        <f>+Hoja2!$J$160</f>
        <v>714</v>
      </c>
      <c r="K17" s="17">
        <f>+Hoja2!$K$160</f>
        <v>6</v>
      </c>
      <c r="L17" s="131" t="str">
        <f>+Hoja2!$L$160</f>
        <v>ESME</v>
      </c>
    </row>
    <row r="18" spans="1:12" ht="13.5" thickBot="1" x14ac:dyDescent="0.25">
      <c r="A18" s="77">
        <f t="shared" si="0"/>
        <v>9</v>
      </c>
      <c r="B18" s="24" t="str">
        <f>+Hoja2!$B$161</f>
        <v>IBR1</v>
      </c>
      <c r="C18" s="104" t="str">
        <f>+Hoja2!$C$161</f>
        <v>IBARRA 1</v>
      </c>
      <c r="D18" s="24">
        <f>+Hoja2!$D$161</f>
        <v>950000</v>
      </c>
      <c r="E18" s="24">
        <f>+Hoja2!$E$161</f>
        <v>954999</v>
      </c>
      <c r="F18" s="104" t="str">
        <f>+Hoja2!$F$161</f>
        <v>ARF-102</v>
      </c>
      <c r="G18" s="362">
        <f>+Hoja2!$G$161</f>
        <v>5000</v>
      </c>
      <c r="H18" s="370" t="str">
        <f>+Hoja2!$H$161</f>
        <v>A</v>
      </c>
      <c r="I18" s="104" t="str">
        <f>+Hoja2!$I$161</f>
        <v>TDI</v>
      </c>
      <c r="J18" s="24">
        <f>+Hoja2!$J$161</f>
        <v>954</v>
      </c>
      <c r="K18" s="24">
        <f>+Hoja2!$K$161</f>
        <v>6</v>
      </c>
      <c r="L18" s="132" t="str">
        <f>+Hoja2!$L$161</f>
        <v>IMBA</v>
      </c>
    </row>
    <row r="19" spans="1:12" ht="13.5" hidden="1" thickBot="1" x14ac:dyDescent="0.25">
      <c r="A19" s="181"/>
      <c r="B19" s="323"/>
      <c r="C19" s="327"/>
      <c r="D19" s="16"/>
      <c r="E19" s="16"/>
      <c r="F19" s="327"/>
      <c r="G19" s="323" t="s">
        <v>16</v>
      </c>
      <c r="H19" s="323"/>
      <c r="I19" s="327"/>
      <c r="J19" s="323"/>
      <c r="K19" s="323"/>
      <c r="L19" s="361"/>
    </row>
    <row r="20" spans="1:12" x14ac:dyDescent="0.2">
      <c r="A20" s="79"/>
      <c r="C20" s="115"/>
      <c r="F20" s="115"/>
      <c r="I20" s="115"/>
      <c r="L20" s="115"/>
    </row>
    <row r="21" spans="1:12" x14ac:dyDescent="0.2">
      <c r="A21" s="79"/>
      <c r="C21" s="113" t="s">
        <v>114</v>
      </c>
      <c r="D21" s="52"/>
      <c r="E21" s="52"/>
      <c r="F21" s="112"/>
      <c r="G21" s="350">
        <f>(SUM(G10:G18))-G13-G12</f>
        <v>50000</v>
      </c>
      <c r="I21" s="115"/>
      <c r="L21" s="115"/>
    </row>
    <row r="22" spans="1:12" x14ac:dyDescent="0.2">
      <c r="A22" s="79"/>
      <c r="C22" s="115"/>
      <c r="F22" s="115"/>
      <c r="I22" s="115"/>
      <c r="L22" s="115"/>
    </row>
    <row r="23" spans="1:12" x14ac:dyDescent="0.2">
      <c r="B23" s="55" t="s">
        <v>698</v>
      </c>
      <c r="F23" s="115"/>
    </row>
    <row r="25" spans="1:12" x14ac:dyDescent="0.2">
      <c r="B25" s="211" t="s">
        <v>699</v>
      </c>
      <c r="C25" s="111" t="s">
        <v>708</v>
      </c>
    </row>
    <row r="26" spans="1:12" x14ac:dyDescent="0.2">
      <c r="C26" s="111" t="s">
        <v>709</v>
      </c>
      <c r="D26" s="15">
        <v>280000</v>
      </c>
      <c r="E26" s="15">
        <v>289999</v>
      </c>
    </row>
    <row r="27" spans="1:12" x14ac:dyDescent="0.2">
      <c r="C27" s="111" t="s">
        <v>710</v>
      </c>
      <c r="D27" s="15">
        <v>950000</v>
      </c>
      <c r="E27" s="15">
        <v>959999</v>
      </c>
    </row>
  </sheetData>
  <mergeCells count="1">
    <mergeCell ref="C9:J9"/>
  </mergeCells>
  <phoneticPr fontId="6" type="noConversion"/>
  <printOptions horizontalCentered="1"/>
  <pageMargins left="0.75" right="0.44" top="1.25" bottom="1" header="0.511811024" footer="0.511811024"/>
  <pageSetup paperSize="9" orientation="portrait" r:id="rId1"/>
  <headerFooter alignWithMargins="0">
    <oddFooter>&amp;CPágina 5</oddFooter>
  </headerFooter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 codeName="Hoja9"/>
  <dimension ref="A1:L37"/>
  <sheetViews>
    <sheetView topLeftCell="A9" workbookViewId="0">
      <selection activeCell="A9" sqref="A9"/>
    </sheetView>
  </sheetViews>
  <sheetFormatPr baseColWidth="10" defaultRowHeight="12.75" x14ac:dyDescent="0.2"/>
  <cols>
    <col min="1" max="1" width="3.7109375" customWidth="1"/>
    <col min="2" max="2" width="4.7109375" customWidth="1"/>
    <col min="3" max="3" width="22.140625" customWidth="1"/>
    <col min="4" max="5" width="6.7109375" customWidth="1"/>
    <col min="6" max="6" width="12.7109375" customWidth="1"/>
    <col min="7" max="7" width="8.7109375" customWidth="1"/>
    <col min="8" max="8" width="4.7109375" customWidth="1"/>
    <col min="9" max="9" width="7.7109375" customWidth="1"/>
    <col min="10" max="10" width="4.7109375" customWidth="1"/>
    <col min="11" max="11" width="2.7109375" customWidth="1"/>
    <col min="12" max="12" width="5.7109375" customWidth="1"/>
  </cols>
  <sheetData>
    <row r="1" spans="1:12" x14ac:dyDescent="0.2">
      <c r="A1" s="35" t="s">
        <v>4</v>
      </c>
      <c r="B1" s="88"/>
      <c r="C1" s="88"/>
      <c r="D1" s="89"/>
      <c r="E1" s="84"/>
      <c r="F1" s="32"/>
      <c r="G1" s="32"/>
      <c r="H1" s="85"/>
      <c r="I1" s="118" t="s">
        <v>5</v>
      </c>
      <c r="J1" s="201" t="s">
        <v>768</v>
      </c>
      <c r="K1" s="201"/>
      <c r="L1" s="202"/>
    </row>
    <row r="2" spans="1:12" x14ac:dyDescent="0.2">
      <c r="A2" s="38" t="s">
        <v>766</v>
      </c>
      <c r="B2" s="34"/>
      <c r="C2" s="34"/>
      <c r="D2" s="39"/>
      <c r="E2" s="38" t="s">
        <v>8</v>
      </c>
      <c r="F2" s="34"/>
      <c r="G2" s="34"/>
      <c r="H2" s="39"/>
      <c r="I2" s="121" t="s">
        <v>325</v>
      </c>
      <c r="J2" s="203" t="s">
        <v>326</v>
      </c>
      <c r="K2" s="203"/>
      <c r="L2" s="204"/>
    </row>
    <row r="3" spans="1:12" x14ac:dyDescent="0.2">
      <c r="A3" s="38" t="s">
        <v>11</v>
      </c>
      <c r="B3" s="34"/>
      <c r="C3" s="34"/>
      <c r="D3" s="194"/>
      <c r="E3" s="38" t="s">
        <v>329</v>
      </c>
      <c r="F3" s="34"/>
      <c r="G3" s="34"/>
      <c r="H3" s="39"/>
      <c r="I3" s="121" t="s">
        <v>13</v>
      </c>
      <c r="J3" s="203" t="s">
        <v>769</v>
      </c>
      <c r="K3" s="203"/>
      <c r="L3" s="204"/>
    </row>
    <row r="4" spans="1:12" ht="13.5" thickBot="1" x14ac:dyDescent="0.25">
      <c r="A4" s="40" t="s">
        <v>16</v>
      </c>
      <c r="B4" s="41"/>
      <c r="C4" s="209" t="s">
        <v>331</v>
      </c>
      <c r="D4" s="42"/>
      <c r="E4" s="86"/>
      <c r="F4" s="13"/>
      <c r="G4" s="13"/>
      <c r="H4" s="87"/>
      <c r="I4" s="124" t="s">
        <v>332</v>
      </c>
      <c r="J4" s="205">
        <v>6</v>
      </c>
      <c r="K4" s="205"/>
      <c r="L4" s="206"/>
    </row>
    <row r="5" spans="1:12" ht="13.5" thickBot="1" x14ac:dyDescent="0.25">
      <c r="A5" s="3"/>
      <c r="B5" s="5" t="s">
        <v>333</v>
      </c>
      <c r="C5" s="6"/>
      <c r="D5" s="6"/>
      <c r="E5" s="6"/>
      <c r="F5" s="7"/>
      <c r="G5" s="212" t="s">
        <v>334</v>
      </c>
      <c r="H5" s="8" t="s">
        <v>335</v>
      </c>
      <c r="I5" s="8" t="s">
        <v>336</v>
      </c>
      <c r="J5" s="8" t="s">
        <v>337</v>
      </c>
      <c r="K5" s="8" t="s">
        <v>338</v>
      </c>
      <c r="L5" s="12" t="s">
        <v>339</v>
      </c>
    </row>
    <row r="6" spans="1:12" ht="13.5" thickBot="1" x14ac:dyDescent="0.25">
      <c r="A6" s="214" t="s">
        <v>345</v>
      </c>
      <c r="B6" s="9" t="s">
        <v>346</v>
      </c>
      <c r="C6" s="9" t="s">
        <v>347</v>
      </c>
      <c r="D6" s="10" t="s">
        <v>348</v>
      </c>
      <c r="E6" s="11"/>
      <c r="F6" s="9" t="s">
        <v>335</v>
      </c>
      <c r="G6" s="4" t="s">
        <v>349</v>
      </c>
      <c r="H6" s="4" t="s">
        <v>350</v>
      </c>
      <c r="I6" s="4" t="s">
        <v>351</v>
      </c>
      <c r="J6" s="4" t="s">
        <v>16</v>
      </c>
      <c r="K6" s="4" t="s">
        <v>352</v>
      </c>
      <c r="L6" s="207" t="s">
        <v>353</v>
      </c>
    </row>
    <row r="7" spans="1:12" x14ac:dyDescent="0.2">
      <c r="A7" s="1"/>
      <c r="B7" s="1"/>
      <c r="C7" s="1"/>
      <c r="D7" s="1"/>
      <c r="E7" s="1"/>
      <c r="F7" s="1"/>
      <c r="G7" s="1" t="s">
        <v>16</v>
      </c>
      <c r="H7" s="1" t="s">
        <v>16</v>
      </c>
      <c r="I7" s="1" t="s">
        <v>16</v>
      </c>
      <c r="J7" s="1" t="s">
        <v>16</v>
      </c>
      <c r="K7" s="1" t="s">
        <v>16</v>
      </c>
      <c r="L7" s="1"/>
    </row>
    <row r="8" spans="1:12" ht="13.5" thickBot="1" x14ac:dyDescent="0.25">
      <c r="A8" s="82"/>
      <c r="B8" s="16"/>
      <c r="C8" s="110" t="s">
        <v>152</v>
      </c>
      <c r="D8" s="13"/>
      <c r="E8" s="57"/>
      <c r="F8" s="129"/>
      <c r="G8" s="16"/>
      <c r="H8" s="16"/>
      <c r="I8" s="129"/>
      <c r="J8" s="16"/>
      <c r="K8" s="16"/>
      <c r="L8" s="129"/>
    </row>
    <row r="9" spans="1:12" x14ac:dyDescent="0.2">
      <c r="A9" s="75" t="s">
        <v>42</v>
      </c>
      <c r="B9" s="103" t="str">
        <f>+Hoja2!$B$98</f>
        <v>CALC</v>
      </c>
      <c r="C9" s="103" t="str">
        <f>+Hoja2!$C$98</f>
        <v>CALACALÍ-SANP</v>
      </c>
      <c r="D9" s="17">
        <f>+Hoja2!$D$98</f>
        <v>306000</v>
      </c>
      <c r="E9" s="17">
        <f>+Hoja2!$E$98</f>
        <v>306405</v>
      </c>
      <c r="F9" s="103" t="str">
        <f>+Hoja2!$F$98</f>
        <v>CONCENTRAD</v>
      </c>
      <c r="G9" s="17">
        <f>+Hoja2!$G$98</f>
        <v>406</v>
      </c>
      <c r="H9" s="17" t="str">
        <f>+Hoja2!$H$98</f>
        <v>B</v>
      </c>
      <c r="I9" s="103" t="str">
        <f>+Hoja2!$I$98</f>
        <v>TDQ2</v>
      </c>
      <c r="J9" s="17" t="str">
        <f>+Hoja2!$J$98</f>
        <v>SI</v>
      </c>
      <c r="K9" s="17">
        <f>+Hoja2!$K$98</f>
        <v>2</v>
      </c>
      <c r="L9" s="103" t="str">
        <f>+Hoja2!$L$98</f>
        <v>PICH</v>
      </c>
    </row>
    <row r="10" spans="1:12" x14ac:dyDescent="0.2">
      <c r="A10" s="75" t="s">
        <v>45</v>
      </c>
      <c r="B10" s="103" t="str">
        <f>+Hoja2!$B$99</f>
        <v>CCL1</v>
      </c>
      <c r="C10" s="103" t="str">
        <f>+Hoja2!$C$99</f>
        <v>CARCELÉN 1</v>
      </c>
      <c r="D10" s="17">
        <f>+Hoja2!$D$99</f>
        <v>470000</v>
      </c>
      <c r="E10" s="17">
        <f>+Hoja2!$E$99</f>
        <v>479999</v>
      </c>
      <c r="F10" s="103" t="str">
        <f>+Hoja2!$F$99</f>
        <v>NEAX-61M</v>
      </c>
      <c r="G10" s="17">
        <f>+Hoja2!$G$99</f>
        <v>10000</v>
      </c>
      <c r="H10" s="17" t="str">
        <f>+Hoja2!$H$99</f>
        <v>B</v>
      </c>
      <c r="I10" s="103" t="str">
        <f>+Hoja2!$I$99</f>
        <v>TDQ2/1</v>
      </c>
      <c r="J10" s="17" t="str">
        <f>+Hoja2!$J$99</f>
        <v>SI</v>
      </c>
      <c r="K10" s="17">
        <f>+Hoja2!$K$99</f>
        <v>2</v>
      </c>
      <c r="L10" s="103" t="str">
        <f>+Hoja2!$L$99</f>
        <v>QUITO</v>
      </c>
    </row>
    <row r="11" spans="1:12" x14ac:dyDescent="0.2">
      <c r="A11" s="75" t="s">
        <v>48</v>
      </c>
      <c r="B11" s="103" t="str">
        <f>+Hoja2!$B$100</f>
        <v>CCL1</v>
      </c>
      <c r="C11" s="103" t="str">
        <f>+Hoja2!$C$100</f>
        <v>CARCELÉN 1</v>
      </c>
      <c r="D11" s="17">
        <f>+Hoja2!$D$100</f>
        <v>480021</v>
      </c>
      <c r="E11" s="17">
        <f>+Hoja2!$E$100</f>
        <v>480532</v>
      </c>
      <c r="F11" s="103" t="str">
        <f>+Hoja2!$F$100</f>
        <v>NEAX-61M</v>
      </c>
      <c r="G11" s="17">
        <f>+Hoja2!$G$100</f>
        <v>512</v>
      </c>
      <c r="H11" s="17" t="str">
        <f>+Hoja2!$H$100</f>
        <v>B</v>
      </c>
      <c r="I11" s="103" t="str">
        <f>+Hoja2!$I$100</f>
        <v>TDQ2/1</v>
      </c>
      <c r="J11" s="17" t="str">
        <f>+Hoja2!$J$100</f>
        <v>SI</v>
      </c>
      <c r="K11" s="17">
        <f>+Hoja2!$K$100</f>
        <v>2</v>
      </c>
      <c r="L11" s="103" t="str">
        <f>+Hoja2!$L$100</f>
        <v>QUITO</v>
      </c>
    </row>
    <row r="12" spans="1:12" x14ac:dyDescent="0.2">
      <c r="A12" s="75">
        <f t="shared" ref="A12:A27" si="0">SUM(A11+1)</f>
        <v>4</v>
      </c>
      <c r="B12" s="103" t="str">
        <f>+Hoja2!$B$101</f>
        <v>CNCT</v>
      </c>
      <c r="C12" s="103" t="str">
        <f>+Hoja2!$C$101</f>
        <v>CONOCOTO</v>
      </c>
      <c r="D12" s="17">
        <f>+Hoja2!$D$101</f>
        <v>340000</v>
      </c>
      <c r="E12" s="17">
        <f>+Hoja2!$E$101</f>
        <v>345027</v>
      </c>
      <c r="F12" s="103" t="str">
        <f>+Hoja2!$F$101</f>
        <v>NEAX-61E</v>
      </c>
      <c r="G12" s="17">
        <f>+Hoja2!$G$101</f>
        <v>5028</v>
      </c>
      <c r="H12" s="17" t="str">
        <f>+Hoja2!$H$101</f>
        <v>B</v>
      </c>
      <c r="I12" s="103" t="str">
        <f>+Hoja2!$I$101</f>
        <v>TDQ2/1</v>
      </c>
      <c r="J12" s="17" t="str">
        <f>+Hoja2!$J$101</f>
        <v>SI</v>
      </c>
      <c r="K12" s="17">
        <f>+Hoja2!$K$101</f>
        <v>2</v>
      </c>
      <c r="L12" s="103" t="str">
        <f>+Hoja2!$L$101</f>
        <v>PICH</v>
      </c>
    </row>
    <row r="13" spans="1:12" x14ac:dyDescent="0.2">
      <c r="A13" s="75">
        <f t="shared" si="0"/>
        <v>5</v>
      </c>
      <c r="B13" s="103" t="str">
        <f>+Hoja2!$B$102</f>
        <v>GMN1</v>
      </c>
      <c r="C13" s="103" t="str">
        <f>+Hoja2!$C$102</f>
        <v>GUAMANÍ</v>
      </c>
      <c r="D13" s="17">
        <f>+Hoja2!$D$102</f>
        <v>690000</v>
      </c>
      <c r="E13" s="17">
        <f>+Hoja2!$E$102</f>
        <v>694999</v>
      </c>
      <c r="F13" s="103" t="str">
        <f>+Hoja2!$F$102</f>
        <v>NEAX-61E</v>
      </c>
      <c r="G13" s="17">
        <f>+Hoja2!$G$102</f>
        <v>5000</v>
      </c>
      <c r="H13" s="17" t="str">
        <f>+Hoja2!$H$102</f>
        <v>B</v>
      </c>
      <c r="I13" s="103" t="str">
        <f>+Hoja2!$I$102</f>
        <v>TDQ2/1</v>
      </c>
      <c r="J13" s="17" t="str">
        <f>+Hoja2!$J$102</f>
        <v>SI</v>
      </c>
      <c r="K13" s="17">
        <f>+Hoja2!$K$102</f>
        <v>2</v>
      </c>
      <c r="L13" s="103" t="str">
        <f>+Hoja2!$L$102</f>
        <v>QUITO</v>
      </c>
    </row>
    <row r="14" spans="1:12" x14ac:dyDescent="0.2">
      <c r="A14" s="75">
        <f t="shared" si="0"/>
        <v>6</v>
      </c>
      <c r="B14" s="103" t="str">
        <f>+Hoja2!$B$103</f>
        <v>INQ3</v>
      </c>
      <c r="C14" s="103" t="str">
        <f>+Hoja2!$C$103</f>
        <v>IÑAQUITO 3</v>
      </c>
      <c r="D14" s="17">
        <f>+Hoja2!$D$103</f>
        <v>430000</v>
      </c>
      <c r="E14" s="17">
        <f>+Hoja2!$E$103</f>
        <v>449999</v>
      </c>
      <c r="F14" s="103" t="str">
        <f>+Hoja2!$F$103</f>
        <v>NEAX-61M</v>
      </c>
      <c r="G14" s="17">
        <f>+Hoja2!$G$103</f>
        <v>20000</v>
      </c>
      <c r="H14" s="17" t="str">
        <f>+Hoja2!$H$103</f>
        <v>B</v>
      </c>
      <c r="I14" s="103" t="str">
        <f>+Hoja2!$I$103</f>
        <v>TDQ2/1</v>
      </c>
      <c r="J14" s="17" t="str">
        <f>+Hoja2!$J$103</f>
        <v>SI</v>
      </c>
      <c r="K14" s="17">
        <f>+Hoja2!$K$103</f>
        <v>2</v>
      </c>
      <c r="L14" s="103" t="str">
        <f>+Hoja2!$L$103</f>
        <v>QUITO</v>
      </c>
    </row>
    <row r="15" spans="1:12" x14ac:dyDescent="0.2">
      <c r="A15" s="75">
        <f t="shared" si="0"/>
        <v>7</v>
      </c>
      <c r="B15" s="103" t="str">
        <f>+Hoja2!$B$104</f>
        <v>LLZ1</v>
      </c>
      <c r="C15" s="103" t="str">
        <f>+Hoja2!$C$104</f>
        <v>LA LUZ 1</v>
      </c>
      <c r="D15" s="17">
        <f>+Hoja2!$D$104</f>
        <v>400000</v>
      </c>
      <c r="E15" s="17">
        <f>+Hoja2!$E$104</f>
        <v>409999</v>
      </c>
      <c r="F15" s="103" t="str">
        <f>+Hoja2!$F$104</f>
        <v>NEAX-61M</v>
      </c>
      <c r="G15" s="17">
        <f>+Hoja2!$G$104</f>
        <v>10000</v>
      </c>
      <c r="H15" s="17" t="str">
        <f>+Hoja2!$H$104</f>
        <v>B</v>
      </c>
      <c r="I15" s="103" t="str">
        <f>+Hoja2!$I$104</f>
        <v>TDQ2/1</v>
      </c>
      <c r="J15" s="17" t="str">
        <f>+Hoja2!$J$104</f>
        <v>SI</v>
      </c>
      <c r="K15" s="17">
        <f>+Hoja2!$K$104</f>
        <v>2</v>
      </c>
      <c r="L15" s="103" t="str">
        <f>+Hoja2!$L$104</f>
        <v>QUITO</v>
      </c>
    </row>
    <row r="16" spans="1:12" x14ac:dyDescent="0.2">
      <c r="A16" s="75">
        <f t="shared" si="0"/>
        <v>8</v>
      </c>
      <c r="B16" s="103" t="str">
        <f>+Hoja2!$B$105</f>
        <v>MSC5</v>
      </c>
      <c r="C16" s="103" t="str">
        <f>+Hoja2!$C$105</f>
        <v>MARISCAL SUCRE 5</v>
      </c>
      <c r="D16" s="17">
        <f>+Hoja2!$D$105</f>
        <v>500000</v>
      </c>
      <c r="E16" s="17">
        <f>+Hoja2!$E$105</f>
        <v>509999</v>
      </c>
      <c r="F16" s="103" t="str">
        <f>+Hoja2!$F$105</f>
        <v>NEAX-61M</v>
      </c>
      <c r="G16" s="17">
        <f>+Hoja2!$G$105</f>
        <v>10000</v>
      </c>
      <c r="H16" s="17" t="str">
        <f>+Hoja2!$H$105</f>
        <v>B</v>
      </c>
      <c r="I16" s="103" t="str">
        <f>+Hoja2!$I$105</f>
        <v>TDQ2/1</v>
      </c>
      <c r="J16" s="17" t="str">
        <f>+Hoja2!$J$105</f>
        <v>SI</v>
      </c>
      <c r="K16" s="17">
        <f>+Hoja2!$K$105</f>
        <v>2</v>
      </c>
      <c r="L16" s="103" t="str">
        <f>+Hoja2!$L$105</f>
        <v>QUITO</v>
      </c>
    </row>
    <row r="17" spans="1:12" x14ac:dyDescent="0.2">
      <c r="A17" s="75">
        <f t="shared" si="0"/>
        <v>9</v>
      </c>
      <c r="B17" s="103" t="str">
        <f>+Hoja2!$B$106</f>
        <v>MSC5</v>
      </c>
      <c r="C17" s="103" t="str">
        <f>+Hoja2!$C$106</f>
        <v>MARISCAL SUCRE 5</v>
      </c>
      <c r="D17" s="17">
        <f>+Hoja2!$D$106</f>
        <v>560000</v>
      </c>
      <c r="E17" s="17">
        <f>+Hoja2!$E$106</f>
        <v>569999</v>
      </c>
      <c r="F17" s="103" t="str">
        <f>+Hoja2!$F$106</f>
        <v>NEAX-61M</v>
      </c>
      <c r="G17" s="17">
        <f>+Hoja2!$G$106</f>
        <v>10000</v>
      </c>
      <c r="H17" s="17" t="str">
        <f>+Hoja2!$H$106</f>
        <v>B</v>
      </c>
      <c r="I17" s="103" t="str">
        <f>+Hoja2!$I$106</f>
        <v>TDQ2/1</v>
      </c>
      <c r="J17" s="17" t="str">
        <f>+Hoja2!$J$106</f>
        <v>SI</v>
      </c>
      <c r="K17" s="17">
        <f>+Hoja2!$K$106</f>
        <v>2</v>
      </c>
      <c r="L17" s="103" t="str">
        <f>+Hoja2!$L$106</f>
        <v>QUITO</v>
      </c>
    </row>
    <row r="18" spans="1:12" x14ac:dyDescent="0.2">
      <c r="A18" s="75">
        <f t="shared" si="0"/>
        <v>10</v>
      </c>
      <c r="B18" s="103" t="str">
        <f>+Hoja2!$B$107</f>
        <v>MSC6</v>
      </c>
      <c r="C18" s="103" t="str">
        <f>+Hoja2!$C$107</f>
        <v>MARISCAL SUCRE 6</v>
      </c>
      <c r="D18" s="17">
        <f>+Hoja2!$D$107</f>
        <v>220000</v>
      </c>
      <c r="E18" s="17">
        <f>+Hoja2!$E$107</f>
        <v>229999</v>
      </c>
      <c r="F18" s="103" t="str">
        <f>+Hoja2!$F$107</f>
        <v>NEAX -61E</v>
      </c>
      <c r="G18" s="17">
        <f>+Hoja2!$G$107</f>
        <v>10000</v>
      </c>
      <c r="H18" s="17" t="str">
        <f>+Hoja2!$H$107</f>
        <v>B</v>
      </c>
      <c r="I18" s="103" t="str">
        <f>+Hoja2!$I$107</f>
        <v>TDQ2/1</v>
      </c>
      <c r="J18" s="17" t="str">
        <f>+Hoja2!$J$107</f>
        <v>SI</v>
      </c>
      <c r="K18" s="17">
        <f>+Hoja2!$K$107</f>
        <v>2</v>
      </c>
      <c r="L18" s="103" t="str">
        <f>+Hoja2!$L$107</f>
        <v>QUITO</v>
      </c>
    </row>
    <row r="19" spans="1:12" x14ac:dyDescent="0.2">
      <c r="A19" s="230">
        <f t="shared" si="0"/>
        <v>11</v>
      </c>
      <c r="B19" s="103" t="str">
        <f>+Hoja2!$B$108</f>
        <v>MSC6</v>
      </c>
      <c r="C19" s="103" t="str">
        <f>+Hoja2!$C$108</f>
        <v>MARISCAL SUCRE 6</v>
      </c>
      <c r="D19" s="17">
        <f>+Hoja2!$D$108</f>
        <v>986000</v>
      </c>
      <c r="E19" s="17">
        <f>+Hoja2!$E$108</f>
        <v>987127</v>
      </c>
      <c r="F19" s="103" t="str">
        <f>+Hoja2!$F$108</f>
        <v>NEAX-61E</v>
      </c>
      <c r="G19" s="17">
        <f>+Hoja2!$G$108</f>
        <v>1128</v>
      </c>
      <c r="H19" s="17" t="str">
        <f>+Hoja2!$H$108</f>
        <v>B</v>
      </c>
      <c r="I19" s="103" t="str">
        <f>+Hoja2!$I$108</f>
        <v>TDQ2/1</v>
      </c>
      <c r="J19" s="17" t="str">
        <f>+Hoja2!$J$108</f>
        <v>SI</v>
      </c>
      <c r="K19" s="17">
        <f>+Hoja2!$K$108</f>
        <v>2</v>
      </c>
      <c r="L19" s="103" t="str">
        <f>+Hoja2!$L$108</f>
        <v>QUITO</v>
      </c>
    </row>
    <row r="20" spans="1:12" x14ac:dyDescent="0.2">
      <c r="A20" s="75">
        <f t="shared" si="0"/>
        <v>12</v>
      </c>
      <c r="B20" s="103" t="str">
        <f>+Hoja2!$B$109</f>
        <v>MNJ1</v>
      </c>
      <c r="C20" s="103" t="str">
        <f>+Hoja2!$C$109</f>
        <v>MONJAS 1</v>
      </c>
      <c r="D20" s="17">
        <f>+Hoja2!$D$109</f>
        <v>600000</v>
      </c>
      <c r="E20" s="17">
        <f>+Hoja2!$E$109</f>
        <v>605511</v>
      </c>
      <c r="F20" s="103" t="str">
        <f>+Hoja2!$F$109</f>
        <v>NEAX-61M</v>
      </c>
      <c r="G20" s="17">
        <f>+Hoja2!$G$109</f>
        <v>5512</v>
      </c>
      <c r="H20" s="17" t="str">
        <f>+Hoja2!$H$109</f>
        <v>B</v>
      </c>
      <c r="I20" s="103" t="str">
        <f>+Hoja2!$I$109</f>
        <v>TDQ2/1</v>
      </c>
      <c r="J20" s="17" t="str">
        <f>+Hoja2!$J$109</f>
        <v>SI</v>
      </c>
      <c r="K20" s="17">
        <f>+Hoja2!$K$109</f>
        <v>2</v>
      </c>
      <c r="L20" s="103" t="str">
        <f>+Hoja2!$L$109</f>
        <v>QUITO</v>
      </c>
    </row>
    <row r="21" spans="1:12" x14ac:dyDescent="0.2">
      <c r="A21" s="75">
        <f t="shared" si="0"/>
        <v>13</v>
      </c>
      <c r="B21" s="103" t="str">
        <f>+Hoja2!$B$110</f>
        <v>PTD1</v>
      </c>
      <c r="C21" s="103" t="str">
        <f>+Hoja2!$C$110</f>
        <v>PINTADO 1</v>
      </c>
      <c r="D21" s="17">
        <f>+Hoja2!$D$110</f>
        <v>620000</v>
      </c>
      <c r="E21" s="17">
        <f>+Hoja2!$E$110</f>
        <v>629625</v>
      </c>
      <c r="F21" s="103" t="str">
        <f>+Hoja2!$F$110</f>
        <v>NEAX-61M</v>
      </c>
      <c r="G21" s="17">
        <f>+Hoja2!$G$110</f>
        <v>9626</v>
      </c>
      <c r="H21" s="17" t="str">
        <f>+Hoja2!$H$110</f>
        <v>B</v>
      </c>
      <c r="I21" s="103" t="str">
        <f>+Hoja2!$I$110</f>
        <v>TDQ2/1</v>
      </c>
      <c r="J21" s="17" t="str">
        <f>+Hoja2!$J$110</f>
        <v>SI</v>
      </c>
      <c r="K21" s="17">
        <f>+Hoja2!$K$110</f>
        <v>2</v>
      </c>
      <c r="L21" s="103" t="str">
        <f>+Hoja2!$L$110</f>
        <v>QUITO</v>
      </c>
    </row>
    <row r="22" spans="1:12" x14ac:dyDescent="0.2">
      <c r="A22" s="75">
        <f t="shared" si="0"/>
        <v>14</v>
      </c>
      <c r="B22" s="103" t="str">
        <f>+Hoja2!$B$111</f>
        <v>PMSQ</v>
      </c>
      <c r="C22" s="103" t="str">
        <f>+Hoja2!$C$111</f>
        <v>POMASQUI</v>
      </c>
      <c r="D22" s="17">
        <f>+Hoja2!$D$111</f>
        <v>350000</v>
      </c>
      <c r="E22" s="17">
        <f>+Hoja2!$E$111</f>
        <v>352999</v>
      </c>
      <c r="F22" s="103" t="str">
        <f>+Hoja2!$F$111</f>
        <v>NEAX-61E</v>
      </c>
      <c r="G22" s="17">
        <f>+Hoja2!$G$111</f>
        <v>3000</v>
      </c>
      <c r="H22" s="17" t="str">
        <f>+Hoja2!$H$111</f>
        <v>B</v>
      </c>
      <c r="I22" s="103" t="str">
        <f>+Hoja2!$I$111</f>
        <v>TDQ2/1</v>
      </c>
      <c r="J22" s="17" t="str">
        <f>+Hoja2!$J$111</f>
        <v>SI</v>
      </c>
      <c r="K22" s="17">
        <f>+Hoja2!$K$111</f>
        <v>2</v>
      </c>
      <c r="L22" s="103" t="str">
        <f>+Hoja2!$L$111</f>
        <v>PICH</v>
      </c>
    </row>
    <row r="23" spans="1:12" x14ac:dyDescent="0.2">
      <c r="A23" s="75">
        <f t="shared" si="0"/>
        <v>15</v>
      </c>
      <c r="B23" s="103" t="str">
        <f>+Hoja2!$B$112</f>
        <v>QCN4</v>
      </c>
      <c r="C23" s="103" t="str">
        <f>+Hoja2!$C$112</f>
        <v>QUITO CENTRO 4</v>
      </c>
      <c r="D23" s="17">
        <f>+Hoja2!$D$112</f>
        <v>580000</v>
      </c>
      <c r="E23" s="17">
        <f>+Hoja2!$E$112</f>
        <v>584999</v>
      </c>
      <c r="F23" s="103" t="str">
        <f>+Hoja2!$F$112</f>
        <v>NEAX-61M</v>
      </c>
      <c r="G23" s="17">
        <f>+Hoja2!$G$112</f>
        <v>5000</v>
      </c>
      <c r="H23" s="17" t="str">
        <f>+Hoja2!$H$112</f>
        <v>B</v>
      </c>
      <c r="I23" s="103" t="str">
        <f>+Hoja2!$I$112</f>
        <v>TDQ2/1</v>
      </c>
      <c r="J23" s="17" t="str">
        <f>+Hoja2!$J$112</f>
        <v>SI</v>
      </c>
      <c r="K23" s="17">
        <f>+Hoja2!$K$112</f>
        <v>2</v>
      </c>
      <c r="L23" s="103" t="str">
        <f>+Hoja2!$L$112</f>
        <v>QUITO</v>
      </c>
    </row>
    <row r="24" spans="1:12" x14ac:dyDescent="0.2">
      <c r="A24" s="75">
        <f t="shared" si="0"/>
        <v>16</v>
      </c>
      <c r="B24" s="103" t="str">
        <f>+Hoja2!$B$113</f>
        <v>SANP</v>
      </c>
      <c r="C24" s="103" t="str">
        <f>+Hoja2!$C$113</f>
        <v>SAN ANTONIO DE PICHINCHA</v>
      </c>
      <c r="D24" s="17">
        <f>+Hoja2!$D$113</f>
        <v>394000</v>
      </c>
      <c r="E24" s="17">
        <f>+Hoja2!$E$113</f>
        <v>397127</v>
      </c>
      <c r="F24" s="103" t="str">
        <f>+Hoja2!$F$113</f>
        <v>NEAX-61E</v>
      </c>
      <c r="G24" s="17">
        <f>+Hoja2!$G$113</f>
        <v>3128</v>
      </c>
      <c r="H24" s="17" t="str">
        <f>+Hoja2!$H$113</f>
        <v>B</v>
      </c>
      <c r="I24" s="103" t="str">
        <f>+Hoja2!$I$113</f>
        <v>TDQ2</v>
      </c>
      <c r="J24" s="17" t="str">
        <f>+Hoja2!$J$113</f>
        <v>SI</v>
      </c>
      <c r="K24" s="17">
        <f>+Hoja2!$K$113</f>
        <v>2</v>
      </c>
      <c r="L24" s="103" t="str">
        <f>+Hoja2!$L$113</f>
        <v>PICH</v>
      </c>
    </row>
    <row r="25" spans="1:12" x14ac:dyDescent="0.2">
      <c r="A25" s="75">
        <f t="shared" si="0"/>
        <v>17</v>
      </c>
      <c r="B25" s="103" t="str">
        <f>+Hoja2!$B$114</f>
        <v>SGLQ</v>
      </c>
      <c r="C25" s="103" t="str">
        <f>+Hoja2!$C$114</f>
        <v>SANGOLQUÍ</v>
      </c>
      <c r="D25" s="17">
        <f>+Hoja2!$D$114</f>
        <v>330000</v>
      </c>
      <c r="E25" s="17">
        <f>+Hoja2!$E$114</f>
        <v>335027</v>
      </c>
      <c r="F25" s="103" t="str">
        <f>+Hoja2!$F$114</f>
        <v>NEAX-61E</v>
      </c>
      <c r="G25" s="17">
        <f>+Hoja2!$G$114</f>
        <v>5028</v>
      </c>
      <c r="H25" s="17" t="str">
        <f>+Hoja2!$H$114</f>
        <v>B</v>
      </c>
      <c r="I25" s="103" t="str">
        <f>+Hoja2!$I$114</f>
        <v>TDQ2</v>
      </c>
      <c r="J25" s="17" t="str">
        <f>+Hoja2!$J$114</f>
        <v>SI</v>
      </c>
      <c r="K25" s="17">
        <f>+Hoja2!$K$114</f>
        <v>2</v>
      </c>
      <c r="L25" s="103" t="str">
        <f>+Hoja2!$L$114</f>
        <v>PICH</v>
      </c>
    </row>
    <row r="26" spans="1:12" x14ac:dyDescent="0.2">
      <c r="A26" s="75">
        <f t="shared" si="0"/>
        <v>18</v>
      </c>
      <c r="B26" s="103" t="str">
        <f>+Hoja2!$B$115</f>
        <v>STD1</v>
      </c>
      <c r="C26" s="103" t="str">
        <f>+Hoja2!$C$115</f>
        <v>SANTO DOMINGO 1</v>
      </c>
      <c r="D26" s="17">
        <f>+Hoja2!$D$115</f>
        <v>750000</v>
      </c>
      <c r="E26" s="17">
        <f>+Hoja2!$E$115</f>
        <v>769999</v>
      </c>
      <c r="F26" s="103" t="str">
        <f>+Hoja2!$F$115</f>
        <v>NEAX-61E</v>
      </c>
      <c r="G26" s="17">
        <f>+Hoja2!$G$115</f>
        <v>20000</v>
      </c>
      <c r="H26" s="17" t="str">
        <f>+Hoja2!$H$115</f>
        <v>B</v>
      </c>
      <c r="I26" s="103" t="str">
        <f>+Hoja2!$I$115</f>
        <v>TDQ2/1</v>
      </c>
      <c r="J26" s="17" t="str">
        <f>+Hoja2!$J$115</f>
        <v>SI</v>
      </c>
      <c r="K26" s="17">
        <f>+Hoja2!$K$115</f>
        <v>2</v>
      </c>
      <c r="L26" s="103" t="str">
        <f>+Hoja2!$L$115</f>
        <v>PICH</v>
      </c>
    </row>
    <row r="27" spans="1:12" x14ac:dyDescent="0.2">
      <c r="A27" s="75">
        <f t="shared" si="0"/>
        <v>19</v>
      </c>
      <c r="B27" s="103" t="str">
        <f>+Hoja2!$B$116</f>
        <v>GRDA</v>
      </c>
      <c r="C27" s="103" t="str">
        <f>+Hoja2!$C$116</f>
        <v>GUARANDA</v>
      </c>
      <c r="D27" s="17">
        <f>+Hoja2!$D$116</f>
        <v>980000</v>
      </c>
      <c r="E27" s="17">
        <f>+Hoja2!$E$116</f>
        <v>982967</v>
      </c>
      <c r="F27" s="103" t="str">
        <f>+Hoja2!$F$116</f>
        <v>NEAX-61M</v>
      </c>
      <c r="G27" s="17">
        <f>+Hoja2!$G$116</f>
        <v>2968</v>
      </c>
      <c r="H27" s="17" t="str">
        <f>+Hoja2!$H$116</f>
        <v>B</v>
      </c>
      <c r="I27" s="103" t="str">
        <f>+Hoja2!$I$116</f>
        <v>TDA</v>
      </c>
      <c r="J27" s="17" t="str">
        <f>+Hoja2!$J$116</f>
        <v>SI</v>
      </c>
      <c r="K27" s="17">
        <f>+Hoja2!$K$116</f>
        <v>3</v>
      </c>
      <c r="L27" s="103" t="str">
        <f>+Hoja2!$L$116</f>
        <v>BOLI</v>
      </c>
    </row>
    <row r="28" spans="1:12" x14ac:dyDescent="0.2">
      <c r="A28" s="75">
        <f t="shared" ref="A28:A33" si="1">SUM(A27+1)</f>
        <v>20</v>
      </c>
      <c r="B28" s="103" t="str">
        <f>+Hoja2!$B$117</f>
        <v>LAT2</v>
      </c>
      <c r="C28" s="103" t="str">
        <f>+Hoja2!$C$117</f>
        <v>LATACUNGA 2</v>
      </c>
      <c r="D28" s="17">
        <f>+Hoja2!$D$117</f>
        <v>810000</v>
      </c>
      <c r="E28" s="17">
        <f>+Hoja2!$E$117</f>
        <v>814999</v>
      </c>
      <c r="F28" s="103" t="str">
        <f>+Hoja2!$F$117</f>
        <v>NEAX-61E</v>
      </c>
      <c r="G28" s="17">
        <f>+Hoja2!$G$117</f>
        <v>5000</v>
      </c>
      <c r="H28" s="17" t="str">
        <f>+Hoja2!$H$117</f>
        <v>B</v>
      </c>
      <c r="I28" s="103" t="str">
        <f>+Hoja2!$I$117</f>
        <v>TDA</v>
      </c>
      <c r="J28" s="17" t="str">
        <f>+Hoja2!$J$117</f>
        <v>SI</v>
      </c>
      <c r="K28" s="17">
        <f>+Hoja2!$K$117</f>
        <v>3</v>
      </c>
      <c r="L28" s="103" t="str">
        <f>+Hoja2!$L$117</f>
        <v>COTX</v>
      </c>
    </row>
    <row r="29" spans="1:12" x14ac:dyDescent="0.2">
      <c r="A29" s="75">
        <f t="shared" si="1"/>
        <v>21</v>
      </c>
      <c r="B29" s="103" t="str">
        <f>+Hoja2!$B$118</f>
        <v>RIOB</v>
      </c>
      <c r="C29" s="103" t="str">
        <f>+Hoja2!$C$118</f>
        <v>RIOBAMBA</v>
      </c>
      <c r="D29" s="17">
        <f>+Hoja2!$D$118</f>
        <v>960000</v>
      </c>
      <c r="E29" s="17">
        <f>+Hoja2!$E$118</f>
        <v>969999</v>
      </c>
      <c r="F29" s="103" t="str">
        <f>+Hoja2!$F$118</f>
        <v>NEAX-61E</v>
      </c>
      <c r="G29" s="17">
        <f>+Hoja2!$G$118</f>
        <v>10000</v>
      </c>
      <c r="H29" s="17" t="str">
        <f>+Hoja2!$H$118</f>
        <v>B</v>
      </c>
      <c r="I29" s="103" t="str">
        <f>+Hoja2!$I$118</f>
        <v>TDA</v>
      </c>
      <c r="J29" s="17" t="str">
        <f>+Hoja2!$J$118</f>
        <v>SI</v>
      </c>
      <c r="K29" s="17">
        <f>+Hoja2!$K$118</f>
        <v>3</v>
      </c>
      <c r="L29" s="103" t="str">
        <f>+Hoja2!$L$118</f>
        <v>CHIM</v>
      </c>
    </row>
    <row r="30" spans="1:12" x14ac:dyDescent="0.2">
      <c r="A30" s="75">
        <f t="shared" si="1"/>
        <v>22</v>
      </c>
      <c r="B30" s="103" t="str">
        <f>+Hoja2!$B$119</f>
        <v>RIOB</v>
      </c>
      <c r="C30" s="103" t="str">
        <f>+Hoja2!$C$119</f>
        <v>RIOBAMBA (AMP)</v>
      </c>
      <c r="D30" s="17">
        <f>+Hoja2!$D$119</f>
        <v>940000</v>
      </c>
      <c r="E30" s="17">
        <f>+Hoja2!$E$119</f>
        <v>949999</v>
      </c>
      <c r="F30" s="103" t="str">
        <f>+Hoja2!$F$119</f>
        <v>NEAX-61E</v>
      </c>
      <c r="G30" s="17">
        <f>+Hoja2!$G$119</f>
        <v>10000</v>
      </c>
      <c r="H30" s="17" t="str">
        <f>+Hoja2!$H$119</f>
        <v>B</v>
      </c>
      <c r="I30" s="103" t="str">
        <f>+Hoja2!$I$119</f>
        <v>TDA</v>
      </c>
      <c r="J30" s="17" t="str">
        <f>+Hoja2!$J$119</f>
        <v>SI</v>
      </c>
      <c r="K30" s="17">
        <f>+Hoja2!$K$119</f>
        <v>3</v>
      </c>
      <c r="L30" s="103" t="str">
        <f>+Hoja2!$L$119</f>
        <v>CHIM</v>
      </c>
    </row>
    <row r="31" spans="1:12" x14ac:dyDescent="0.2">
      <c r="A31" s="75">
        <f t="shared" si="1"/>
        <v>23</v>
      </c>
      <c r="B31" s="103" t="str">
        <f>+Hoja2!$B$120</f>
        <v>SJCH</v>
      </c>
      <c r="C31" s="103" t="str">
        <f>+Hoja2!$C$120</f>
        <v>S.J. CHIMBO-GRDA</v>
      </c>
      <c r="D31" s="17">
        <f>+Hoja2!$D$120</f>
        <v>988000</v>
      </c>
      <c r="E31" s="17">
        <f>+Hoja2!$E$120</f>
        <v>988499</v>
      </c>
      <c r="F31" s="103" t="str">
        <f>+Hoja2!$F$120</f>
        <v>CONCENTRAD</v>
      </c>
      <c r="G31" s="17">
        <f>+Hoja2!$G$120</f>
        <v>500</v>
      </c>
      <c r="H31" s="17" t="str">
        <f>+Hoja2!$H$120</f>
        <v>B</v>
      </c>
      <c r="I31" s="103" t="str">
        <f>+Hoja2!$I$120</f>
        <v>TDA</v>
      </c>
      <c r="J31" s="17" t="str">
        <f>+Hoja2!$J$120</f>
        <v>SI</v>
      </c>
      <c r="K31" s="17">
        <f>+Hoja2!$K$120</f>
        <v>3</v>
      </c>
      <c r="L31" s="103" t="str">
        <f>+Hoja2!$L$120</f>
        <v>BOLI</v>
      </c>
    </row>
    <row r="32" spans="1:12" x14ac:dyDescent="0.2">
      <c r="A32" s="75">
        <f t="shared" si="1"/>
        <v>24</v>
      </c>
      <c r="B32" s="103" t="str">
        <f>+Hoja2!$B$121</f>
        <v>SMBB</v>
      </c>
      <c r="C32" s="103" t="str">
        <f>+Hoja2!$C$121</f>
        <v>S.M. BOLÍVAR</v>
      </c>
      <c r="D32" s="17">
        <f>+Hoja2!$D$121</f>
        <v>989000</v>
      </c>
      <c r="E32" s="17">
        <f>+Hoja2!$E$121</f>
        <v>989499</v>
      </c>
      <c r="F32" s="103" t="str">
        <f>+Hoja2!$F$121</f>
        <v>CONCENTRAD</v>
      </c>
      <c r="G32" s="17">
        <f>+Hoja2!$G$121</f>
        <v>500</v>
      </c>
      <c r="H32" s="17" t="str">
        <f>+Hoja2!$H$121</f>
        <v>B</v>
      </c>
      <c r="I32" s="103" t="str">
        <f>+Hoja2!$I$121</f>
        <v>TDA</v>
      </c>
      <c r="J32" s="17" t="str">
        <f>+Hoja2!$J$121</f>
        <v>SI</v>
      </c>
      <c r="K32" s="17">
        <f>+Hoja2!$K$121</f>
        <v>3</v>
      </c>
      <c r="L32" s="103" t="str">
        <f>+Hoja2!$L$121</f>
        <v>BOLI</v>
      </c>
    </row>
    <row r="33" spans="1:12" x14ac:dyDescent="0.2">
      <c r="A33" s="75">
        <f t="shared" si="1"/>
        <v>25</v>
      </c>
      <c r="B33" s="103" t="str">
        <f>+Hoja2!$B$122</f>
        <v>ESM2</v>
      </c>
      <c r="C33" s="103" t="str">
        <f>+Hoja2!$C$122</f>
        <v>ESMERALDAS 2</v>
      </c>
      <c r="D33" s="17">
        <f>+Hoja2!$D$122</f>
        <v>720000</v>
      </c>
      <c r="E33" s="17">
        <f>+Hoja2!$E$122</f>
        <v>728996</v>
      </c>
      <c r="F33" s="103" t="str">
        <f>+Hoja2!$F$122</f>
        <v>NEAX-61E</v>
      </c>
      <c r="G33" s="17">
        <f>+Hoja2!$G$122</f>
        <v>8997</v>
      </c>
      <c r="H33" s="17" t="str">
        <f>+Hoja2!$H$122</f>
        <v>B</v>
      </c>
      <c r="I33" s="103" t="str">
        <f>+Hoja2!$I$122</f>
        <v>TDQ2/1</v>
      </c>
      <c r="J33" s="17" t="str">
        <f>+Hoja2!$J$122</f>
        <v>SI</v>
      </c>
      <c r="K33" s="17">
        <f>+Hoja2!$K$122</f>
        <v>6</v>
      </c>
      <c r="L33" s="103" t="str">
        <f>+Hoja2!$L$122</f>
        <v>ESME</v>
      </c>
    </row>
    <row r="34" spans="1:12" ht="13.5" thickBot="1" x14ac:dyDescent="0.25">
      <c r="A34" s="77"/>
      <c r="B34" s="104"/>
      <c r="C34" s="104"/>
      <c r="D34" s="16"/>
      <c r="E34" s="16"/>
      <c r="F34" s="104"/>
      <c r="G34" s="24" t="s">
        <v>16</v>
      </c>
      <c r="H34" s="24"/>
      <c r="I34" s="104"/>
      <c r="J34" s="24"/>
      <c r="K34" s="24"/>
      <c r="L34" s="132"/>
    </row>
    <row r="35" spans="1:12" x14ac:dyDescent="0.2">
      <c r="A35" s="81"/>
      <c r="B35" s="15"/>
      <c r="C35" s="111"/>
      <c r="D35" s="15"/>
      <c r="E35" s="15"/>
      <c r="F35" s="111"/>
      <c r="G35" s="15"/>
      <c r="H35" s="15"/>
      <c r="I35" s="111"/>
      <c r="J35" s="15"/>
      <c r="K35" s="15"/>
      <c r="L35" s="111"/>
    </row>
    <row r="36" spans="1:12" x14ac:dyDescent="0.2">
      <c r="A36" s="81"/>
      <c r="B36" s="15"/>
      <c r="C36" s="113" t="s">
        <v>114</v>
      </c>
      <c r="D36" s="52"/>
      <c r="E36" s="52"/>
      <c r="F36" s="112"/>
      <c r="G36" s="350">
        <f>SUM(G9:G33)</f>
        <v>171333</v>
      </c>
      <c r="H36" s="15"/>
      <c r="I36" s="111"/>
      <c r="J36" s="15"/>
      <c r="K36" s="15"/>
      <c r="L36" s="111"/>
    </row>
    <row r="37" spans="1:12" x14ac:dyDescent="0.2">
      <c r="A37" s="81"/>
      <c r="B37" s="15"/>
      <c r="C37" s="111"/>
      <c r="D37" s="15"/>
      <c r="E37" s="15"/>
      <c r="F37" s="111"/>
      <c r="G37" s="15"/>
      <c r="H37" s="15"/>
      <c r="I37" s="111"/>
      <c r="J37" s="15"/>
      <c r="K37" s="15"/>
      <c r="L37" s="111"/>
    </row>
  </sheetData>
  <phoneticPr fontId="6" type="noConversion"/>
  <printOptions horizontalCentered="1"/>
  <pageMargins left="0.75" right="0.41" top="1.28" bottom="1" header="0.67" footer="0.511811024"/>
  <pageSetup paperSize="9" orientation="portrait" r:id="rId1"/>
  <headerFooter alignWithMargins="0">
    <oddFooter>&amp;CPágina 3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24</vt:i4>
      </vt:variant>
      <vt:variant>
        <vt:lpstr>Rangos con nombre</vt:lpstr>
      </vt:variant>
      <vt:variant>
        <vt:i4>24</vt:i4>
      </vt:variant>
    </vt:vector>
  </HeadingPairs>
  <TitlesOfParts>
    <vt:vector size="48" baseType="lpstr">
      <vt:lpstr>Hoja1</vt:lpstr>
      <vt:lpstr>Hoja2</vt:lpstr>
      <vt:lpstr>Hoja3</vt:lpstr>
      <vt:lpstr>Hoja4</vt:lpstr>
      <vt:lpstr>Hoja5</vt:lpstr>
      <vt:lpstr>ALCATEL</vt:lpstr>
      <vt:lpstr> ERICSSON D</vt:lpstr>
      <vt:lpstr>ERICSSON A</vt:lpstr>
      <vt:lpstr>NEC</vt:lpstr>
      <vt:lpstr>RURALES D</vt:lpstr>
      <vt:lpstr>RURALES A1</vt:lpstr>
      <vt:lpstr>RURALES A2 </vt:lpstr>
      <vt:lpstr>PABX Y CELULAR</vt:lpstr>
      <vt:lpstr>RESUMEN</vt:lpstr>
      <vt:lpstr>Gráficos</vt:lpstr>
      <vt:lpstr>ANEXO 2</vt:lpstr>
      <vt:lpstr>ANEXO 3</vt:lpstr>
      <vt:lpstr>ANEXO 4</vt:lpstr>
      <vt:lpstr>ANEXO 5</vt:lpstr>
      <vt:lpstr>ANEXO 6</vt:lpstr>
      <vt:lpstr>ANEXO 7</vt:lpstr>
      <vt:lpstr>ANEXO 8</vt:lpstr>
      <vt:lpstr>ANEXO 9</vt:lpstr>
      <vt:lpstr>SEÑALIZACION</vt:lpstr>
      <vt:lpstr>'ANEXO 2'!Área_de_impresión</vt:lpstr>
      <vt:lpstr>'ANEXO 3'!Área_de_impresión</vt:lpstr>
      <vt:lpstr>'ANEXO 4'!Área_de_impresión</vt:lpstr>
      <vt:lpstr>'ANEXO 5'!Área_de_impresión</vt:lpstr>
      <vt:lpstr>'ANEXO 6'!Área_de_impresión</vt:lpstr>
      <vt:lpstr>'ANEXO 7'!Área_de_impresión</vt:lpstr>
      <vt:lpstr>'ANEXO 8'!Área_de_impresión</vt:lpstr>
      <vt:lpstr>'ANEXO 9'!Área_de_impresión</vt:lpstr>
      <vt:lpstr>Hoja2!Área_de_impresión</vt:lpstr>
      <vt:lpstr>Hoja3!Área_de_impresión</vt:lpstr>
      <vt:lpstr>RESUMEN!Área_de_impresión</vt:lpstr>
      <vt:lpstr>SEÑALIZACION!Área_de_impresión</vt:lpstr>
      <vt:lpstr>'ANEXO 2'!Títulos_a_imprimir</vt:lpstr>
      <vt:lpstr>'ANEXO 3'!Títulos_a_imprimir</vt:lpstr>
      <vt:lpstr>'ANEXO 4'!Títulos_a_imprimir</vt:lpstr>
      <vt:lpstr>'ANEXO 5'!Títulos_a_imprimir</vt:lpstr>
      <vt:lpstr>'ANEXO 6'!Títulos_a_imprimir</vt:lpstr>
      <vt:lpstr>'ANEXO 7'!Títulos_a_imprimir</vt:lpstr>
      <vt:lpstr>'ANEXO 8'!Títulos_a_imprimir</vt:lpstr>
      <vt:lpstr>'ANEXO 9'!Títulos_a_imprimir</vt:lpstr>
      <vt:lpstr>Hoja1!Títulos_a_imprimir</vt:lpstr>
      <vt:lpstr>Hoja2!Títulos_a_imprimir</vt:lpstr>
      <vt:lpstr>Hoja3!Títulos_a_imprimir</vt:lpstr>
      <vt:lpstr>SEÑALIZACION!Títulos_a_imprimir</vt:lpstr>
    </vt:vector>
  </TitlesOfParts>
  <Company>SECRETARÍA NACIONAL DE TELECOMUNICACIONES</Company>
  <LinksUpToDate>false</LinksUpToDate>
  <SharedDoc>false</SharedDoc>
  <HyperlinksChanged>false</HyperlinksChanged>
  <AppVersion>15.0300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title>Informe Mensual ENERO 2010</dc:title>
  <dc:creator>PATRICIA TRUJILLO</dc:creator>
  <dc:description>Trámtes DGP-2010</dc:description>
  <cp:lastModifiedBy>MACHADO SARZOSA SANTIAGO ANDRES</cp:lastModifiedBy>
  <cp:lastPrinted>2013-02-04T20:06:25Z</cp:lastPrinted>
  <dcterms:created xsi:type="dcterms:W3CDTF">1997-10-10T18:06:27Z</dcterms:created>
  <dcterms:modified xsi:type="dcterms:W3CDTF">2017-04-03T20:09:41Z</dcterms:modified>
</cp:coreProperties>
</file>