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13_ncr:1_{950BE7C5-BD17-4FE0-A128-84A2BE90A1A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6" i="1" l="1"/>
  <c r="F156" i="1" l="1"/>
  <c r="Q156" i="1" s="1"/>
  <c r="S156" i="1" s="1"/>
  <c r="K156" i="1" l="1"/>
  <c r="F9" i="6"/>
  <c r="S155" i="1"/>
  <c r="Q155" i="1"/>
  <c r="P155" i="1"/>
  <c r="K155" i="1"/>
  <c r="F155" i="1"/>
  <c r="F154" i="1" l="1"/>
  <c r="K154" i="1" l="1"/>
  <c r="Q154" i="1" s="1"/>
  <c r="S154" i="1" l="1"/>
  <c r="P154" i="1"/>
  <c r="P152" i="1" l="1"/>
  <c r="P153" i="1"/>
  <c r="K153" i="1" l="1"/>
  <c r="F153" i="1"/>
  <c r="Q153" i="1" s="1"/>
  <c r="S153" i="1" l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s="1"/>
  <c r="S145" i="1" s="1"/>
  <c r="P144" i="1" l="1"/>
  <c r="K144" i="1"/>
  <c r="F144" i="1"/>
  <c r="Q144" i="1" l="1"/>
  <c r="S144" i="1" s="1"/>
  <c r="P143" i="1"/>
  <c r="K143" i="1"/>
  <c r="F143" i="1"/>
  <c r="Q143" i="1" s="1"/>
  <c r="S143" i="1" s="1"/>
  <c r="P141" i="1" l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s="1"/>
  <c r="S136" i="1" s="1"/>
  <c r="P135" i="1" l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s="1"/>
  <c r="S117" i="1" s="1"/>
  <c r="S118" i="1" l="1"/>
  <c r="P116" i="1"/>
  <c r="K116" i="1"/>
  <c r="F116" i="1"/>
  <c r="Q116" i="1" s="1"/>
  <c r="S116" i="1" s="1"/>
  <c r="P115" i="1" l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s="1"/>
  <c r="S112" i="1" s="1"/>
  <c r="P111" i="1" l="1"/>
  <c r="K111" i="1"/>
  <c r="F111" i="1"/>
  <c r="Q111" i="1" l="1"/>
  <c r="S111" i="1" s="1"/>
  <c r="P110" i="1"/>
  <c r="K110" i="1"/>
  <c r="F110" i="1"/>
  <c r="Q110" i="1" s="1"/>
  <c r="S110" i="1" s="1"/>
  <c r="P109" i="1" l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<sst xmlns="http://schemas.openxmlformats.org/spreadsheetml/2006/main" count="223" uniqueCount="205">
  <si>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</si>
  <si>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</si>
  <si>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</si>
  <si>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</si>
  <si>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</si>
  <si>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</si>
  <si>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</si>
  <si>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</si>
  <si>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</si>
  <si>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</si>
  <si>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</si>
  <si>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</si>
  <si>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</si>
  <si>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</si>
  <si>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</si>
  <si>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</si>
  <si>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</si>
  <si>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</si>
  <si>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</si>
  <si>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</si>
  <si>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</si>
  <si>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</si>
  <si>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</si>
  <si>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</si>
  <si>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</si>
  <si>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</si>
  <si>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</si>
  <si>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</si>
  <si>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</si>
  <si>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</si>
  <si>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</si>
  <si>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</si>
  <si>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</si>
  <si>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</si>
  <si>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</si>
  <si>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</si>
  <si>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</si>
  <si>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</si>
  <si>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</si>
  <si>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</si>
  <si>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</si>
  <si>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</si>
  <si>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</si>
  <si>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</si>
  <si>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</si>
  <si>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</si>
  <si>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</si>
  <si>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</si>
  <si>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</si>
  <si>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</si>
  <si>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</si>
  <si>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</si>
  <si>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</si>
  <si>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</si>
  <si>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</si>
  <si>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</si>
  <si>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</si>
  <si>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</si>
  <si>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</si>
  <si>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</si>
  <si>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</si>
  <si>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</si>
  <si>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</si>
  <si>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</si>
  <si>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</si>
  <si>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</si>
  <si>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</si>
  <si>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</si>
  <si>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</si>
  <si>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</si>
  <si>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</si>
  <si>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</si>
  <si>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</si>
  <si>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</si>
  <si>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</si>
  <si>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</si>
  <si>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</si>
  <si>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</si>
  <si>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</si>
  <si>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</si>
  <si>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</si>
  <si>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</si>
  <si>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</si>
  <si>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</si>
  <si>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</si>
  <si>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</si>
  <si>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</si>
  <si>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</si>
  <si>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</si>
  <si>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</si>
  <si>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</si>
  <si>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</si>
  <si>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</si>
  <si>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</si>
  <si>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</si>
  <si>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</si>
  <si>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</si>
  <si>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</si>
  <si>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</si>
  <si>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</si>
  <si>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</si>
  <si>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</si>
  <si>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</si>
  <si>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</si>
  <si>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</si>
  <si>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</si>
  <si>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</si>
  <si>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</si>
  <si>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</si>
  <si>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</si>
  <si>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</si>
  <si>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</si>
  <si>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</si>
  <si>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</si>
  <si>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</si>
  <si>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</si>
  <si>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</si>
  <si>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</si>
  <si>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</si>
  <si>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</si>
  <si>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</si>
  <si>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</si>
  <si>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</si>
  <si>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</si>
  <si>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</si>
  <si>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</si>
  <si>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</si>
  <si>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</si>
  <si>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</si>
  <si>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</si>
  <si>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</si>
  <si>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</si>
  <si>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</si>
  <si>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</si>
  <si>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</si>
  <si>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</si>
  <si>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</si>
  <si>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</si>
  <si>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</si>
  <si>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</si>
  <si>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</si>
  <si>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</si>
  <si>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</si>
  <si>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</si>
  <si>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</si>
  <si>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</si>
  <si>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</si>
  <si>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</si>
  <si>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</si>
  <si>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</si>
  <si>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</si>
  <si>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</si>
  <si>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</si>
  <si>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</si>
  <si>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</si>
  <si>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</si>
  <si>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</si>
  <si>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</si>
  <si>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</si>
  <si>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</si>
  <si>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</si>
  <si>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</si>
  <si>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</si>
  <si>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</si>
  <si>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</si>
  <si>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</si>
  <si>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</si>
  <si>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</si>
  <si>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</si>
  <si>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</si>
  <si>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</si>
  <si>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</si>
  <si>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</si>
  <si>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</si>
  <si>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</si>
  <si>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</si>
  <si>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</si>
  <si>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</si>
  <si>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</si>
  <si>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</si>
  <si>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</si>
  <si>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</si>
  <si>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</si>
  <si>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</si>
  <si>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</si>
  <si>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</si>
  <si>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</si>
  <si>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</si>
  <si>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</si>
  <si>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</si>
  <si>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</si>
  <si>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</si>
  <si>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</si>
  <si>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</si>
  <si>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</si>
  <si>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</si>
  <si>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</si>
  <si>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</si>
  <si>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</si>
  <si>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</si>
  <si>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</si>
  <si>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</si>
  <si>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Dic 2020</t>
  </si>
  <si>
    <t>Fecha de publicación: Enero de 2021</t>
  </si>
  <si>
    <t>Fecha de corte: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</si>
</sst>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/>
  </cellStyleXfs>
  <cellXfs count="259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49" fontId="10" fillId="0" borderId="37" xfId="1" applyNumberFormat="1" applyFont="1" applyFill="1" applyBorder="1" applyAlignment="1">
      <alignment horizontal="center"/>
    </xf>
    <xf numFmtId="3" fontId="10" fillId="0" borderId="38" xfId="0" applyNumberFormat="1" applyFont="1" applyFill="1" applyBorder="1" applyAlignment="1">
      <alignment horizontal="center"/>
    </xf>
    <xf numFmtId="3" fontId="10" fillId="0" borderId="3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left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6">
    <cellStyle name="=C:\WINNT\SYSTEM32\COMMAND.COM 3" xfId="1" xr:uid="{00000000-0005-0000-0000-000000000000}"/>
    <cellStyle name="Hipervínculo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FB495C71-39EE-41B7-9FB9-6D3E371D3D1C}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servicio'!$A$153:$A$156)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servicio'!$F$145,'Líneas por servicio'!$F$146,'Líneas por servicio'!$F$147,'Líneas por servicio'!$F$148,'Líneas por servicio'!$F$149,'Líneas por servicio'!$F$150,'Líneas por servicio'!$F$151,'Líneas por servicio'!$F$152,'Líneas por servicio'!$F$153:$F$156)</c:f>
              <c:numCache>
                <c:formatCode>#,##0</c:formatCode>
                <c:ptCount val="24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8524942</c:v>
                </c:pt>
                <c:pt idx="13">
                  <c:v>8547436</c:v>
                </c:pt>
                <c:pt idx="14">
                  <c:v>8465092</c:v>
                </c:pt>
                <c:pt idx="15">
                  <c:v>8157884</c:v>
                </c:pt>
                <c:pt idx="16">
                  <c:v>7987799</c:v>
                </c:pt>
                <c:pt idx="17">
                  <c:v>7877571</c:v>
                </c:pt>
                <c:pt idx="18">
                  <c:v>7718071</c:v>
                </c:pt>
                <c:pt idx="19">
                  <c:v>7806588</c:v>
                </c:pt>
                <c:pt idx="20">
                  <c:v>7821877</c:v>
                </c:pt>
                <c:pt idx="21">
                  <c:v>7810241</c:v>
                </c:pt>
                <c:pt idx="22">
                  <c:v>7836096</c:v>
                </c:pt>
                <c:pt idx="23">
                  <c:v>7929253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servicio'!$A$153:$A$156)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servicio'!$K$145,'Líneas por servicio'!$K$146,'Líneas por servicio'!$K$147,'Líneas por servicio'!$K$148,'Líneas por servicio'!$K$149,'Líneas por servicio'!$K$150,'Líneas por servicio'!$K$151,'Líneas por servicio'!$K$152,'Líneas por servicio'!$K$153:$K$156)</c:f>
              <c:numCache>
                <c:formatCode>#,##0</c:formatCode>
                <c:ptCount val="24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4485778</c:v>
                </c:pt>
                <c:pt idx="13">
                  <c:v>4491497</c:v>
                </c:pt>
                <c:pt idx="14">
                  <c:v>4404214</c:v>
                </c:pt>
                <c:pt idx="15">
                  <c:v>4251952</c:v>
                </c:pt>
                <c:pt idx="16">
                  <c:v>4115703</c:v>
                </c:pt>
                <c:pt idx="17">
                  <c:v>4134377.9999999995</c:v>
                </c:pt>
                <c:pt idx="18">
                  <c:v>4266563</c:v>
                </c:pt>
                <c:pt idx="19">
                  <c:v>4375909</c:v>
                </c:pt>
                <c:pt idx="20">
                  <c:v>4486010</c:v>
                </c:pt>
                <c:pt idx="21">
                  <c:v>4601855</c:v>
                </c:pt>
                <c:pt idx="22">
                  <c:v>4636163</c:v>
                </c:pt>
                <c:pt idx="23">
                  <c:v>4729725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servicio'!$A$145,'Líneas por servicio'!$A$146,'Líneas por servicio'!$A$147,'Líneas por servicio'!$A$148,'Líneas por servicio'!$A$149,'Líneas por servicio'!$A$150,'Líneas por servicio'!$A$151,'Líneas por servicio'!$A$152,'Líneas por servicio'!$A$153:$A$156)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servicio'!$P$145,'Líneas por servicio'!$P$146,'Líneas por servicio'!$P$147,'Líneas por servicio'!$P$148,'Líneas por servicio'!$P$149,'Líneas por servicio'!$P$150,'Líneas por servicio'!$P$151,'Líneas por servicio'!$P$152,'Líneas por servicio'!$P$153:$P$156)</c:f>
              <c:numCache>
                <c:formatCode>#,##0</c:formatCode>
                <c:ptCount val="24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2896237</c:v>
                </c:pt>
                <c:pt idx="13">
                  <c:v>2879525</c:v>
                </c:pt>
                <c:pt idx="14">
                  <c:v>2909915</c:v>
                </c:pt>
                <c:pt idx="15">
                  <c:v>2921050</c:v>
                </c:pt>
                <c:pt idx="16">
                  <c:v>2898420</c:v>
                </c:pt>
                <c:pt idx="17">
                  <c:v>2865827</c:v>
                </c:pt>
                <c:pt idx="18">
                  <c:v>2772437</c:v>
                </c:pt>
                <c:pt idx="19">
                  <c:v>2763303</c:v>
                </c:pt>
                <c:pt idx="20">
                  <c:v>2762939</c:v>
                </c:pt>
                <c:pt idx="21">
                  <c:v>2780545</c:v>
                </c:pt>
                <c:pt idx="22">
                  <c:v>2797069</c:v>
                </c:pt>
                <c:pt idx="23">
                  <c:v>2826388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604544"/>
        <c:axId val="7860748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322551662174304E-2"/>
                  <c:y val="-4.4239344864321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1-48EF-B1F3-0EE551BCA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servicio'!$A$107:$A$156)</c:f>
              <c:strCache>
                <c:ptCount val="6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Dic 2020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servicio'!$S$145,'Líneas por servicio'!$S$146,'Líneas por servicio'!$S$147,'Líneas por servicio'!$S$148,'Líneas por servicio'!$S$149,'Líneas por servicio'!$S$150,'Líneas por servicio'!$S$151,'Líneas por servicio'!$S$152,'Líneas por servicio'!$S$153:$S$156)</c:f>
              <c:numCache>
                <c:formatCode>0.00%</c:formatCode>
                <c:ptCount val="24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0.92010447527755157</c:v>
                </c:pt>
                <c:pt idx="13">
                  <c:v>0.91969399067498103</c:v>
                </c:pt>
                <c:pt idx="14">
                  <c:v>0.91058569082148166</c:v>
                </c:pt>
                <c:pt idx="15">
                  <c:v>0.88368201853127459</c:v>
                </c:pt>
                <c:pt idx="16">
                  <c:v>0.86371359962706751</c:v>
                </c:pt>
                <c:pt idx="17">
                  <c:v>0.85557000446951448</c:v>
                </c:pt>
                <c:pt idx="18">
                  <c:v>0.84764297743485473</c:v>
                </c:pt>
                <c:pt idx="19">
                  <c:v>0.85748754540981331</c:v>
                </c:pt>
                <c:pt idx="20">
                  <c:v>0.86365869103257531</c:v>
                </c:pt>
                <c:pt idx="21">
                  <c:v>0.86963175197970866</c:v>
                </c:pt>
                <c:pt idx="22">
                  <c:v>0.87301084645717675</c:v>
                </c:pt>
                <c:pt idx="23">
                  <c:v>0.88434021078711444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614912"/>
        <c:axId val="78609024"/>
      </c:lineChart>
      <c:catAx>
        <c:axId val="786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07488"/>
        <c:crosses val="autoZero"/>
        <c:auto val="1"/>
        <c:lblAlgn val="ctr"/>
        <c:lblOffset val="100"/>
        <c:noMultiLvlLbl val="0"/>
      </c:catAx>
      <c:valAx>
        <c:axId val="786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04544"/>
        <c:crosses val="autoZero"/>
        <c:crossBetween val="between"/>
      </c:valAx>
      <c:valAx>
        <c:axId val="7860902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14912"/>
        <c:crosses val="max"/>
        <c:crossBetween val="between"/>
      </c:valAx>
      <c:catAx>
        <c:axId val="78614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60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servicio'!$A$155</c:f>
              <c:strCache>
                <c:ptCount val="1"/>
                <c:pt idx="0">
                  <c:v>Nov 2020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servicio'!$F$156,'Líneas por servicio'!$K$156,'Líneas por servicio'!$P$156)</c:f>
              <c:numCache>
                <c:formatCode>#,##0</c:formatCode>
                <c:ptCount val="3"/>
                <c:pt idx="0">
                  <c:v>7929253</c:v>
                </c:pt>
                <c:pt idx="1">
                  <c:v>4729725</c:v>
                </c:pt>
                <c:pt idx="2">
                  <c:v>2826388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90290</xdr:colOff>
      <xdr:row>1</xdr:row>
      <xdr:rowOff>85725</xdr:rowOff>
    </xdr:from>
    <xdr:to>
      <xdr:col>10</xdr:col>
      <xdr:colOff>866775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479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13</xdr:col>
      <xdr:colOff>704850</xdr:colOff>
      <xdr:row>36</xdr:row>
      <xdr:rowOff>266700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10</xdr:col>
      <xdr:colOff>1019175</xdr:colOff>
      <xdr:row>38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opLeftCell="A7" zoomScaleNormal="100" zoomScaleSheetLayoutView="100" workbookViewId="0">
      <selection activeCell="B8" sqref="B8"/>
    </sheetView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219"/>
      <c r="C3" s="219"/>
      <c r="D3" s="219"/>
      <c r="E3" s="219"/>
      <c r="F3" s="219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203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204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221" t="s">
        <v>102</v>
      </c>
      <c r="C10" s="221"/>
      <c r="D10" s="221"/>
      <c r="E10" s="221"/>
      <c r="F10" s="221" t="s">
        <v>103</v>
      </c>
      <c r="G10" s="221"/>
      <c r="H10" s="221"/>
      <c r="I10" s="221"/>
      <c r="J10" s="221"/>
      <c r="K10" s="222"/>
    </row>
    <row r="11" spans="1:11" ht="15" x14ac:dyDescent="0.25">
      <c r="A11" s="84"/>
      <c r="B11" s="220"/>
      <c r="C11" s="220"/>
      <c r="D11" s="77"/>
      <c r="E11" s="77"/>
      <c r="F11" s="217"/>
      <c r="G11" s="217"/>
      <c r="H11" s="217"/>
      <c r="I11" s="217"/>
      <c r="J11" s="217"/>
      <c r="K11" s="218"/>
    </row>
    <row r="12" spans="1:11" ht="15" x14ac:dyDescent="0.25">
      <c r="A12" s="84"/>
      <c r="B12" s="76" t="s">
        <v>113</v>
      </c>
      <c r="C12" s="76"/>
      <c r="D12" s="77"/>
      <c r="E12" s="77"/>
      <c r="F12" s="217" t="s">
        <v>114</v>
      </c>
      <c r="G12" s="217"/>
      <c r="H12" s="217"/>
      <c r="I12" s="217"/>
      <c r="J12" s="217"/>
      <c r="K12" s="218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217" t="s">
        <v>111</v>
      </c>
      <c r="G14" s="217"/>
      <c r="H14" s="217"/>
      <c r="I14" s="217"/>
      <c r="J14" s="217"/>
      <c r="K14" s="218"/>
    </row>
    <row r="15" spans="1:11" ht="15" x14ac:dyDescent="0.25">
      <c r="A15" s="84"/>
      <c r="B15" s="83"/>
      <c r="C15" s="82"/>
      <c r="D15" s="77"/>
      <c r="E15" s="77"/>
      <c r="F15" s="217"/>
      <c r="G15" s="217"/>
      <c r="H15" s="217"/>
      <c r="I15" s="217"/>
      <c r="J15" s="217"/>
      <c r="K15" s="218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217" t="s">
        <v>115</v>
      </c>
      <c r="G17" s="217"/>
      <c r="H17" s="217"/>
      <c r="I17" s="217"/>
      <c r="J17" s="217"/>
      <c r="K17" s="218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 xr:uid="{00000000-0004-0000-0000-000000000000}"/>
    <hyperlink ref="B14" location="Evolucion!A1" display="2. Evolución" xr:uid="{00000000-0004-0000-0000-000001000000}"/>
    <hyperlink ref="B17" location="Participacion!A1" display="3. Participación" xr:uid="{00000000-0004-0000-0000-000002000000}"/>
    <hyperlink ref="B12:C12" location="'Líneas por servicio'!A1" display="1. Lineas por servicio" xr:uid="{00000000-0004-0000-0000-000003000000}"/>
    <hyperlink ref="B14:C14" location="Evolución!A1" display="2. Evolución" xr:uid="{00000000-0004-0000-0000-000004000000}"/>
    <hyperlink ref="B17:C17" location="Participación!A1" display="3. Participación de Mercado" xr:uid="{00000000-0004-0000-0000-000005000000}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3"/>
  <sheetViews>
    <sheetView showGridLines="0" tabSelected="1" zoomScaleNormal="100" workbookViewId="0">
      <pane xSplit="1" ySplit="11" topLeftCell="D153" activePane="bottomRight" state="frozen"/>
      <selection pane="topRight" activeCell="B1" sqref="B1"/>
      <selection pane="bottomLeft" activeCell="A12" sqref="A12"/>
      <selection pane="bottomRight" activeCell="P155" sqref="P155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241"/>
      <c r="C3" s="241"/>
      <c r="D3" s="241"/>
      <c r="E3" s="241"/>
      <c r="F3" s="24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242"/>
      <c r="D5" s="242"/>
      <c r="E5" s="242"/>
      <c r="F5" s="242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Enero de 2021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Diciembre de 2020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227" t="s">
        <v>1</v>
      </c>
      <c r="B10" s="229" t="s">
        <v>2</v>
      </c>
      <c r="C10" s="230"/>
      <c r="D10" s="230"/>
      <c r="E10" s="230"/>
      <c r="F10" s="39" t="s">
        <v>11</v>
      </c>
      <c r="G10" s="229" t="s">
        <v>3</v>
      </c>
      <c r="H10" s="230"/>
      <c r="I10" s="230"/>
      <c r="J10" s="230"/>
      <c r="K10" s="39" t="s">
        <v>11</v>
      </c>
      <c r="L10" s="229" t="s">
        <v>106</v>
      </c>
      <c r="M10" s="230"/>
      <c r="N10" s="230"/>
      <c r="O10" s="230"/>
      <c r="P10" s="39" t="s">
        <v>11</v>
      </c>
      <c r="Q10" s="243" t="s">
        <v>4</v>
      </c>
      <c r="R10" s="245" t="s">
        <v>5</v>
      </c>
      <c r="S10" s="243" t="s">
        <v>6</v>
      </c>
    </row>
    <row r="11" spans="1:19" ht="25.5" customHeight="1" thickBot="1" x14ac:dyDescent="0.25">
      <c r="A11" s="228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244"/>
      <c r="R11" s="246"/>
      <c r="S11" s="244"/>
    </row>
    <row r="12" spans="1:19" x14ac:dyDescent="0.2">
      <c r="A12" s="94">
        <v>2008</v>
      </c>
      <c r="B12" s="247">
        <v>8156359</v>
      </c>
      <c r="C12" s="248"/>
      <c r="D12" s="236">
        <v>0</v>
      </c>
      <c r="E12" s="236"/>
      <c r="F12" s="1">
        <f t="shared" ref="F12:F43" si="0">+B12+D12</f>
        <v>8156359</v>
      </c>
      <c r="G12" s="235">
        <v>3211922</v>
      </c>
      <c r="H12" s="236"/>
      <c r="I12" s="236">
        <v>0</v>
      </c>
      <c r="J12" s="236">
        <v>0</v>
      </c>
      <c r="K12" s="1">
        <f t="shared" ref="K12:K43" si="1">SUM(G12:J12)</f>
        <v>3211922</v>
      </c>
      <c r="L12" s="235">
        <v>316198</v>
      </c>
      <c r="M12" s="236">
        <v>0</v>
      </c>
      <c r="N12" s="236">
        <v>7769</v>
      </c>
      <c r="O12" s="236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233">
        <v>8287484</v>
      </c>
      <c r="C13" s="234">
        <v>0</v>
      </c>
      <c r="D13" s="232">
        <v>0</v>
      </c>
      <c r="E13" s="232"/>
      <c r="F13" s="2">
        <f t="shared" si="0"/>
        <v>8287484</v>
      </c>
      <c r="G13" s="231">
        <v>3173204</v>
      </c>
      <c r="H13" s="232"/>
      <c r="I13" s="232">
        <v>0</v>
      </c>
      <c r="J13" s="232">
        <v>0</v>
      </c>
      <c r="K13" s="2">
        <f t="shared" si="1"/>
        <v>3173204</v>
      </c>
      <c r="L13" s="231">
        <v>321623</v>
      </c>
      <c r="M13" s="232">
        <v>0</v>
      </c>
      <c r="N13" s="232">
        <v>8646</v>
      </c>
      <c r="O13" s="232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233">
        <v>8388534</v>
      </c>
      <c r="C14" s="234">
        <v>0</v>
      </c>
      <c r="D14" s="232">
        <v>0</v>
      </c>
      <c r="E14" s="232">
        <v>0</v>
      </c>
      <c r="F14" s="2">
        <f t="shared" si="0"/>
        <v>8388534</v>
      </c>
      <c r="G14" s="231">
        <v>3176502</v>
      </c>
      <c r="H14" s="232">
        <v>0</v>
      </c>
      <c r="I14" s="232">
        <v>0</v>
      </c>
      <c r="J14" s="232">
        <v>0</v>
      </c>
      <c r="K14" s="2">
        <f t="shared" si="1"/>
        <v>3176502</v>
      </c>
      <c r="L14" s="231">
        <v>325541</v>
      </c>
      <c r="M14" s="232">
        <v>0</v>
      </c>
      <c r="N14" s="232">
        <v>8800</v>
      </c>
      <c r="O14" s="232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233">
        <v>8436590</v>
      </c>
      <c r="C15" s="234">
        <v>0</v>
      </c>
      <c r="D15" s="232">
        <v>26944</v>
      </c>
      <c r="E15" s="232">
        <v>0</v>
      </c>
      <c r="F15" s="2">
        <f t="shared" si="0"/>
        <v>8463534</v>
      </c>
      <c r="G15" s="231">
        <v>3257699</v>
      </c>
      <c r="H15" s="232">
        <v>0</v>
      </c>
      <c r="I15" s="232">
        <v>0</v>
      </c>
      <c r="J15" s="232">
        <v>0</v>
      </c>
      <c r="K15" s="2">
        <f t="shared" si="1"/>
        <v>3257699</v>
      </c>
      <c r="L15" s="231">
        <v>325541</v>
      </c>
      <c r="M15" s="232">
        <v>0</v>
      </c>
      <c r="N15" s="232">
        <v>8800</v>
      </c>
      <c r="O15" s="232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233">
        <v>8510142</v>
      </c>
      <c r="C16" s="234">
        <v>0</v>
      </c>
      <c r="D16" s="232">
        <v>30912</v>
      </c>
      <c r="E16" s="232">
        <v>0</v>
      </c>
      <c r="F16" s="2">
        <f t="shared" si="0"/>
        <v>8541054</v>
      </c>
      <c r="G16" s="231">
        <v>3260036</v>
      </c>
      <c r="H16" s="232">
        <v>0</v>
      </c>
      <c r="I16" s="232">
        <v>2666</v>
      </c>
      <c r="J16" s="232">
        <v>0</v>
      </c>
      <c r="K16" s="2">
        <f t="shared" si="1"/>
        <v>3262702</v>
      </c>
      <c r="L16" s="231">
        <v>322131</v>
      </c>
      <c r="M16" s="232">
        <v>0</v>
      </c>
      <c r="N16" s="232">
        <v>9125</v>
      </c>
      <c r="O16" s="232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233">
        <v>8593305</v>
      </c>
      <c r="C17" s="234">
        <v>0</v>
      </c>
      <c r="D17" s="232">
        <v>38276</v>
      </c>
      <c r="E17" s="232">
        <v>0</v>
      </c>
      <c r="F17" s="2">
        <f t="shared" si="0"/>
        <v>8631581</v>
      </c>
      <c r="G17" s="231">
        <v>3232617</v>
      </c>
      <c r="H17" s="232">
        <v>0</v>
      </c>
      <c r="I17" s="232">
        <v>75012</v>
      </c>
      <c r="J17" s="232">
        <v>0</v>
      </c>
      <c r="K17" s="2">
        <f t="shared" si="1"/>
        <v>3307629</v>
      </c>
      <c r="L17" s="231">
        <v>326733</v>
      </c>
      <c r="M17" s="232">
        <v>0</v>
      </c>
      <c r="N17" s="232">
        <v>8992</v>
      </c>
      <c r="O17" s="232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233">
        <v>8647262</v>
      </c>
      <c r="C18" s="234">
        <v>0</v>
      </c>
      <c r="D18" s="232">
        <v>45708</v>
      </c>
      <c r="E18" s="232">
        <v>0</v>
      </c>
      <c r="F18" s="2">
        <f t="shared" si="0"/>
        <v>8692970</v>
      </c>
      <c r="G18" s="231">
        <v>3252699</v>
      </c>
      <c r="H18" s="232">
        <v>0</v>
      </c>
      <c r="I18" s="232">
        <v>77257</v>
      </c>
      <c r="J18" s="232">
        <v>0</v>
      </c>
      <c r="K18" s="2">
        <f t="shared" si="1"/>
        <v>3329956</v>
      </c>
      <c r="L18" s="231">
        <v>338316</v>
      </c>
      <c r="M18" s="232">
        <v>0</v>
      </c>
      <c r="N18" s="232">
        <v>9436</v>
      </c>
      <c r="O18" s="232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231">
        <v>8704829</v>
      </c>
      <c r="C19" s="232"/>
      <c r="D19" s="232">
        <v>52492</v>
      </c>
      <c r="E19" s="232">
        <v>0</v>
      </c>
      <c r="F19" s="2">
        <f t="shared" si="0"/>
        <v>8757321</v>
      </c>
      <c r="G19" s="231">
        <v>3304212</v>
      </c>
      <c r="H19" s="232">
        <v>0</v>
      </c>
      <c r="I19" s="232">
        <v>81521</v>
      </c>
      <c r="J19" s="232">
        <v>0</v>
      </c>
      <c r="K19" s="2">
        <f t="shared" si="1"/>
        <v>3385733</v>
      </c>
      <c r="L19" s="231">
        <v>343635</v>
      </c>
      <c r="M19" s="232">
        <v>0</v>
      </c>
      <c r="N19" s="232">
        <v>9922</v>
      </c>
      <c r="O19" s="232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231">
        <v>8757720</v>
      </c>
      <c r="C20" s="232"/>
      <c r="D20" s="232">
        <v>57989</v>
      </c>
      <c r="E20" s="232">
        <v>0</v>
      </c>
      <c r="F20" s="2">
        <f t="shared" si="0"/>
        <v>8815709</v>
      </c>
      <c r="G20" s="231">
        <v>3382314</v>
      </c>
      <c r="H20" s="232">
        <v>0</v>
      </c>
      <c r="I20" s="232">
        <v>83899</v>
      </c>
      <c r="J20" s="232">
        <v>0</v>
      </c>
      <c r="K20" s="2">
        <f t="shared" si="1"/>
        <v>3466213</v>
      </c>
      <c r="L20" s="231">
        <v>346210</v>
      </c>
      <c r="M20" s="232">
        <v>0</v>
      </c>
      <c r="N20" s="232">
        <v>10117</v>
      </c>
      <c r="O20" s="232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231">
        <v>8826523</v>
      </c>
      <c r="C21" s="232"/>
      <c r="D21" s="232">
        <v>63042</v>
      </c>
      <c r="E21" s="232">
        <v>0</v>
      </c>
      <c r="F21" s="2">
        <f t="shared" si="0"/>
        <v>8889565</v>
      </c>
      <c r="G21" s="231">
        <v>3443147</v>
      </c>
      <c r="H21" s="232">
        <v>0</v>
      </c>
      <c r="I21" s="232">
        <v>89538</v>
      </c>
      <c r="J21" s="232">
        <v>0</v>
      </c>
      <c r="K21" s="2">
        <f t="shared" si="1"/>
        <v>3532685</v>
      </c>
      <c r="L21" s="231">
        <v>346210</v>
      </c>
      <c r="M21" s="232">
        <v>0</v>
      </c>
      <c r="N21" s="232">
        <v>10117</v>
      </c>
      <c r="O21" s="232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231">
        <v>8908122</v>
      </c>
      <c r="C22" s="232">
        <v>0</v>
      </c>
      <c r="D22" s="232">
        <v>71437</v>
      </c>
      <c r="E22" s="232">
        <v>0</v>
      </c>
      <c r="F22" s="2">
        <f t="shared" si="0"/>
        <v>8979559</v>
      </c>
      <c r="G22" s="231">
        <v>3499283</v>
      </c>
      <c r="H22" s="232">
        <v>0</v>
      </c>
      <c r="I22" s="232">
        <v>95613</v>
      </c>
      <c r="J22" s="232">
        <v>0</v>
      </c>
      <c r="K22" s="2">
        <f t="shared" si="1"/>
        <v>3594896</v>
      </c>
      <c r="L22" s="231">
        <v>346210</v>
      </c>
      <c r="M22" s="232">
        <v>0</v>
      </c>
      <c r="N22" s="232">
        <v>10117</v>
      </c>
      <c r="O22" s="232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231">
        <v>9006913</v>
      </c>
      <c r="C23" s="232">
        <v>0</v>
      </c>
      <c r="D23" s="232">
        <v>78136</v>
      </c>
      <c r="E23" s="232">
        <v>0</v>
      </c>
      <c r="F23" s="2">
        <f t="shared" si="0"/>
        <v>9085049</v>
      </c>
      <c r="G23" s="231">
        <v>3546385</v>
      </c>
      <c r="H23" s="232">
        <v>0</v>
      </c>
      <c r="I23" s="232">
        <v>99609</v>
      </c>
      <c r="J23" s="232">
        <v>0</v>
      </c>
      <c r="K23" s="2">
        <f t="shared" si="1"/>
        <v>3645994</v>
      </c>
      <c r="L23" s="231">
        <v>346709</v>
      </c>
      <c r="M23" s="232">
        <v>0</v>
      </c>
      <c r="N23" s="232">
        <v>10191</v>
      </c>
      <c r="O23" s="232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231">
        <v>9201249</v>
      </c>
      <c r="C24" s="232">
        <v>0</v>
      </c>
      <c r="D24" s="232">
        <v>90019</v>
      </c>
      <c r="E24" s="232">
        <v>0</v>
      </c>
      <c r="F24" s="2">
        <f t="shared" si="0"/>
        <v>9291268</v>
      </c>
      <c r="G24" s="231">
        <v>3694129</v>
      </c>
      <c r="H24" s="232">
        <v>0</v>
      </c>
      <c r="I24" s="232">
        <v>112303</v>
      </c>
      <c r="J24" s="232">
        <v>0</v>
      </c>
      <c r="K24" s="2">
        <f t="shared" si="1"/>
        <v>3806432</v>
      </c>
      <c r="L24" s="231">
        <v>346709</v>
      </c>
      <c r="M24" s="232">
        <v>0</v>
      </c>
      <c r="N24" s="232">
        <v>10191</v>
      </c>
      <c r="O24" s="232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231">
        <v>9319574</v>
      </c>
      <c r="C25" s="232">
        <v>0</v>
      </c>
      <c r="D25" s="232">
        <v>93446</v>
      </c>
      <c r="E25" s="232">
        <v>0</v>
      </c>
      <c r="F25" s="2">
        <f t="shared" si="0"/>
        <v>9413020</v>
      </c>
      <c r="G25" s="231">
        <v>3752209</v>
      </c>
      <c r="H25" s="232">
        <v>0</v>
      </c>
      <c r="I25" s="232">
        <v>116358</v>
      </c>
      <c r="J25" s="232">
        <v>0</v>
      </c>
      <c r="K25" s="2">
        <f t="shared" si="1"/>
        <v>3868567</v>
      </c>
      <c r="L25" s="231">
        <v>346380</v>
      </c>
      <c r="M25" s="232">
        <v>0</v>
      </c>
      <c r="N25" s="232">
        <v>10520</v>
      </c>
      <c r="O25" s="232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231">
        <v>9415117</v>
      </c>
      <c r="C26" s="232">
        <v>0</v>
      </c>
      <c r="D26" s="232">
        <v>99482</v>
      </c>
      <c r="E26" s="232">
        <v>0</v>
      </c>
      <c r="F26" s="2">
        <f t="shared" si="0"/>
        <v>9514599</v>
      </c>
      <c r="G26" s="231">
        <v>3780102</v>
      </c>
      <c r="H26" s="232">
        <v>0</v>
      </c>
      <c r="I26" s="232">
        <v>124288</v>
      </c>
      <c r="J26" s="232">
        <v>0</v>
      </c>
      <c r="K26" s="2">
        <f t="shared" si="1"/>
        <v>3904390</v>
      </c>
      <c r="L26" s="231">
        <v>342661</v>
      </c>
      <c r="M26" s="232">
        <v>0</v>
      </c>
      <c r="N26" s="232">
        <v>10520</v>
      </c>
      <c r="O26" s="232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231">
        <v>9524216</v>
      </c>
      <c r="C27" s="232">
        <v>0</v>
      </c>
      <c r="D27" s="232">
        <v>104269</v>
      </c>
      <c r="E27" s="232">
        <v>0</v>
      </c>
      <c r="F27" s="2">
        <f t="shared" si="0"/>
        <v>9628485</v>
      </c>
      <c r="G27" s="231">
        <v>3802209</v>
      </c>
      <c r="H27" s="232">
        <v>0</v>
      </c>
      <c r="I27" s="232">
        <v>133398</v>
      </c>
      <c r="J27" s="232">
        <v>0</v>
      </c>
      <c r="K27" s="2">
        <f t="shared" si="1"/>
        <v>3935607</v>
      </c>
      <c r="L27" s="231">
        <v>346945</v>
      </c>
      <c r="M27" s="232">
        <v>0</v>
      </c>
      <c r="N27" s="232">
        <v>10399</v>
      </c>
      <c r="O27" s="232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231">
        <v>9609344</v>
      </c>
      <c r="C28" s="232">
        <v>0</v>
      </c>
      <c r="D28" s="232">
        <v>110299</v>
      </c>
      <c r="E28" s="232">
        <v>0</v>
      </c>
      <c r="F28" s="2">
        <f t="shared" si="0"/>
        <v>9719643</v>
      </c>
      <c r="G28" s="231">
        <v>3847939</v>
      </c>
      <c r="H28" s="232">
        <v>0</v>
      </c>
      <c r="I28" s="232">
        <v>136106</v>
      </c>
      <c r="J28" s="232">
        <v>0</v>
      </c>
      <c r="K28" s="2">
        <f t="shared" si="1"/>
        <v>3984045</v>
      </c>
      <c r="L28" s="231">
        <v>344946</v>
      </c>
      <c r="M28" s="232">
        <v>0</v>
      </c>
      <c r="N28" s="232">
        <v>10729</v>
      </c>
      <c r="O28" s="232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231">
        <v>9699566</v>
      </c>
      <c r="C29" s="232">
        <v>0</v>
      </c>
      <c r="D29" s="232">
        <v>114909</v>
      </c>
      <c r="E29" s="232">
        <v>0</v>
      </c>
      <c r="F29" s="2">
        <f t="shared" si="0"/>
        <v>9814475</v>
      </c>
      <c r="G29" s="231">
        <v>3896977</v>
      </c>
      <c r="H29" s="232">
        <v>0</v>
      </c>
      <c r="I29" s="232">
        <v>142185</v>
      </c>
      <c r="J29" s="232">
        <v>0</v>
      </c>
      <c r="K29" s="2">
        <f t="shared" si="1"/>
        <v>4039162</v>
      </c>
      <c r="L29" s="231">
        <v>316405</v>
      </c>
      <c r="M29" s="232">
        <v>0</v>
      </c>
      <c r="N29" s="232">
        <v>10914</v>
      </c>
      <c r="O29" s="232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231">
        <v>9787522</v>
      </c>
      <c r="C30" s="232">
        <v>0</v>
      </c>
      <c r="D30" s="232">
        <v>118077</v>
      </c>
      <c r="E30" s="232">
        <v>0</v>
      </c>
      <c r="F30" s="2">
        <f t="shared" si="0"/>
        <v>9905599</v>
      </c>
      <c r="G30" s="231">
        <v>3924581</v>
      </c>
      <c r="H30" s="232">
        <v>0</v>
      </c>
      <c r="I30" s="232">
        <v>145394</v>
      </c>
      <c r="J30" s="232">
        <v>0</v>
      </c>
      <c r="K30" s="2">
        <f t="shared" si="1"/>
        <v>4069975</v>
      </c>
      <c r="L30" s="231">
        <v>327626</v>
      </c>
      <c r="M30" s="232">
        <v>0</v>
      </c>
      <c r="N30" s="232">
        <v>12092</v>
      </c>
      <c r="O30" s="232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231">
        <v>9886004</v>
      </c>
      <c r="C31" s="232">
        <v>0</v>
      </c>
      <c r="D31" s="232">
        <v>120641</v>
      </c>
      <c r="E31" s="232">
        <v>0</v>
      </c>
      <c r="F31" s="2">
        <f t="shared" si="0"/>
        <v>10006645</v>
      </c>
      <c r="G31" s="231">
        <v>3932829</v>
      </c>
      <c r="H31" s="232">
        <v>0</v>
      </c>
      <c r="I31" s="232">
        <v>150702</v>
      </c>
      <c r="J31" s="232">
        <v>0</v>
      </c>
      <c r="K31" s="2">
        <f t="shared" si="1"/>
        <v>4083531</v>
      </c>
      <c r="L31" s="231">
        <v>307288</v>
      </c>
      <c r="M31" s="232">
        <v>0</v>
      </c>
      <c r="N31" s="232">
        <v>10596</v>
      </c>
      <c r="O31" s="232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231">
        <v>9977631</v>
      </c>
      <c r="C32" s="232">
        <v>0</v>
      </c>
      <c r="D32" s="232">
        <v>123139</v>
      </c>
      <c r="E32" s="232">
        <v>0</v>
      </c>
      <c r="F32" s="2">
        <f t="shared" si="0"/>
        <v>10100770</v>
      </c>
      <c r="G32" s="231">
        <v>3953685</v>
      </c>
      <c r="H32" s="232">
        <v>0</v>
      </c>
      <c r="I32" s="232">
        <v>154966</v>
      </c>
      <c r="J32" s="232">
        <v>0</v>
      </c>
      <c r="K32" s="2">
        <f t="shared" si="1"/>
        <v>4108651</v>
      </c>
      <c r="L32" s="231">
        <v>307988</v>
      </c>
      <c r="M32" s="232">
        <v>0</v>
      </c>
      <c r="N32" s="232">
        <v>12427</v>
      </c>
      <c r="O32" s="232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231">
        <v>10045397</v>
      </c>
      <c r="C33" s="232">
        <v>0</v>
      </c>
      <c r="D33" s="232">
        <v>126674</v>
      </c>
      <c r="E33" s="232">
        <v>0</v>
      </c>
      <c r="F33" s="2">
        <f t="shared" si="0"/>
        <v>10172071</v>
      </c>
      <c r="G33" s="231">
        <v>3993541</v>
      </c>
      <c r="H33" s="232">
        <v>0</v>
      </c>
      <c r="I33" s="232">
        <v>161232</v>
      </c>
      <c r="J33" s="232">
        <v>0</v>
      </c>
      <c r="K33" s="2">
        <f t="shared" si="1"/>
        <v>4154773</v>
      </c>
      <c r="L33" s="231">
        <v>305825</v>
      </c>
      <c r="M33" s="232">
        <v>0</v>
      </c>
      <c r="N33" s="232">
        <v>13127</v>
      </c>
      <c r="O33" s="232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231">
        <v>10129907</v>
      </c>
      <c r="C34" s="232">
        <v>0</v>
      </c>
      <c r="D34" s="232">
        <v>128781</v>
      </c>
      <c r="E34" s="232">
        <v>0</v>
      </c>
      <c r="F34" s="2">
        <f t="shared" si="0"/>
        <v>10258688</v>
      </c>
      <c r="G34" s="231">
        <v>4023985</v>
      </c>
      <c r="H34" s="232">
        <v>0</v>
      </c>
      <c r="I34" s="232">
        <v>170595</v>
      </c>
      <c r="J34" s="232">
        <v>0</v>
      </c>
      <c r="K34" s="2">
        <f t="shared" si="1"/>
        <v>4194580</v>
      </c>
      <c r="L34" s="231">
        <v>302189</v>
      </c>
      <c r="M34" s="232">
        <v>0</v>
      </c>
      <c r="N34" s="232">
        <v>13999</v>
      </c>
      <c r="O34" s="232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231">
        <v>10214357</v>
      </c>
      <c r="C35" s="232">
        <v>0</v>
      </c>
      <c r="D35" s="232">
        <v>134912</v>
      </c>
      <c r="E35" s="232">
        <v>0</v>
      </c>
      <c r="F35" s="2">
        <f t="shared" si="0"/>
        <v>10349269</v>
      </c>
      <c r="G35" s="231">
        <v>4045131</v>
      </c>
      <c r="H35" s="232">
        <v>0</v>
      </c>
      <c r="I35" s="232">
        <v>176462</v>
      </c>
      <c r="J35" s="232">
        <v>0</v>
      </c>
      <c r="K35" s="2">
        <f t="shared" si="1"/>
        <v>4221593</v>
      </c>
      <c r="L35" s="231">
        <v>304840</v>
      </c>
      <c r="M35" s="232">
        <v>0</v>
      </c>
      <c r="N35" s="232">
        <v>15479</v>
      </c>
      <c r="O35" s="232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231">
        <v>10330841</v>
      </c>
      <c r="C36" s="232">
        <v>0</v>
      </c>
      <c r="D36" s="232">
        <v>139661</v>
      </c>
      <c r="E36" s="232">
        <v>0</v>
      </c>
      <c r="F36" s="2">
        <f t="shared" si="0"/>
        <v>10470502</v>
      </c>
      <c r="G36" s="231">
        <v>4132953</v>
      </c>
      <c r="H36" s="232">
        <v>0</v>
      </c>
      <c r="I36" s="232">
        <v>181646</v>
      </c>
      <c r="J36" s="232">
        <v>0</v>
      </c>
      <c r="K36" s="2">
        <f t="shared" si="1"/>
        <v>4314599</v>
      </c>
      <c r="L36" s="231">
        <v>316936</v>
      </c>
      <c r="M36" s="232">
        <v>0</v>
      </c>
      <c r="N36" s="232">
        <v>16794</v>
      </c>
      <c r="O36" s="232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231">
        <v>10401168</v>
      </c>
      <c r="C37" s="232">
        <v>0</v>
      </c>
      <c r="D37" s="232">
        <v>141668</v>
      </c>
      <c r="E37" s="232">
        <v>0</v>
      </c>
      <c r="F37" s="2">
        <f t="shared" si="0"/>
        <v>10542836</v>
      </c>
      <c r="G37" s="231">
        <v>4204326</v>
      </c>
      <c r="H37" s="232">
        <v>0</v>
      </c>
      <c r="I37" s="232">
        <v>191672</v>
      </c>
      <c r="J37" s="232">
        <v>0</v>
      </c>
      <c r="K37" s="2">
        <f t="shared" si="1"/>
        <v>4395998</v>
      </c>
      <c r="L37" s="231">
        <v>319884</v>
      </c>
      <c r="M37" s="232">
        <v>0</v>
      </c>
      <c r="N37" s="232">
        <v>20319</v>
      </c>
      <c r="O37" s="232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231">
        <v>10472838</v>
      </c>
      <c r="C38" s="232">
        <v>0</v>
      </c>
      <c r="D38" s="232">
        <v>142708</v>
      </c>
      <c r="E38" s="232">
        <v>0</v>
      </c>
      <c r="F38" s="2">
        <f t="shared" si="0"/>
        <v>10615546</v>
      </c>
      <c r="G38" s="231">
        <v>4263206</v>
      </c>
      <c r="H38" s="232">
        <v>0</v>
      </c>
      <c r="I38" s="232">
        <v>194750</v>
      </c>
      <c r="J38" s="232">
        <v>0</v>
      </c>
      <c r="K38" s="2">
        <f t="shared" si="1"/>
        <v>4457956</v>
      </c>
      <c r="L38" s="231">
        <v>319208</v>
      </c>
      <c r="M38" s="232">
        <v>0</v>
      </c>
      <c r="N38" s="232">
        <v>21969</v>
      </c>
      <c r="O38" s="232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231">
        <v>10557064</v>
      </c>
      <c r="C39" s="232">
        <v>0</v>
      </c>
      <c r="D39" s="232">
        <v>149547</v>
      </c>
      <c r="E39" s="232">
        <v>0</v>
      </c>
      <c r="F39" s="2">
        <f t="shared" si="0"/>
        <v>10706611</v>
      </c>
      <c r="G39" s="231">
        <v>4279912</v>
      </c>
      <c r="H39" s="232">
        <v>0</v>
      </c>
      <c r="I39" s="232">
        <v>189019</v>
      </c>
      <c r="J39" s="232">
        <v>0</v>
      </c>
      <c r="K39" s="2">
        <f t="shared" si="1"/>
        <v>4468931</v>
      </c>
      <c r="L39" s="231">
        <v>309156</v>
      </c>
      <c r="M39" s="232">
        <v>0</v>
      </c>
      <c r="N39" s="232">
        <v>22642</v>
      </c>
      <c r="O39" s="232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231">
        <v>10629753</v>
      </c>
      <c r="C40" s="232">
        <v>0</v>
      </c>
      <c r="D40" s="232">
        <v>157972</v>
      </c>
      <c r="E40" s="232">
        <v>0</v>
      </c>
      <c r="F40" s="2">
        <f t="shared" si="0"/>
        <v>10787725</v>
      </c>
      <c r="G40" s="231">
        <v>4247548</v>
      </c>
      <c r="H40" s="232">
        <v>0</v>
      </c>
      <c r="I40" s="232">
        <v>189406</v>
      </c>
      <c r="J40" s="232">
        <v>0</v>
      </c>
      <c r="K40" s="2">
        <f t="shared" si="1"/>
        <v>4436954</v>
      </c>
      <c r="L40" s="231">
        <v>306067</v>
      </c>
      <c r="M40" s="232">
        <v>0</v>
      </c>
      <c r="N40" s="232">
        <v>22574</v>
      </c>
      <c r="O40" s="232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231">
        <v>10691553</v>
      </c>
      <c r="C41" s="232">
        <v>0</v>
      </c>
      <c r="D41" s="232">
        <v>167725</v>
      </c>
      <c r="E41" s="232">
        <v>0</v>
      </c>
      <c r="F41" s="2">
        <f t="shared" si="0"/>
        <v>10859278</v>
      </c>
      <c r="G41" s="231">
        <v>4290042</v>
      </c>
      <c r="H41" s="232">
        <v>0</v>
      </c>
      <c r="I41" s="232">
        <v>186042</v>
      </c>
      <c r="J41" s="232">
        <v>0</v>
      </c>
      <c r="K41" s="2">
        <f t="shared" si="1"/>
        <v>4476084</v>
      </c>
      <c r="L41" s="231">
        <v>312575</v>
      </c>
      <c r="M41" s="232">
        <v>0</v>
      </c>
      <c r="N41" s="232">
        <v>22754</v>
      </c>
      <c r="O41" s="232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231">
        <v>10639315</v>
      </c>
      <c r="C42" s="232">
        <v>0</v>
      </c>
      <c r="D42" s="232">
        <v>265723</v>
      </c>
      <c r="E42" s="232">
        <v>0</v>
      </c>
      <c r="F42" s="2">
        <f t="shared" si="0"/>
        <v>10905038</v>
      </c>
      <c r="G42" s="231">
        <v>4325356</v>
      </c>
      <c r="H42" s="232">
        <v>0</v>
      </c>
      <c r="I42" s="232">
        <v>188610</v>
      </c>
      <c r="J42" s="232">
        <v>0</v>
      </c>
      <c r="K42" s="2">
        <f t="shared" si="1"/>
        <v>4513966</v>
      </c>
      <c r="L42" s="231">
        <v>307309</v>
      </c>
      <c r="M42" s="232">
        <v>0</v>
      </c>
      <c r="N42" s="232">
        <v>22415</v>
      </c>
      <c r="O42" s="232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231">
        <v>10680222</v>
      </c>
      <c r="C43" s="232">
        <v>0</v>
      </c>
      <c r="D43" s="232">
        <v>276709</v>
      </c>
      <c r="E43" s="232">
        <v>0</v>
      </c>
      <c r="F43" s="2">
        <f t="shared" si="0"/>
        <v>10956931</v>
      </c>
      <c r="G43" s="231">
        <v>4304426</v>
      </c>
      <c r="H43" s="232">
        <v>0</v>
      </c>
      <c r="I43" s="232">
        <v>192523</v>
      </c>
      <c r="J43" s="232">
        <v>0</v>
      </c>
      <c r="K43" s="2">
        <f t="shared" si="1"/>
        <v>4496949</v>
      </c>
      <c r="L43" s="231">
        <v>309539</v>
      </c>
      <c r="M43" s="232">
        <v>0</v>
      </c>
      <c r="N43" s="232">
        <v>22965</v>
      </c>
      <c r="O43" s="232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231">
        <v>10726868</v>
      </c>
      <c r="C44" s="232">
        <v>0</v>
      </c>
      <c r="D44" s="232">
        <v>279783</v>
      </c>
      <c r="E44" s="232">
        <v>0</v>
      </c>
      <c r="F44" s="2">
        <f t="shared" ref="F44:F78" si="5">+B44+D44</f>
        <v>11006651</v>
      </c>
      <c r="G44" s="231">
        <v>4328692</v>
      </c>
      <c r="H44" s="232">
        <v>0</v>
      </c>
      <c r="I44" s="232">
        <v>193066</v>
      </c>
      <c r="J44" s="232">
        <v>0</v>
      </c>
      <c r="K44" s="2">
        <f t="shared" ref="K44:K75" si="6">SUM(G44:J44)</f>
        <v>4521758</v>
      </c>
      <c r="L44" s="231">
        <v>293113</v>
      </c>
      <c r="M44" s="232">
        <v>0</v>
      </c>
      <c r="N44" s="232">
        <v>25361</v>
      </c>
      <c r="O44" s="232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231">
        <v>10769731</v>
      </c>
      <c r="C45" s="232">
        <v>0</v>
      </c>
      <c r="D45" s="232">
        <v>287390</v>
      </c>
      <c r="E45" s="232">
        <v>0</v>
      </c>
      <c r="F45" s="2">
        <f t="shared" si="5"/>
        <v>11057121</v>
      </c>
      <c r="G45" s="231">
        <v>4307225</v>
      </c>
      <c r="H45" s="232">
        <v>0</v>
      </c>
      <c r="I45" s="232">
        <v>194247</v>
      </c>
      <c r="J45" s="232">
        <v>0</v>
      </c>
      <c r="K45" s="2">
        <f t="shared" si="6"/>
        <v>4501472</v>
      </c>
      <c r="L45" s="231">
        <v>277532</v>
      </c>
      <c r="M45" s="232">
        <v>0</v>
      </c>
      <c r="N45" s="232">
        <v>31887</v>
      </c>
      <c r="O45" s="232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231">
        <v>10799376</v>
      </c>
      <c r="C46" s="232">
        <v>0</v>
      </c>
      <c r="D46" s="232">
        <v>301341</v>
      </c>
      <c r="E46" s="232">
        <v>0</v>
      </c>
      <c r="F46" s="2">
        <f t="shared" si="5"/>
        <v>11100717</v>
      </c>
      <c r="G46" s="231">
        <v>4289277</v>
      </c>
      <c r="H46" s="232">
        <v>0</v>
      </c>
      <c r="I46" s="232">
        <v>196094</v>
      </c>
      <c r="J46" s="232">
        <v>0</v>
      </c>
      <c r="K46" s="2">
        <f t="shared" si="6"/>
        <v>4485371</v>
      </c>
      <c r="L46" s="231">
        <v>274409</v>
      </c>
      <c r="M46" s="232">
        <v>0</v>
      </c>
      <c r="N46" s="232">
        <v>36933</v>
      </c>
      <c r="O46" s="232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231">
        <v>10830131</v>
      </c>
      <c r="C47" s="232">
        <v>0</v>
      </c>
      <c r="D47" s="232">
        <v>298783</v>
      </c>
      <c r="E47" s="232">
        <v>0</v>
      </c>
      <c r="F47" s="2">
        <f t="shared" si="5"/>
        <v>11128914</v>
      </c>
      <c r="G47" s="231">
        <v>4279035</v>
      </c>
      <c r="H47" s="232">
        <v>0</v>
      </c>
      <c r="I47" s="232">
        <v>193246</v>
      </c>
      <c r="J47" s="232">
        <v>0</v>
      </c>
      <c r="K47" s="2">
        <f t="shared" si="6"/>
        <v>4472281</v>
      </c>
      <c r="L47" s="231">
        <v>244177</v>
      </c>
      <c r="M47" s="232">
        <v>0</v>
      </c>
      <c r="N47" s="232">
        <v>40861</v>
      </c>
      <c r="O47" s="232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231">
        <v>10754034</v>
      </c>
      <c r="C48" s="232">
        <v>0</v>
      </c>
      <c r="D48" s="232">
        <v>303282</v>
      </c>
      <c r="E48" s="232">
        <v>0</v>
      </c>
      <c r="F48" s="2">
        <f t="shared" si="5"/>
        <v>11057316</v>
      </c>
      <c r="G48" s="231">
        <v>4322898</v>
      </c>
      <c r="H48" s="232">
        <v>0</v>
      </c>
      <c r="I48" s="232">
        <v>190976</v>
      </c>
      <c r="J48" s="232">
        <v>0</v>
      </c>
      <c r="K48" s="2">
        <f t="shared" si="6"/>
        <v>4513874</v>
      </c>
      <c r="L48" s="231">
        <v>255783</v>
      </c>
      <c r="M48" s="232">
        <v>0</v>
      </c>
      <c r="N48" s="232">
        <v>47585</v>
      </c>
      <c r="O48" s="232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231">
        <v>10787806</v>
      </c>
      <c r="C49" s="232">
        <v>0</v>
      </c>
      <c r="D49" s="232">
        <v>298162</v>
      </c>
      <c r="E49" s="232">
        <v>0</v>
      </c>
      <c r="F49" s="2">
        <f t="shared" si="5"/>
        <v>11085968</v>
      </c>
      <c r="G49" s="231">
        <v>4365911</v>
      </c>
      <c r="H49" s="232">
        <v>0</v>
      </c>
      <c r="I49" s="232">
        <v>192485</v>
      </c>
      <c r="J49" s="232">
        <v>0</v>
      </c>
      <c r="K49" s="2">
        <f t="shared" si="6"/>
        <v>4558396</v>
      </c>
      <c r="L49" s="231">
        <v>268024</v>
      </c>
      <c r="M49" s="232">
        <v>0</v>
      </c>
      <c r="N49" s="232">
        <v>53664</v>
      </c>
      <c r="O49" s="232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231">
        <v>10823792</v>
      </c>
      <c r="C50" s="232">
        <v>0</v>
      </c>
      <c r="D50" s="232">
        <v>292572</v>
      </c>
      <c r="E50" s="232">
        <v>0</v>
      </c>
      <c r="F50" s="2">
        <f t="shared" si="5"/>
        <v>11116364</v>
      </c>
      <c r="G50" s="231">
        <v>4429963</v>
      </c>
      <c r="H50" s="232">
        <v>0</v>
      </c>
      <c r="I50" s="232">
        <v>186897</v>
      </c>
      <c r="J50" s="232">
        <v>0</v>
      </c>
      <c r="K50" s="2">
        <f t="shared" si="6"/>
        <v>4616860</v>
      </c>
      <c r="L50" s="231">
        <v>279142</v>
      </c>
      <c r="M50" s="232">
        <v>0</v>
      </c>
      <c r="N50" s="232">
        <v>59321</v>
      </c>
      <c r="O50" s="232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231">
        <v>10855478</v>
      </c>
      <c r="C51" s="232">
        <v>0</v>
      </c>
      <c r="D51" s="232">
        <v>293081</v>
      </c>
      <c r="E51" s="232">
        <v>0</v>
      </c>
      <c r="F51" s="2">
        <f t="shared" si="5"/>
        <v>11148559</v>
      </c>
      <c r="G51" s="231">
        <v>4490328</v>
      </c>
      <c r="H51" s="232">
        <v>0</v>
      </c>
      <c r="I51" s="232">
        <v>177893</v>
      </c>
      <c r="J51" s="232">
        <v>0</v>
      </c>
      <c r="K51" s="2">
        <f t="shared" si="6"/>
        <v>4668221</v>
      </c>
      <c r="L51" s="231">
        <v>268404</v>
      </c>
      <c r="M51" s="232">
        <v>0</v>
      </c>
      <c r="N51" s="232">
        <v>60974</v>
      </c>
      <c r="O51" s="232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231">
        <v>10897467</v>
      </c>
      <c r="C52" s="232">
        <v>0</v>
      </c>
      <c r="D52" s="232">
        <v>292685</v>
      </c>
      <c r="E52" s="232">
        <v>0</v>
      </c>
      <c r="F52" s="2">
        <f t="shared" si="5"/>
        <v>11190152</v>
      </c>
      <c r="G52" s="231">
        <v>4511531</v>
      </c>
      <c r="H52" s="232">
        <v>0</v>
      </c>
      <c r="I52" s="232">
        <v>173987</v>
      </c>
      <c r="J52" s="232">
        <v>0</v>
      </c>
      <c r="K52" s="2">
        <f t="shared" si="6"/>
        <v>4685518</v>
      </c>
      <c r="L52" s="231">
        <v>293931</v>
      </c>
      <c r="M52" s="232">
        <v>0</v>
      </c>
      <c r="N52" s="232">
        <v>62905</v>
      </c>
      <c r="O52" s="232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231">
        <v>10948041</v>
      </c>
      <c r="C53" s="232">
        <v>0</v>
      </c>
      <c r="D53" s="232">
        <v>297237</v>
      </c>
      <c r="E53" s="232">
        <v>0</v>
      </c>
      <c r="F53" s="2">
        <f t="shared" si="5"/>
        <v>11245278</v>
      </c>
      <c r="G53" s="231">
        <v>4563218</v>
      </c>
      <c r="H53" s="232">
        <v>0</v>
      </c>
      <c r="I53" s="232">
        <v>175059</v>
      </c>
      <c r="J53" s="232">
        <v>0</v>
      </c>
      <c r="K53" s="2">
        <f t="shared" si="6"/>
        <v>4738277</v>
      </c>
      <c r="L53" s="231">
        <v>292203</v>
      </c>
      <c r="M53" s="232">
        <v>0</v>
      </c>
      <c r="N53" s="232">
        <v>66930</v>
      </c>
      <c r="O53" s="232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231">
        <v>10993466</v>
      </c>
      <c r="C54" s="232">
        <v>0</v>
      </c>
      <c r="D54" s="232">
        <v>299668</v>
      </c>
      <c r="E54" s="232">
        <v>0</v>
      </c>
      <c r="F54" s="2">
        <f t="shared" si="5"/>
        <v>11293134</v>
      </c>
      <c r="G54" s="231">
        <v>4579270</v>
      </c>
      <c r="H54" s="232">
        <v>0</v>
      </c>
      <c r="I54" s="232">
        <v>171142</v>
      </c>
      <c r="J54" s="232">
        <v>0</v>
      </c>
      <c r="K54" s="2">
        <f t="shared" si="6"/>
        <v>4750412</v>
      </c>
      <c r="L54" s="231">
        <v>280033</v>
      </c>
      <c r="M54" s="232">
        <v>0</v>
      </c>
      <c r="N54" s="232">
        <v>69636</v>
      </c>
      <c r="O54" s="232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231">
        <v>11050381</v>
      </c>
      <c r="C55" s="232">
        <v>0</v>
      </c>
      <c r="D55" s="232">
        <v>302942</v>
      </c>
      <c r="E55" s="232">
        <v>0</v>
      </c>
      <c r="F55" s="2">
        <f t="shared" si="5"/>
        <v>11353323</v>
      </c>
      <c r="G55" s="231">
        <v>4559812</v>
      </c>
      <c r="H55" s="232">
        <v>0</v>
      </c>
      <c r="I55" s="232">
        <v>171451</v>
      </c>
      <c r="J55" s="232">
        <v>0</v>
      </c>
      <c r="K55" s="2">
        <f t="shared" si="6"/>
        <v>4731263</v>
      </c>
      <c r="L55" s="231">
        <v>271769</v>
      </c>
      <c r="M55" s="232">
        <v>0</v>
      </c>
      <c r="N55" s="232">
        <v>76233</v>
      </c>
      <c r="O55" s="232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231">
        <v>11092958</v>
      </c>
      <c r="C56" s="232">
        <v>0</v>
      </c>
      <c r="D56" s="232">
        <v>314718</v>
      </c>
      <c r="E56" s="232">
        <v>0</v>
      </c>
      <c r="F56" s="2">
        <f t="shared" si="5"/>
        <v>11407676</v>
      </c>
      <c r="G56" s="231">
        <v>4566572</v>
      </c>
      <c r="H56" s="232">
        <v>0</v>
      </c>
      <c r="I56" s="232">
        <v>171308</v>
      </c>
      <c r="J56" s="232">
        <v>0</v>
      </c>
      <c r="K56" s="2">
        <f t="shared" si="6"/>
        <v>4737880</v>
      </c>
      <c r="L56" s="231">
        <v>259630</v>
      </c>
      <c r="M56" s="232">
        <v>0</v>
      </c>
      <c r="N56" s="232">
        <v>79358</v>
      </c>
      <c r="O56" s="232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231">
        <v>11141164</v>
      </c>
      <c r="C57" s="232">
        <v>0</v>
      </c>
      <c r="D57" s="232">
        <v>321148</v>
      </c>
      <c r="E57" s="232">
        <v>0</v>
      </c>
      <c r="F57" s="2">
        <f t="shared" si="5"/>
        <v>11462312</v>
      </c>
      <c r="G57" s="231">
        <v>4583090</v>
      </c>
      <c r="H57" s="232">
        <v>0</v>
      </c>
      <c r="I57" s="232">
        <v>172475</v>
      </c>
      <c r="J57" s="232">
        <v>0</v>
      </c>
      <c r="K57" s="2">
        <f t="shared" si="6"/>
        <v>4755565</v>
      </c>
      <c r="L57" s="231">
        <v>251635</v>
      </c>
      <c r="M57" s="232">
        <v>0</v>
      </c>
      <c r="N57" s="232">
        <v>83226</v>
      </c>
      <c r="O57" s="232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231">
        <v>11198705</v>
      </c>
      <c r="C58" s="232">
        <v>0</v>
      </c>
      <c r="D58" s="232">
        <v>334198</v>
      </c>
      <c r="E58" s="232">
        <v>0</v>
      </c>
      <c r="F58" s="2">
        <f t="shared" si="5"/>
        <v>11532903</v>
      </c>
      <c r="G58" s="231">
        <v>4740173</v>
      </c>
      <c r="H58" s="232">
        <v>0</v>
      </c>
      <c r="I58" s="232">
        <v>170404</v>
      </c>
      <c r="J58" s="232">
        <v>0</v>
      </c>
      <c r="K58" s="2">
        <f t="shared" si="6"/>
        <v>4910577</v>
      </c>
      <c r="L58" s="231">
        <v>246618</v>
      </c>
      <c r="M58" s="232">
        <v>0</v>
      </c>
      <c r="N58" s="232">
        <v>86551</v>
      </c>
      <c r="O58" s="232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231">
        <v>11290483</v>
      </c>
      <c r="C59" s="232">
        <v>0</v>
      </c>
      <c r="D59" s="232">
        <v>345995</v>
      </c>
      <c r="E59" s="232">
        <v>0</v>
      </c>
      <c r="F59" s="2">
        <f t="shared" si="5"/>
        <v>11636478</v>
      </c>
      <c r="G59" s="231">
        <v>4777781</v>
      </c>
      <c r="H59" s="232">
        <v>0</v>
      </c>
      <c r="I59" s="232">
        <v>180669</v>
      </c>
      <c r="J59" s="232">
        <v>0</v>
      </c>
      <c r="K59" s="2">
        <f t="shared" si="6"/>
        <v>4958450</v>
      </c>
      <c r="L59" s="231">
        <v>237005</v>
      </c>
      <c r="M59" s="232">
        <v>0</v>
      </c>
      <c r="N59" s="232">
        <v>90068</v>
      </c>
      <c r="O59" s="232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231">
        <v>11400657</v>
      </c>
      <c r="C60" s="232">
        <v>0</v>
      </c>
      <c r="D60" s="232">
        <v>357249</v>
      </c>
      <c r="E60" s="232">
        <v>0</v>
      </c>
      <c r="F60" s="2">
        <f t="shared" si="5"/>
        <v>11757906</v>
      </c>
      <c r="G60" s="231">
        <v>4838792</v>
      </c>
      <c r="H60" s="232">
        <v>0</v>
      </c>
      <c r="I60" s="232">
        <v>180894</v>
      </c>
      <c r="J60" s="232">
        <v>0</v>
      </c>
      <c r="K60" s="2">
        <f t="shared" si="6"/>
        <v>5019686</v>
      </c>
      <c r="L60" s="231">
        <v>217291</v>
      </c>
      <c r="M60" s="232">
        <v>0</v>
      </c>
      <c r="N60" s="232">
        <v>91980</v>
      </c>
      <c r="O60" s="232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231">
        <v>11492069</v>
      </c>
      <c r="C61" s="232">
        <v>0</v>
      </c>
      <c r="D61" s="232">
        <v>363059</v>
      </c>
      <c r="E61" s="232">
        <v>0</v>
      </c>
      <c r="F61" s="2">
        <f t="shared" si="5"/>
        <v>11855128</v>
      </c>
      <c r="G61" s="231">
        <v>4851702</v>
      </c>
      <c r="H61" s="232">
        <v>0</v>
      </c>
      <c r="I61" s="232">
        <v>181942</v>
      </c>
      <c r="J61" s="232">
        <v>0</v>
      </c>
      <c r="K61" s="2">
        <f t="shared" si="6"/>
        <v>5033644</v>
      </c>
      <c r="L61" s="231">
        <v>255194</v>
      </c>
      <c r="M61" s="232">
        <v>0</v>
      </c>
      <c r="N61" s="232">
        <v>93857</v>
      </c>
      <c r="O61" s="232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231">
        <v>11578334</v>
      </c>
      <c r="C62" s="232">
        <v>0</v>
      </c>
      <c r="D62" s="232">
        <v>378229</v>
      </c>
      <c r="E62" s="232">
        <v>0</v>
      </c>
      <c r="F62" s="2">
        <f t="shared" si="5"/>
        <v>11956563</v>
      </c>
      <c r="G62" s="231">
        <v>4869445</v>
      </c>
      <c r="H62" s="232">
        <v>0</v>
      </c>
      <c r="I62" s="232">
        <v>181754</v>
      </c>
      <c r="J62" s="232">
        <v>0</v>
      </c>
      <c r="K62" s="2">
        <f t="shared" si="6"/>
        <v>5051199</v>
      </c>
      <c r="L62" s="231">
        <v>257347</v>
      </c>
      <c r="M62" s="232">
        <v>0</v>
      </c>
      <c r="N62" s="232">
        <v>92066</v>
      </c>
      <c r="O62" s="232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231">
        <v>11616248</v>
      </c>
      <c r="C63" s="232">
        <v>0</v>
      </c>
      <c r="D63" s="232">
        <v>390467</v>
      </c>
      <c r="E63" s="232">
        <v>0</v>
      </c>
      <c r="F63" s="2">
        <f t="shared" si="5"/>
        <v>12006715</v>
      </c>
      <c r="G63" s="231">
        <v>4848213</v>
      </c>
      <c r="H63" s="232">
        <v>0</v>
      </c>
      <c r="I63" s="232">
        <v>185084</v>
      </c>
      <c r="J63" s="232">
        <v>0</v>
      </c>
      <c r="K63" s="2">
        <f t="shared" si="6"/>
        <v>5033297</v>
      </c>
      <c r="L63" s="231">
        <v>259212</v>
      </c>
      <c r="M63" s="232">
        <v>0</v>
      </c>
      <c r="N63" s="232">
        <v>103348</v>
      </c>
      <c r="O63" s="232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231">
        <v>11669272</v>
      </c>
      <c r="C64" s="232">
        <v>0</v>
      </c>
      <c r="D64" s="232">
        <v>415516</v>
      </c>
      <c r="E64" s="232">
        <v>0</v>
      </c>
      <c r="F64" s="2">
        <f t="shared" si="5"/>
        <v>12084788</v>
      </c>
      <c r="G64" s="231">
        <v>4854576</v>
      </c>
      <c r="H64" s="232">
        <v>0</v>
      </c>
      <c r="I64" s="232">
        <v>189070</v>
      </c>
      <c r="J64" s="232">
        <v>0</v>
      </c>
      <c r="K64" s="2">
        <f t="shared" si="6"/>
        <v>5043646</v>
      </c>
      <c r="L64" s="231">
        <v>259212</v>
      </c>
      <c r="M64" s="232">
        <v>0</v>
      </c>
      <c r="N64" s="232">
        <v>103348</v>
      </c>
      <c r="O64" s="232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231">
        <v>11207547</v>
      </c>
      <c r="C65" s="232">
        <v>0</v>
      </c>
      <c r="D65" s="232">
        <v>439855</v>
      </c>
      <c r="E65" s="232">
        <v>0</v>
      </c>
      <c r="F65" s="2">
        <f t="shared" si="5"/>
        <v>11647402</v>
      </c>
      <c r="G65" s="231">
        <v>4869898</v>
      </c>
      <c r="H65" s="232">
        <v>0</v>
      </c>
      <c r="I65" s="232">
        <v>189299</v>
      </c>
      <c r="J65" s="232">
        <v>0</v>
      </c>
      <c r="K65" s="2">
        <f t="shared" si="6"/>
        <v>5059197</v>
      </c>
      <c r="L65" s="231">
        <v>259212</v>
      </c>
      <c r="M65" s="232">
        <v>0</v>
      </c>
      <c r="N65" s="232">
        <v>103348</v>
      </c>
      <c r="O65" s="232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231">
        <v>11244271</v>
      </c>
      <c r="C66" s="232">
        <v>0</v>
      </c>
      <c r="D66" s="232">
        <v>455753</v>
      </c>
      <c r="E66" s="232">
        <v>0</v>
      </c>
      <c r="F66" s="2">
        <f t="shared" si="5"/>
        <v>11700024</v>
      </c>
      <c r="G66" s="231">
        <v>4887146</v>
      </c>
      <c r="H66" s="232">
        <v>0</v>
      </c>
      <c r="I66" s="232">
        <v>191104</v>
      </c>
      <c r="J66" s="232">
        <v>0</v>
      </c>
      <c r="K66" s="2">
        <f t="shared" si="6"/>
        <v>5078250</v>
      </c>
      <c r="L66" s="231">
        <v>259212</v>
      </c>
      <c r="M66" s="232">
        <v>0</v>
      </c>
      <c r="N66" s="232">
        <v>103348</v>
      </c>
      <c r="O66" s="232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231">
        <v>11289102</v>
      </c>
      <c r="C67" s="232">
        <v>0</v>
      </c>
      <c r="D67" s="232">
        <v>471344</v>
      </c>
      <c r="E67" s="232">
        <v>0</v>
      </c>
      <c r="F67" s="2">
        <f t="shared" si="5"/>
        <v>11760446</v>
      </c>
      <c r="G67" s="231">
        <v>4900403</v>
      </c>
      <c r="H67" s="232">
        <v>0</v>
      </c>
      <c r="I67" s="232">
        <v>191635</v>
      </c>
      <c r="J67" s="232">
        <v>0</v>
      </c>
      <c r="K67" s="2">
        <f t="shared" si="6"/>
        <v>5092038</v>
      </c>
      <c r="L67" s="231">
        <v>259212</v>
      </c>
      <c r="M67" s="232">
        <v>0</v>
      </c>
      <c r="N67" s="232">
        <v>103348</v>
      </c>
      <c r="O67" s="232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231">
        <v>11362341</v>
      </c>
      <c r="C68" s="232">
        <v>0</v>
      </c>
      <c r="D68" s="232">
        <v>460330</v>
      </c>
      <c r="E68" s="232">
        <v>0</v>
      </c>
      <c r="F68" s="2">
        <f t="shared" si="5"/>
        <v>11822671</v>
      </c>
      <c r="G68" s="231">
        <v>4909530</v>
      </c>
      <c r="H68" s="232">
        <v>0</v>
      </c>
      <c r="I68" s="232">
        <v>188733</v>
      </c>
      <c r="J68" s="232">
        <v>0</v>
      </c>
      <c r="K68" s="2">
        <f t="shared" si="6"/>
        <v>5098263</v>
      </c>
      <c r="L68" s="231">
        <v>259212</v>
      </c>
      <c r="M68" s="232">
        <v>0</v>
      </c>
      <c r="N68" s="232">
        <v>103348</v>
      </c>
      <c r="O68" s="232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231">
        <v>11411742</v>
      </c>
      <c r="C69" s="232">
        <v>0</v>
      </c>
      <c r="D69" s="232">
        <v>475061</v>
      </c>
      <c r="E69" s="232">
        <v>0</v>
      </c>
      <c r="F69" s="2">
        <f t="shared" si="5"/>
        <v>11886803</v>
      </c>
      <c r="G69" s="231">
        <v>4909143</v>
      </c>
      <c r="H69" s="232">
        <v>0</v>
      </c>
      <c r="I69" s="232">
        <v>186923</v>
      </c>
      <c r="J69" s="232">
        <v>0</v>
      </c>
      <c r="K69" s="2">
        <f t="shared" si="6"/>
        <v>5096066</v>
      </c>
      <c r="L69" s="231">
        <v>259212</v>
      </c>
      <c r="M69" s="232">
        <v>0</v>
      </c>
      <c r="N69" s="232">
        <v>103348</v>
      </c>
      <c r="O69" s="232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231">
        <v>11482546</v>
      </c>
      <c r="C70" s="232">
        <v>0</v>
      </c>
      <c r="D70" s="232">
        <v>485898</v>
      </c>
      <c r="E70" s="232">
        <v>0</v>
      </c>
      <c r="F70" s="2">
        <f t="shared" si="5"/>
        <v>11968444</v>
      </c>
      <c r="G70" s="231">
        <v>4913150</v>
      </c>
      <c r="H70" s="232">
        <v>0</v>
      </c>
      <c r="I70" s="232">
        <v>185552</v>
      </c>
      <c r="J70" s="232">
        <v>0</v>
      </c>
      <c r="K70" s="2">
        <f t="shared" si="6"/>
        <v>5098702</v>
      </c>
      <c r="L70" s="231">
        <v>259212</v>
      </c>
      <c r="M70" s="232">
        <v>0</v>
      </c>
      <c r="N70" s="232">
        <v>103348</v>
      </c>
      <c r="O70" s="232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231">
        <v>11510654</v>
      </c>
      <c r="C71" s="232">
        <v>0</v>
      </c>
      <c r="D71" s="232">
        <v>498333</v>
      </c>
      <c r="E71" s="232">
        <v>0</v>
      </c>
      <c r="F71" s="2">
        <f t="shared" si="5"/>
        <v>12008987</v>
      </c>
      <c r="G71" s="231">
        <v>4908045</v>
      </c>
      <c r="H71" s="232">
        <v>0</v>
      </c>
      <c r="I71" s="232">
        <v>182447</v>
      </c>
      <c r="J71" s="232">
        <v>0</v>
      </c>
      <c r="K71" s="2">
        <f t="shared" si="6"/>
        <v>5090492</v>
      </c>
      <c r="L71" s="231">
        <v>259212</v>
      </c>
      <c r="M71" s="232">
        <v>0</v>
      </c>
      <c r="N71" s="232">
        <v>103348</v>
      </c>
      <c r="O71" s="232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231">
        <v>11515197</v>
      </c>
      <c r="C72" s="232">
        <v>0</v>
      </c>
      <c r="D72" s="232">
        <v>515689</v>
      </c>
      <c r="E72" s="232">
        <v>0</v>
      </c>
      <c r="F72" s="2">
        <f t="shared" si="5"/>
        <v>12030886</v>
      </c>
      <c r="G72" s="231">
        <v>4963141</v>
      </c>
      <c r="H72" s="232">
        <v>0</v>
      </c>
      <c r="I72" s="232">
        <v>185167</v>
      </c>
      <c r="J72" s="232">
        <v>0</v>
      </c>
      <c r="K72" s="2">
        <f t="shared" si="6"/>
        <v>5148308</v>
      </c>
      <c r="L72" s="231">
        <v>259212</v>
      </c>
      <c r="M72" s="232">
        <v>0</v>
      </c>
      <c r="N72" s="232">
        <v>103348</v>
      </c>
      <c r="O72" s="232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231">
        <v>11537385</v>
      </c>
      <c r="C73" s="232">
        <v>0</v>
      </c>
      <c r="D73" s="232">
        <v>526575</v>
      </c>
      <c r="E73" s="232">
        <v>0</v>
      </c>
      <c r="F73" s="2">
        <f t="shared" si="5"/>
        <v>12063960</v>
      </c>
      <c r="G73" s="231">
        <v>5058033</v>
      </c>
      <c r="H73" s="232">
        <v>0</v>
      </c>
      <c r="I73" s="232">
        <v>188686</v>
      </c>
      <c r="J73" s="232">
        <v>0</v>
      </c>
      <c r="K73" s="2">
        <f t="shared" si="6"/>
        <v>5246719</v>
      </c>
      <c r="L73" s="231">
        <v>417248</v>
      </c>
      <c r="M73" s="232">
        <v>0</v>
      </c>
      <c r="N73" s="232">
        <v>140959</v>
      </c>
      <c r="O73" s="232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231">
        <v>11558077</v>
      </c>
      <c r="C74" s="232">
        <v>0</v>
      </c>
      <c r="D74" s="232">
        <v>549963</v>
      </c>
      <c r="E74" s="232">
        <v>0</v>
      </c>
      <c r="F74" s="2">
        <f t="shared" si="5"/>
        <v>12108040</v>
      </c>
      <c r="G74" s="231">
        <v>5051529</v>
      </c>
      <c r="H74" s="232">
        <v>0</v>
      </c>
      <c r="I74" s="232">
        <v>192052</v>
      </c>
      <c r="J74" s="232">
        <v>0</v>
      </c>
      <c r="K74" s="2">
        <f t="shared" si="6"/>
        <v>5243581</v>
      </c>
      <c r="L74" s="231">
        <v>426500</v>
      </c>
      <c r="M74" s="232">
        <v>0</v>
      </c>
      <c r="N74" s="232">
        <v>139661</v>
      </c>
      <c r="O74" s="232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231">
        <v>11608633</v>
      </c>
      <c r="C75" s="232">
        <v>0</v>
      </c>
      <c r="D75" s="232">
        <v>536660</v>
      </c>
      <c r="E75" s="232">
        <v>0</v>
      </c>
      <c r="F75" s="2">
        <f t="shared" si="5"/>
        <v>12145293</v>
      </c>
      <c r="G75" s="231">
        <v>5035323</v>
      </c>
      <c r="H75" s="232">
        <v>0</v>
      </c>
      <c r="I75" s="232">
        <v>189571</v>
      </c>
      <c r="J75" s="232">
        <v>0</v>
      </c>
      <c r="K75" s="2">
        <f t="shared" si="6"/>
        <v>5224894</v>
      </c>
      <c r="L75" s="231">
        <v>450837</v>
      </c>
      <c r="M75" s="232">
        <v>0</v>
      </c>
      <c r="N75" s="232">
        <v>139638</v>
      </c>
      <c r="O75" s="232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231">
        <v>11637230</v>
      </c>
      <c r="C76" s="232">
        <v>0</v>
      </c>
      <c r="D76" s="232">
        <v>543777</v>
      </c>
      <c r="E76" s="232">
        <v>0</v>
      </c>
      <c r="F76" s="2">
        <f t="shared" si="5"/>
        <v>12181007</v>
      </c>
      <c r="G76" s="231">
        <v>5022122</v>
      </c>
      <c r="H76" s="232">
        <v>0</v>
      </c>
      <c r="I76" s="232">
        <v>190757</v>
      </c>
      <c r="J76" s="232">
        <v>0</v>
      </c>
      <c r="K76" s="2">
        <f t="shared" ref="K76:K93" si="9">SUM(G76:J76)</f>
        <v>5212879</v>
      </c>
      <c r="L76" s="231">
        <v>456277</v>
      </c>
      <c r="M76" s="232">
        <v>0</v>
      </c>
      <c r="N76" s="232">
        <v>138216</v>
      </c>
      <c r="O76" s="232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231">
        <v>11661418</v>
      </c>
      <c r="C77" s="232">
        <v>0</v>
      </c>
      <c r="D77" s="232">
        <v>544005</v>
      </c>
      <c r="E77" s="232">
        <v>0</v>
      </c>
      <c r="F77" s="2">
        <f t="shared" si="5"/>
        <v>12205423</v>
      </c>
      <c r="G77" s="231">
        <v>4998488</v>
      </c>
      <c r="H77" s="232">
        <v>0</v>
      </c>
      <c r="I77" s="232">
        <v>190033</v>
      </c>
      <c r="J77" s="232">
        <v>0</v>
      </c>
      <c r="K77" s="2">
        <f t="shared" si="9"/>
        <v>5188521</v>
      </c>
      <c r="L77" s="231">
        <v>461466</v>
      </c>
      <c r="M77" s="232">
        <v>0</v>
      </c>
      <c r="N77" s="232">
        <v>144438</v>
      </c>
      <c r="O77" s="232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231">
        <v>11668374</v>
      </c>
      <c r="C78" s="232">
        <v>0</v>
      </c>
      <c r="D78" s="232">
        <v>557378</v>
      </c>
      <c r="E78" s="232">
        <v>0</v>
      </c>
      <c r="F78" s="2">
        <f t="shared" si="5"/>
        <v>12225752</v>
      </c>
      <c r="G78" s="231">
        <v>5015530</v>
      </c>
      <c r="H78" s="232">
        <v>0</v>
      </c>
      <c r="I78" s="232">
        <v>189417</v>
      </c>
      <c r="J78" s="232">
        <v>0</v>
      </c>
      <c r="K78" s="2">
        <f t="shared" si="9"/>
        <v>5204947</v>
      </c>
      <c r="L78" s="231">
        <v>480763</v>
      </c>
      <c r="M78" s="232">
        <v>0</v>
      </c>
      <c r="N78" s="232">
        <v>145587</v>
      </c>
      <c r="O78" s="232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119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56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7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120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121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122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123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125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126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128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130</v>
      </c>
      <c r="B102" s="116">
        <v>4991193</v>
      </c>
      <c r="C102" s="117">
        <v>3562230</v>
      </c>
      <c r="D102" s="117">
        <v>182461</v>
      </c>
      <c r="E102" s="117">
        <v>128549</v>
      </c>
      <c r="F102" s="2">
        <f t="shared" si="18"/>
        <v>8864433</v>
      </c>
      <c r="G102" s="116">
        <v>2458822</v>
      </c>
      <c r="H102" s="117">
        <v>1704905</v>
      </c>
      <c r="I102" s="117">
        <v>46057</v>
      </c>
      <c r="J102" s="117">
        <v>182921</v>
      </c>
      <c r="K102" s="2">
        <f t="shared" si="19"/>
        <v>4392705</v>
      </c>
      <c r="L102" s="116">
        <v>389964</v>
      </c>
      <c r="M102" s="117">
        <v>697115</v>
      </c>
      <c r="N102" s="117">
        <v>53989</v>
      </c>
      <c r="O102" s="117">
        <v>141858</v>
      </c>
      <c r="P102" s="2">
        <f t="shared" si="22"/>
        <v>1282926</v>
      </c>
      <c r="Q102" s="112">
        <f t="shared" si="23"/>
        <v>14540064</v>
      </c>
      <c r="R102" s="118">
        <v>16403786.491559159</v>
      </c>
      <c r="S102" s="102">
        <f t="shared" si="21"/>
        <v>0.88638461659335976</v>
      </c>
    </row>
    <row r="103" spans="1:19" x14ac:dyDescent="0.2">
      <c r="A103" s="95" t="s">
        <v>131</v>
      </c>
      <c r="B103" s="116">
        <v>5533452</v>
      </c>
      <c r="C103" s="117">
        <v>3005745</v>
      </c>
      <c r="D103" s="117">
        <v>226705</v>
      </c>
      <c r="E103" s="117">
        <v>127571</v>
      </c>
      <c r="F103" s="2">
        <f t="shared" si="18"/>
        <v>8893473</v>
      </c>
      <c r="G103" s="116">
        <v>2531622</v>
      </c>
      <c r="H103" s="117">
        <v>1739019</v>
      </c>
      <c r="I103" s="117">
        <v>44993</v>
      </c>
      <c r="J103" s="117">
        <v>184191</v>
      </c>
      <c r="K103" s="2">
        <f t="shared" si="19"/>
        <v>4499825</v>
      </c>
      <c r="L103" s="116">
        <v>424819</v>
      </c>
      <c r="M103" s="117">
        <v>708830</v>
      </c>
      <c r="N103" s="117">
        <v>52804</v>
      </c>
      <c r="O103" s="117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8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132</v>
      </c>
      <c r="B104" s="116">
        <v>4792871</v>
      </c>
      <c r="C104" s="117">
        <v>3523382</v>
      </c>
      <c r="D104" s="117">
        <v>361190</v>
      </c>
      <c r="E104" s="117">
        <v>224954</v>
      </c>
      <c r="F104" s="2">
        <f t="shared" si="18"/>
        <v>8902397</v>
      </c>
      <c r="G104" s="116">
        <v>2603817</v>
      </c>
      <c r="H104" s="117">
        <v>1800921</v>
      </c>
      <c r="I104" s="117">
        <v>42592</v>
      </c>
      <c r="J104" s="117">
        <v>186401</v>
      </c>
      <c r="K104" s="2">
        <f t="shared" si="19"/>
        <v>4633731</v>
      </c>
      <c r="L104" s="116">
        <v>450760</v>
      </c>
      <c r="M104" s="117">
        <v>727553</v>
      </c>
      <c r="N104" s="117">
        <v>52007</v>
      </c>
      <c r="O104" s="117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133</v>
      </c>
      <c r="B105" s="120">
        <v>4640065</v>
      </c>
      <c r="C105" s="119">
        <v>3755088</v>
      </c>
      <c r="D105" s="119">
        <v>284586</v>
      </c>
      <c r="E105" s="119">
        <v>235692</v>
      </c>
      <c r="F105" s="2">
        <f t="shared" si="18"/>
        <v>8915431</v>
      </c>
      <c r="G105" s="120">
        <v>2391281</v>
      </c>
      <c r="H105" s="119">
        <v>1929000</v>
      </c>
      <c r="I105" s="119">
        <v>39310</v>
      </c>
      <c r="J105" s="119">
        <v>188904</v>
      </c>
      <c r="K105" s="2">
        <f t="shared" si="19"/>
        <v>4548495</v>
      </c>
      <c r="L105" s="120">
        <v>454304</v>
      </c>
      <c r="M105" s="119">
        <v>732971</v>
      </c>
      <c r="N105" s="119">
        <v>50967</v>
      </c>
      <c r="O105" s="119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134</v>
      </c>
      <c r="B106" s="120">
        <v>4258220</v>
      </c>
      <c r="C106" s="119">
        <v>4104348</v>
      </c>
      <c r="D106" s="119">
        <v>310178</v>
      </c>
      <c r="E106" s="119">
        <v>256381</v>
      </c>
      <c r="F106" s="2">
        <f t="shared" si="18"/>
        <v>8929127</v>
      </c>
      <c r="G106" s="120">
        <v>2397597</v>
      </c>
      <c r="H106" s="119">
        <v>1939569</v>
      </c>
      <c r="I106" s="119">
        <v>36225</v>
      </c>
      <c r="J106" s="119">
        <v>190268</v>
      </c>
      <c r="K106" s="2">
        <f t="shared" si="19"/>
        <v>4563659</v>
      </c>
      <c r="L106" s="120">
        <v>453063</v>
      </c>
      <c r="M106" s="119">
        <v>736560</v>
      </c>
      <c r="N106" s="119">
        <v>49171</v>
      </c>
      <c r="O106" s="119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135</v>
      </c>
      <c r="B107" s="122">
        <v>4190559</v>
      </c>
      <c r="C107" s="121">
        <v>4205044</v>
      </c>
      <c r="D107" s="121">
        <v>233719</v>
      </c>
      <c r="E107" s="121">
        <v>148654</v>
      </c>
      <c r="F107" s="2">
        <f t="shared" si="18"/>
        <v>8777976</v>
      </c>
      <c r="G107" s="122">
        <v>1898718</v>
      </c>
      <c r="H107" s="121">
        <v>2374651</v>
      </c>
      <c r="I107" s="121">
        <v>33368</v>
      </c>
      <c r="J107" s="121">
        <v>192274</v>
      </c>
      <c r="K107" s="2">
        <f t="shared" si="19"/>
        <v>4499011</v>
      </c>
      <c r="L107" s="122">
        <v>507679</v>
      </c>
      <c r="M107" s="121">
        <v>765880</v>
      </c>
      <c r="N107" s="121">
        <v>48901</v>
      </c>
      <c r="O107" s="121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137</v>
      </c>
      <c r="B108" s="123">
        <v>4041799</v>
      </c>
      <c r="C108" s="124">
        <v>4132455</v>
      </c>
      <c r="D108" s="124">
        <v>306652</v>
      </c>
      <c r="E108" s="124">
        <v>245917</v>
      </c>
      <c r="F108" s="2">
        <f t="shared" si="18"/>
        <v>8726823</v>
      </c>
      <c r="G108" s="123">
        <v>1894390</v>
      </c>
      <c r="H108" s="124">
        <v>2463919</v>
      </c>
      <c r="I108" s="124">
        <v>28538</v>
      </c>
      <c r="J108" s="124">
        <v>193245</v>
      </c>
      <c r="K108" s="2">
        <f t="shared" si="19"/>
        <v>4580092</v>
      </c>
      <c r="L108" s="123">
        <v>555798</v>
      </c>
      <c r="M108" s="124">
        <v>793919</v>
      </c>
      <c r="N108" s="124">
        <v>49001</v>
      </c>
      <c r="O108" s="124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8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138</v>
      </c>
      <c r="B109" s="126">
        <v>3781677</v>
      </c>
      <c r="C109" s="125">
        <v>4361110.23063727</v>
      </c>
      <c r="D109" s="125">
        <v>359855</v>
      </c>
      <c r="E109" s="125">
        <v>238176.70059930382</v>
      </c>
      <c r="F109" s="2">
        <f t="shared" si="18"/>
        <v>8740818.9312365744</v>
      </c>
      <c r="G109" s="126">
        <v>1968886</v>
      </c>
      <c r="H109" s="125">
        <v>2337319</v>
      </c>
      <c r="I109" s="125">
        <v>26237</v>
      </c>
      <c r="J109" s="125">
        <v>193308</v>
      </c>
      <c r="K109" s="2">
        <f t="shared" si="19"/>
        <v>4525750</v>
      </c>
      <c r="L109" s="126">
        <v>595882</v>
      </c>
      <c r="M109" s="125">
        <v>822375</v>
      </c>
      <c r="N109" s="125">
        <v>45849</v>
      </c>
      <c r="O109" s="125">
        <v>142551</v>
      </c>
      <c r="P109" s="2">
        <f t="shared" si="27"/>
        <v>1606657</v>
      </c>
      <c r="Q109" s="112">
        <f t="shared" si="30"/>
        <v>14873225.931236574</v>
      </c>
      <c r="R109" s="118">
        <v>16549417.250000002</v>
      </c>
      <c r="S109" s="102">
        <f t="shared" si="31"/>
        <v>0.89871599141876568</v>
      </c>
    </row>
    <row r="110" spans="1:19" x14ac:dyDescent="0.2">
      <c r="A110" s="95" t="s">
        <v>139</v>
      </c>
      <c r="B110" s="127">
        <v>4650734</v>
      </c>
      <c r="C110" s="128">
        <v>3509757</v>
      </c>
      <c r="D110" s="128">
        <v>464541</v>
      </c>
      <c r="E110" s="128">
        <v>131655</v>
      </c>
      <c r="F110" s="2">
        <f t="shared" si="18"/>
        <v>8756687</v>
      </c>
      <c r="G110" s="127">
        <v>2117102</v>
      </c>
      <c r="H110" s="128">
        <v>2242092</v>
      </c>
      <c r="I110" s="128">
        <v>24571</v>
      </c>
      <c r="J110" s="128">
        <v>195167</v>
      </c>
      <c r="K110" s="2">
        <f t="shared" si="19"/>
        <v>4578932</v>
      </c>
      <c r="L110" s="127">
        <v>600838</v>
      </c>
      <c r="M110" s="128">
        <v>843496</v>
      </c>
      <c r="N110" s="128">
        <v>46950</v>
      </c>
      <c r="O110" s="128">
        <v>142578</v>
      </c>
      <c r="P110" s="2">
        <f t="shared" si="27"/>
        <v>1633862</v>
      </c>
      <c r="Q110" s="112">
        <f t="shared" ref="Q110" si="32">SUM(F110,K110,P110)</f>
        <v>14969481</v>
      </c>
      <c r="R110" s="118">
        <v>16549418.25</v>
      </c>
      <c r="S110" s="102">
        <f t="shared" ref="S110" si="33">+Q110/R110</f>
        <v>0.90453215779956497</v>
      </c>
    </row>
    <row r="111" spans="1:19" x14ac:dyDescent="0.2">
      <c r="A111" s="95" t="s">
        <v>140</v>
      </c>
      <c r="B111" s="130">
        <v>4121899</v>
      </c>
      <c r="C111" s="129">
        <v>4082575</v>
      </c>
      <c r="D111" s="129">
        <v>438741</v>
      </c>
      <c r="E111" s="129">
        <v>127616</v>
      </c>
      <c r="F111" s="2">
        <f t="shared" si="18"/>
        <v>8770831</v>
      </c>
      <c r="G111" s="130">
        <v>2018174</v>
      </c>
      <c r="H111" s="129">
        <v>2306161</v>
      </c>
      <c r="I111" s="129">
        <v>22865</v>
      </c>
      <c r="J111" s="129">
        <v>197905</v>
      </c>
      <c r="K111" s="2">
        <f t="shared" si="19"/>
        <v>4545105</v>
      </c>
      <c r="L111" s="130">
        <v>606488</v>
      </c>
      <c r="M111" s="129">
        <v>859675</v>
      </c>
      <c r="N111" s="129">
        <v>46913</v>
      </c>
      <c r="O111" s="129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8">
        <v>16590791.75</v>
      </c>
      <c r="S111" s="102">
        <f t="shared" ref="S111:S118" si="35">+Q111/R111</f>
        <v>0.9023720643109151</v>
      </c>
    </row>
    <row r="112" spans="1:19" x14ac:dyDescent="0.2">
      <c r="A112" s="95" t="s">
        <v>141</v>
      </c>
      <c r="B112" s="131">
        <v>4060507</v>
      </c>
      <c r="C112" s="132">
        <v>4143732</v>
      </c>
      <c r="D112" s="132">
        <v>448390</v>
      </c>
      <c r="E112" s="132">
        <v>127099</v>
      </c>
      <c r="F112" s="2">
        <f t="shared" si="18"/>
        <v>8779728</v>
      </c>
      <c r="G112" s="131">
        <v>2041973</v>
      </c>
      <c r="H112" s="132">
        <v>2341274</v>
      </c>
      <c r="I112" s="132">
        <v>21178</v>
      </c>
      <c r="J112" s="132">
        <v>198905</v>
      </c>
      <c r="K112" s="2">
        <f t="shared" si="19"/>
        <v>4603330</v>
      </c>
      <c r="L112" s="131">
        <v>649741</v>
      </c>
      <c r="M112" s="132">
        <v>883450</v>
      </c>
      <c r="N112" s="132">
        <v>46015</v>
      </c>
      <c r="O112" s="132">
        <v>142203</v>
      </c>
      <c r="P112" s="2">
        <f t="shared" si="27"/>
        <v>1721409</v>
      </c>
      <c r="Q112" s="112">
        <f t="shared" si="34"/>
        <v>15104467</v>
      </c>
      <c r="R112" s="118">
        <v>16611479.000000002</v>
      </c>
      <c r="S112" s="102">
        <f t="shared" si="35"/>
        <v>0.90927887878014946</v>
      </c>
    </row>
    <row r="113" spans="1:19" x14ac:dyDescent="0.2">
      <c r="A113" s="95" t="s">
        <v>142</v>
      </c>
      <c r="B113" s="134">
        <v>4043348</v>
      </c>
      <c r="C113" s="133">
        <v>4145014</v>
      </c>
      <c r="D113" s="133">
        <v>486896</v>
      </c>
      <c r="E113" s="133">
        <v>125964</v>
      </c>
      <c r="F113" s="2">
        <f t="shared" si="18"/>
        <v>8801222</v>
      </c>
      <c r="G113" s="134">
        <v>1932773</v>
      </c>
      <c r="H113" s="133">
        <v>2384417</v>
      </c>
      <c r="I113" s="133">
        <v>22387</v>
      </c>
      <c r="J113" s="133">
        <v>197576</v>
      </c>
      <c r="K113" s="2">
        <f t="shared" si="19"/>
        <v>4537153</v>
      </c>
      <c r="L113" s="134">
        <v>648615</v>
      </c>
      <c r="M113" s="133">
        <v>888179</v>
      </c>
      <c r="N113" s="133">
        <v>45614</v>
      </c>
      <c r="O113" s="133">
        <v>141075</v>
      </c>
      <c r="P113" s="2">
        <f t="shared" si="27"/>
        <v>1723483</v>
      </c>
      <c r="Q113" s="112">
        <f t="shared" si="34"/>
        <v>15061858</v>
      </c>
      <c r="R113" s="118">
        <v>16632166.249999998</v>
      </c>
      <c r="S113" s="102">
        <f t="shared" si="35"/>
        <v>0.9055860657958491</v>
      </c>
    </row>
    <row r="114" spans="1:19" x14ac:dyDescent="0.2">
      <c r="A114" s="95" t="s">
        <v>145</v>
      </c>
      <c r="B114" s="135">
        <v>3934455</v>
      </c>
      <c r="C114" s="136">
        <v>4440228</v>
      </c>
      <c r="D114" s="136">
        <v>318690</v>
      </c>
      <c r="E114" s="136">
        <v>128203</v>
      </c>
      <c r="F114" s="2">
        <f t="shared" si="18"/>
        <v>8821576</v>
      </c>
      <c r="G114" s="135">
        <v>1723795</v>
      </c>
      <c r="H114" s="136">
        <v>2532986</v>
      </c>
      <c r="I114" s="136">
        <v>18226</v>
      </c>
      <c r="J114" s="136">
        <v>204042</v>
      </c>
      <c r="K114" s="2">
        <f t="shared" si="19"/>
        <v>4479049</v>
      </c>
      <c r="L114" s="135">
        <v>648146</v>
      </c>
      <c r="M114" s="136">
        <v>896969</v>
      </c>
      <c r="N114" s="136">
        <v>44644</v>
      </c>
      <c r="O114" s="136">
        <v>86387</v>
      </c>
      <c r="P114" s="2">
        <f t="shared" ref="P114:P115" si="36">SUM(L114:O114)</f>
        <v>1676146</v>
      </c>
      <c r="Q114" s="112">
        <f t="shared" ref="Q114:Q115" si="37">SUM(F114,K114,P114)</f>
        <v>14976771</v>
      </c>
      <c r="R114" s="118">
        <v>16652853.5</v>
      </c>
      <c r="S114" s="102">
        <f t="shared" si="35"/>
        <v>0.8993516336404449</v>
      </c>
    </row>
    <row r="115" spans="1:19" x14ac:dyDescent="0.2">
      <c r="A115" s="95" t="s">
        <v>144</v>
      </c>
      <c r="B115" s="137">
        <v>3786289</v>
      </c>
      <c r="C115" s="138">
        <v>4561122</v>
      </c>
      <c r="D115" s="138">
        <v>294371</v>
      </c>
      <c r="E115" s="138">
        <v>109815</v>
      </c>
      <c r="F115" s="2">
        <f t="shared" si="18"/>
        <v>8751597</v>
      </c>
      <c r="G115" s="137">
        <v>1530381</v>
      </c>
      <c r="H115" s="138">
        <v>2724227</v>
      </c>
      <c r="I115" s="138">
        <v>16819</v>
      </c>
      <c r="J115" s="138">
        <v>203029</v>
      </c>
      <c r="K115" s="2">
        <f t="shared" si="19"/>
        <v>4474456</v>
      </c>
      <c r="L115" s="137">
        <v>757098</v>
      </c>
      <c r="M115" s="138">
        <v>941012</v>
      </c>
      <c r="N115" s="138">
        <v>44604</v>
      </c>
      <c r="O115" s="138">
        <v>86443</v>
      </c>
      <c r="P115" s="2">
        <f t="shared" si="36"/>
        <v>1829157</v>
      </c>
      <c r="Q115" s="112">
        <f t="shared" si="37"/>
        <v>15055210</v>
      </c>
      <c r="R115" s="118">
        <v>16673540.75</v>
      </c>
      <c r="S115" s="102">
        <f t="shared" si="35"/>
        <v>0.90294018683464095</v>
      </c>
    </row>
    <row r="116" spans="1:19" x14ac:dyDescent="0.2">
      <c r="A116" s="95" t="s">
        <v>146</v>
      </c>
      <c r="B116" s="140">
        <v>3698251</v>
      </c>
      <c r="C116" s="139">
        <v>4573083</v>
      </c>
      <c r="D116" s="139">
        <v>282999</v>
      </c>
      <c r="E116" s="139">
        <v>127700</v>
      </c>
      <c r="F116" s="2">
        <f t="shared" si="18"/>
        <v>8682033</v>
      </c>
      <c r="G116" s="140">
        <v>1504078</v>
      </c>
      <c r="H116" s="139">
        <v>2760298</v>
      </c>
      <c r="I116" s="139">
        <v>16837</v>
      </c>
      <c r="J116" s="139">
        <v>204589</v>
      </c>
      <c r="K116" s="2">
        <f t="shared" si="19"/>
        <v>4485802</v>
      </c>
      <c r="L116" s="140">
        <v>793706</v>
      </c>
      <c r="M116" s="139">
        <v>958188</v>
      </c>
      <c r="N116" s="139">
        <v>43441</v>
      </c>
      <c r="O116" s="139">
        <v>86827</v>
      </c>
      <c r="P116" s="2">
        <f t="shared" ref="P116" si="38">SUM(L116:O116)</f>
        <v>1882162</v>
      </c>
      <c r="Q116" s="112">
        <f t="shared" ref="Q116" si="39">SUM(F116,K116,P116)</f>
        <v>15049997</v>
      </c>
      <c r="R116" s="118">
        <v>16694228</v>
      </c>
      <c r="S116" s="102">
        <f t="shared" si="35"/>
        <v>0.90150901257608318</v>
      </c>
    </row>
    <row r="117" spans="1:19" x14ac:dyDescent="0.2">
      <c r="A117" s="95" t="s">
        <v>147</v>
      </c>
      <c r="B117" s="141">
        <v>3689519</v>
      </c>
      <c r="C117" s="142">
        <v>4544379</v>
      </c>
      <c r="D117" s="142">
        <v>270813</v>
      </c>
      <c r="E117" s="142">
        <v>106842</v>
      </c>
      <c r="F117" s="2">
        <f t="shared" si="18"/>
        <v>8611553</v>
      </c>
      <c r="G117" s="141">
        <v>1477381</v>
      </c>
      <c r="H117" s="142">
        <v>2804418</v>
      </c>
      <c r="I117" s="142">
        <v>14295</v>
      </c>
      <c r="J117" s="142">
        <v>205222</v>
      </c>
      <c r="K117" s="2">
        <f t="shared" si="19"/>
        <v>4501316</v>
      </c>
      <c r="L117" s="141">
        <v>828070</v>
      </c>
      <c r="M117" s="142">
        <v>967050</v>
      </c>
      <c r="N117" s="142">
        <v>42166</v>
      </c>
      <c r="O117" s="142">
        <v>87066</v>
      </c>
      <c r="P117" s="2">
        <f t="shared" ref="P117" si="40">SUM(L117:O117)</f>
        <v>1924352</v>
      </c>
      <c r="Q117" s="112">
        <f t="shared" ref="Q117" si="41">SUM(F117,K117,P117)</f>
        <v>15037221</v>
      </c>
      <c r="R117" s="118">
        <v>16714915.25</v>
      </c>
      <c r="S117" s="102">
        <f t="shared" si="35"/>
        <v>0.89962891077177309</v>
      </c>
    </row>
    <row r="118" spans="1:19" x14ac:dyDescent="0.2">
      <c r="A118" s="95" t="s">
        <v>150</v>
      </c>
      <c r="B118" s="143">
        <v>3609681</v>
      </c>
      <c r="C118" s="144">
        <v>4501285</v>
      </c>
      <c r="D118" s="144">
        <v>300189</v>
      </c>
      <c r="E118" s="144">
        <v>110392</v>
      </c>
      <c r="F118" s="2">
        <f t="shared" si="18"/>
        <v>8521547</v>
      </c>
      <c r="G118" s="143">
        <v>1452680.6312864288</v>
      </c>
      <c r="H118" s="144">
        <v>2777904.3687135712</v>
      </c>
      <c r="I118" s="144">
        <v>13626.202748863961</v>
      </c>
      <c r="J118" s="144">
        <v>195714.79725113604</v>
      </c>
      <c r="K118" s="2">
        <f t="shared" ref="K118:K156" si="42">SUM(G118:J118)</f>
        <v>4439926</v>
      </c>
      <c r="L118" s="143">
        <v>871619</v>
      </c>
      <c r="M118" s="144">
        <v>987067</v>
      </c>
      <c r="N118" s="144">
        <v>39964</v>
      </c>
      <c r="O118" s="144">
        <v>87276</v>
      </c>
      <c r="P118" s="2">
        <f t="shared" ref="P118" si="43">SUM(L118:O118)</f>
        <v>1985926</v>
      </c>
      <c r="Q118" s="112">
        <f t="shared" ref="Q118" si="44">SUM(F118,K118,P118)</f>
        <v>14947399</v>
      </c>
      <c r="R118" s="118">
        <v>16735602.5</v>
      </c>
      <c r="S118" s="102">
        <f t="shared" si="35"/>
        <v>0.89314973870824188</v>
      </c>
    </row>
    <row r="119" spans="1:19" x14ac:dyDescent="0.2">
      <c r="A119" s="95" t="s">
        <v>151</v>
      </c>
      <c r="B119" s="145">
        <v>3395818</v>
      </c>
      <c r="C119" s="146">
        <v>4550500</v>
      </c>
      <c r="D119" s="146">
        <v>365671</v>
      </c>
      <c r="E119" s="146">
        <v>109077</v>
      </c>
      <c r="F119" s="2">
        <f t="shared" si="18"/>
        <v>8421066</v>
      </c>
      <c r="G119" s="145">
        <v>1458717.0431860532</v>
      </c>
      <c r="H119" s="146">
        <v>2800779.9568139468</v>
      </c>
      <c r="I119" s="146">
        <v>13530.428269292461</v>
      </c>
      <c r="J119" s="146">
        <v>194490.57173070754</v>
      </c>
      <c r="K119" s="2">
        <f t="shared" si="42"/>
        <v>4467518</v>
      </c>
      <c r="L119" s="145">
        <v>910978</v>
      </c>
      <c r="M119" s="146">
        <v>1008229</v>
      </c>
      <c r="N119" s="146">
        <v>20846</v>
      </c>
      <c r="O119" s="146">
        <v>87356</v>
      </c>
      <c r="P119" s="2">
        <f t="shared" ref="P119:P124" si="45">SUM(L119:O119)</f>
        <v>2027409</v>
      </c>
      <c r="Q119" s="112">
        <f t="shared" ref="Q119:Q122" si="46">SUM(F119,K119,P119)</f>
        <v>14915993</v>
      </c>
      <c r="R119" s="118">
        <v>16756289.749999998</v>
      </c>
      <c r="S119" s="102">
        <f t="shared" ref="S119:S122" si="47">+Q119/R119</f>
        <v>0.89017277825480434</v>
      </c>
    </row>
    <row r="120" spans="1:19" x14ac:dyDescent="0.2">
      <c r="A120" s="95">
        <v>2017</v>
      </c>
      <c r="B120" s="174">
        <v>2951275</v>
      </c>
      <c r="C120" s="173">
        <v>4571929</v>
      </c>
      <c r="D120" s="173">
        <v>329984</v>
      </c>
      <c r="E120" s="173">
        <v>107075</v>
      </c>
      <c r="F120" s="2">
        <f t="shared" si="18"/>
        <v>7960263</v>
      </c>
      <c r="G120" s="149">
        <v>1485799.0185563313</v>
      </c>
      <c r="H120" s="150">
        <v>2849176.9814436687</v>
      </c>
      <c r="I120" s="150">
        <v>13906.316256590144</v>
      </c>
      <c r="J120" s="150">
        <v>200141.68374340984</v>
      </c>
      <c r="K120" s="2">
        <f t="shared" si="42"/>
        <v>4549024</v>
      </c>
      <c r="L120" s="149">
        <v>1012184</v>
      </c>
      <c r="M120" s="150">
        <v>1011198</v>
      </c>
      <c r="N120" s="150">
        <v>30885</v>
      </c>
      <c r="O120" s="150">
        <v>87850</v>
      </c>
      <c r="P120" s="2">
        <f t="shared" si="45"/>
        <v>2142117</v>
      </c>
      <c r="Q120" s="112">
        <f t="shared" si="46"/>
        <v>14651404</v>
      </c>
      <c r="R120" s="118">
        <v>16776977</v>
      </c>
      <c r="S120" s="102">
        <f t="shared" si="47"/>
        <v>0.87330417154413453</v>
      </c>
    </row>
    <row r="121" spans="1:19" x14ac:dyDescent="0.2">
      <c r="A121" s="95" t="s">
        <v>155</v>
      </c>
      <c r="B121" s="152">
        <v>3352155</v>
      </c>
      <c r="C121" s="151">
        <v>4206007</v>
      </c>
      <c r="D121" s="151">
        <v>310691</v>
      </c>
      <c r="E121" s="151">
        <v>107177</v>
      </c>
      <c r="F121" s="2">
        <f t="shared" si="18"/>
        <v>7976030</v>
      </c>
      <c r="G121" s="152">
        <v>1471403.5699961656</v>
      </c>
      <c r="H121" s="151">
        <v>2822286.4300038344</v>
      </c>
      <c r="I121" s="151">
        <v>14273.456620579149</v>
      </c>
      <c r="J121" s="151">
        <v>205722.54337942085</v>
      </c>
      <c r="K121" s="2">
        <f t="shared" si="42"/>
        <v>4513686</v>
      </c>
      <c r="L121" s="152">
        <v>1065992</v>
      </c>
      <c r="M121" s="151">
        <v>1059323</v>
      </c>
      <c r="N121" s="151">
        <v>23402</v>
      </c>
      <c r="O121" s="151">
        <v>88123</v>
      </c>
      <c r="P121" s="2">
        <f t="shared" si="45"/>
        <v>2236840</v>
      </c>
      <c r="Q121" s="112">
        <f t="shared" si="46"/>
        <v>14726556</v>
      </c>
      <c r="R121" s="118">
        <v>16797512.916666668</v>
      </c>
      <c r="S121" s="102">
        <f t="shared" si="47"/>
        <v>0.87671050310002485</v>
      </c>
    </row>
    <row r="122" spans="1:19" x14ac:dyDescent="0.2">
      <c r="A122" s="95" t="s">
        <v>156</v>
      </c>
      <c r="B122" s="153">
        <v>3144374</v>
      </c>
      <c r="C122" s="154">
        <v>4412099</v>
      </c>
      <c r="D122" s="154">
        <v>325672</v>
      </c>
      <c r="E122" s="154">
        <v>106977</v>
      </c>
      <c r="F122" s="2">
        <f t="shared" si="18"/>
        <v>7989122</v>
      </c>
      <c r="G122" s="153">
        <v>1476919.1283253627</v>
      </c>
      <c r="H122" s="154">
        <v>2811184.8716746373</v>
      </c>
      <c r="I122" s="154">
        <v>39328.973049886736</v>
      </c>
      <c r="J122" s="154">
        <v>188248.02695011324</v>
      </c>
      <c r="K122" s="2">
        <f t="shared" si="42"/>
        <v>4515681</v>
      </c>
      <c r="L122" s="153">
        <v>1107916</v>
      </c>
      <c r="M122" s="154">
        <v>1078345</v>
      </c>
      <c r="N122" s="154">
        <v>22827</v>
      </c>
      <c r="O122" s="154">
        <v>88208</v>
      </c>
      <c r="P122" s="2">
        <f t="shared" si="45"/>
        <v>2297296</v>
      </c>
      <c r="Q122" s="112">
        <f t="shared" si="46"/>
        <v>14802099</v>
      </c>
      <c r="R122" s="118">
        <v>16818048.833333332</v>
      </c>
      <c r="S122" s="102">
        <f t="shared" si="47"/>
        <v>0.88013176478963928</v>
      </c>
    </row>
    <row r="123" spans="1:19" x14ac:dyDescent="0.2">
      <c r="A123" s="95" t="s">
        <v>157</v>
      </c>
      <c r="B123" s="156">
        <v>3210669</v>
      </c>
      <c r="C123" s="155">
        <v>4368283</v>
      </c>
      <c r="D123" s="155">
        <v>313183</v>
      </c>
      <c r="E123" s="155">
        <v>108240</v>
      </c>
      <c r="F123" s="2">
        <f t="shared" si="18"/>
        <v>8000375</v>
      </c>
      <c r="G123" s="156">
        <v>1464491.4798603877</v>
      </c>
      <c r="H123" s="155">
        <v>2823036.5201396123</v>
      </c>
      <c r="I123" s="155">
        <v>42391.833263885157</v>
      </c>
      <c r="J123" s="155">
        <v>185134.16673611486</v>
      </c>
      <c r="K123" s="2">
        <f t="shared" si="42"/>
        <v>4515054</v>
      </c>
      <c r="L123" s="156">
        <v>1163917</v>
      </c>
      <c r="M123" s="155">
        <v>1103255</v>
      </c>
      <c r="N123" s="155">
        <v>22872</v>
      </c>
      <c r="O123" s="155">
        <v>88231</v>
      </c>
      <c r="P123" s="2">
        <f t="shared" si="45"/>
        <v>2378275</v>
      </c>
      <c r="Q123" s="112">
        <f t="shared" ref="Q123:Q124" si="48">SUM(F123,K123,P123)</f>
        <v>14893704</v>
      </c>
      <c r="R123" s="118">
        <v>16838584.75</v>
      </c>
      <c r="S123" s="102">
        <f t="shared" ref="S123:S129" si="49">+Q123/R123</f>
        <v>0.88449856214905476</v>
      </c>
    </row>
    <row r="124" spans="1:19" x14ac:dyDescent="0.2">
      <c r="A124" s="95" t="s">
        <v>158</v>
      </c>
      <c r="B124" s="157">
        <v>2948793</v>
      </c>
      <c r="C124" s="158">
        <v>4674509</v>
      </c>
      <c r="D124" s="158">
        <v>283510</v>
      </c>
      <c r="E124" s="158">
        <v>109893</v>
      </c>
      <c r="F124" s="2">
        <f t="shared" si="18"/>
        <v>8016705</v>
      </c>
      <c r="G124" s="157">
        <v>1483436.9834392988</v>
      </c>
      <c r="H124" s="158">
        <v>2839480.0165607012</v>
      </c>
      <c r="I124" s="158">
        <v>42055.560952574102</v>
      </c>
      <c r="J124" s="158">
        <v>186336.4390474259</v>
      </c>
      <c r="K124" s="2">
        <f t="shared" si="42"/>
        <v>4551309</v>
      </c>
      <c r="L124" s="157">
        <v>1217627</v>
      </c>
      <c r="M124" s="158">
        <v>1116087</v>
      </c>
      <c r="N124" s="158">
        <v>22564</v>
      </c>
      <c r="O124" s="158">
        <v>87569</v>
      </c>
      <c r="P124" s="2">
        <f t="shared" si="45"/>
        <v>2443847</v>
      </c>
      <c r="Q124" s="112">
        <f t="shared" si="48"/>
        <v>15011861</v>
      </c>
      <c r="R124" s="118">
        <v>16859120.666666668</v>
      </c>
      <c r="S124" s="102">
        <f t="shared" si="49"/>
        <v>0.89042965506979188</v>
      </c>
    </row>
    <row r="125" spans="1:19" x14ac:dyDescent="0.2">
      <c r="A125" s="95" t="s">
        <v>159</v>
      </c>
      <c r="B125" s="160">
        <v>3034821</v>
      </c>
      <c r="C125" s="159">
        <v>4580487</v>
      </c>
      <c r="D125" s="159">
        <v>312726</v>
      </c>
      <c r="E125" s="159">
        <v>108816</v>
      </c>
      <c r="F125" s="2">
        <f t="shared" si="18"/>
        <v>8036850</v>
      </c>
      <c r="G125" s="160">
        <v>1491348.7381158802</v>
      </c>
      <c r="H125" s="159">
        <v>2850874.2618841198</v>
      </c>
      <c r="I125" s="159">
        <v>44967.157472712155</v>
      </c>
      <c r="J125" s="159">
        <v>194859.84252728787</v>
      </c>
      <c r="K125" s="2">
        <f t="shared" si="42"/>
        <v>4582050</v>
      </c>
      <c r="L125" s="160">
        <v>1258473</v>
      </c>
      <c r="M125" s="159">
        <v>1126989</v>
      </c>
      <c r="N125" s="159">
        <v>22482</v>
      </c>
      <c r="O125" s="159">
        <v>87653</v>
      </c>
      <c r="P125" s="2">
        <f t="shared" ref="P125" si="50">SUM(L125:O125)</f>
        <v>2495597</v>
      </c>
      <c r="Q125" s="112">
        <f t="shared" ref="Q125" si="51">SUM(F125,K125,P125)</f>
        <v>15114497</v>
      </c>
      <c r="R125" s="118">
        <v>16879656.583333336</v>
      </c>
      <c r="S125" s="102">
        <f t="shared" si="49"/>
        <v>0.89542680713799461</v>
      </c>
    </row>
    <row r="126" spans="1:19" x14ac:dyDescent="0.2">
      <c r="A126" s="95" t="s">
        <v>162</v>
      </c>
      <c r="B126" s="162">
        <v>3122328</v>
      </c>
      <c r="C126" s="161">
        <v>4525016</v>
      </c>
      <c r="D126" s="161">
        <v>310032</v>
      </c>
      <c r="E126" s="161">
        <v>110350</v>
      </c>
      <c r="F126" s="2">
        <f t="shared" si="18"/>
        <v>8067726</v>
      </c>
      <c r="G126" s="162">
        <v>1508592.0135295535</v>
      </c>
      <c r="H126" s="161">
        <v>2871010.9864704465</v>
      </c>
      <c r="I126" s="161">
        <v>45187.231726254104</v>
      </c>
      <c r="J126" s="161">
        <v>197223.7682737459</v>
      </c>
      <c r="K126" s="2">
        <f t="shared" si="42"/>
        <v>4622014</v>
      </c>
      <c r="L126" s="162">
        <v>1287144</v>
      </c>
      <c r="M126" s="161">
        <v>1138433</v>
      </c>
      <c r="N126" s="161">
        <v>20396</v>
      </c>
      <c r="O126" s="161">
        <v>87839</v>
      </c>
      <c r="P126" s="2">
        <f t="shared" ref="P126" si="52">SUM(L126:O126)</f>
        <v>2533812</v>
      </c>
      <c r="Q126" s="112">
        <f t="shared" ref="Q126" si="53">SUM(F126,K126,P126)</f>
        <v>15223552</v>
      </c>
      <c r="R126" s="118">
        <v>16900192.500000004</v>
      </c>
      <c r="S126" s="102">
        <f t="shared" si="49"/>
        <v>0.90079163299471277</v>
      </c>
    </row>
    <row r="127" spans="1:19" x14ac:dyDescent="0.2">
      <c r="A127" s="95" t="s">
        <v>163</v>
      </c>
      <c r="B127" s="164">
        <v>3125248</v>
      </c>
      <c r="C127" s="163">
        <v>4543859</v>
      </c>
      <c r="D127" s="163">
        <v>327553</v>
      </c>
      <c r="E127" s="163">
        <v>111604</v>
      </c>
      <c r="F127" s="2">
        <f t="shared" si="18"/>
        <v>8108264</v>
      </c>
      <c r="G127" s="164">
        <v>1522723.4154303935</v>
      </c>
      <c r="H127" s="163">
        <v>2895295.5845696065</v>
      </c>
      <c r="I127" s="163">
        <v>52387.436372691285</v>
      </c>
      <c r="J127" s="163">
        <v>195756.56362730873</v>
      </c>
      <c r="K127" s="2">
        <f t="shared" si="42"/>
        <v>4666163</v>
      </c>
      <c r="L127" s="164">
        <v>1351862</v>
      </c>
      <c r="M127" s="163">
        <v>1147965</v>
      </c>
      <c r="N127" s="163">
        <v>21588</v>
      </c>
      <c r="O127" s="163">
        <v>88152</v>
      </c>
      <c r="P127" s="2">
        <f t="shared" ref="P127" si="54">SUM(L127:O127)</f>
        <v>2609567</v>
      </c>
      <c r="Q127" s="112">
        <f t="shared" ref="Q127:Q129" si="55">SUM(F127,K127,P127)</f>
        <v>15383994</v>
      </c>
      <c r="R127" s="118">
        <v>16920728.416666664</v>
      </c>
      <c r="S127" s="102">
        <f t="shared" si="49"/>
        <v>0.90918036275831937</v>
      </c>
    </row>
    <row r="128" spans="1:19" x14ac:dyDescent="0.2">
      <c r="A128" s="95" t="s">
        <v>164</v>
      </c>
      <c r="B128" s="166">
        <v>3108278</v>
      </c>
      <c r="C128" s="165">
        <v>4592970</v>
      </c>
      <c r="D128" s="165">
        <v>315146</v>
      </c>
      <c r="E128" s="165">
        <v>112244</v>
      </c>
      <c r="F128" s="2">
        <f t="shared" si="18"/>
        <v>8128638</v>
      </c>
      <c r="G128" s="166">
        <v>1514687.9848692142</v>
      </c>
      <c r="H128" s="165">
        <v>2880861.0151307858</v>
      </c>
      <c r="I128" s="165">
        <v>56624.831294256837</v>
      </c>
      <c r="J128" s="165">
        <v>183436.16870574316</v>
      </c>
      <c r="K128" s="2">
        <f t="shared" si="42"/>
        <v>4635610</v>
      </c>
      <c r="L128" s="166">
        <v>1385330</v>
      </c>
      <c r="M128" s="165">
        <v>1164054</v>
      </c>
      <c r="N128" s="165">
        <v>21248</v>
      </c>
      <c r="O128" s="165">
        <v>88234</v>
      </c>
      <c r="P128" s="2">
        <f t="shared" ref="P128:P129" si="56">SUM(L128:O128)</f>
        <v>2658866</v>
      </c>
      <c r="Q128" s="112">
        <f t="shared" si="55"/>
        <v>15423114</v>
      </c>
      <c r="R128" s="118">
        <v>16941264.333333336</v>
      </c>
      <c r="S128" s="102">
        <f t="shared" si="49"/>
        <v>0.91038742425225905</v>
      </c>
    </row>
    <row r="129" spans="1:19" x14ac:dyDescent="0.2">
      <c r="A129" s="95" t="s">
        <v>167</v>
      </c>
      <c r="B129" s="167">
        <v>3125750</v>
      </c>
      <c r="C129" s="168">
        <v>4616693</v>
      </c>
      <c r="D129" s="168">
        <v>304276</v>
      </c>
      <c r="E129" s="168">
        <v>113753</v>
      </c>
      <c r="F129" s="2">
        <f t="shared" si="18"/>
        <v>8160472</v>
      </c>
      <c r="G129" s="167">
        <v>1526425.9250378772</v>
      </c>
      <c r="H129" s="168">
        <v>2881719.0749621228</v>
      </c>
      <c r="I129" s="168">
        <v>57175.021936012687</v>
      </c>
      <c r="J129" s="168">
        <v>183479.97806398734</v>
      </c>
      <c r="K129" s="2">
        <f t="shared" si="42"/>
        <v>4648800</v>
      </c>
      <c r="L129" s="167">
        <v>1451673</v>
      </c>
      <c r="M129" s="168">
        <v>1178044</v>
      </c>
      <c r="N129" s="168">
        <v>21297</v>
      </c>
      <c r="O129" s="168">
        <v>88258</v>
      </c>
      <c r="P129" s="2">
        <f t="shared" si="56"/>
        <v>2739272</v>
      </c>
      <c r="Q129" s="112">
        <f t="shared" si="55"/>
        <v>15548544</v>
      </c>
      <c r="R129" s="118">
        <v>16961800.25</v>
      </c>
      <c r="S129" s="102">
        <f t="shared" si="49"/>
        <v>0.91668005582131529</v>
      </c>
    </row>
    <row r="130" spans="1:19" x14ac:dyDescent="0.2">
      <c r="A130" s="95" t="s">
        <v>168</v>
      </c>
      <c r="B130" s="169">
        <v>3043452</v>
      </c>
      <c r="C130" s="170">
        <v>4719243</v>
      </c>
      <c r="D130" s="170">
        <v>314591</v>
      </c>
      <c r="E130" s="170">
        <v>108547</v>
      </c>
      <c r="F130" s="2">
        <f t="shared" si="18"/>
        <v>8185833</v>
      </c>
      <c r="G130" s="169">
        <v>1527511.9432934816</v>
      </c>
      <c r="H130" s="170">
        <v>2858223.0567065184</v>
      </c>
      <c r="I130" s="170">
        <v>61142.751284855804</v>
      </c>
      <c r="J130" s="170">
        <v>179011.2487151442</v>
      </c>
      <c r="K130" s="2">
        <f t="shared" si="42"/>
        <v>4625889</v>
      </c>
      <c r="L130" s="169">
        <v>1474514</v>
      </c>
      <c r="M130" s="170">
        <v>1186988</v>
      </c>
      <c r="N130" s="170">
        <v>21366</v>
      </c>
      <c r="O130" s="170">
        <v>88346</v>
      </c>
      <c r="P130" s="2">
        <f t="shared" ref="P130" si="57">SUM(L130:O130)</f>
        <v>2771214</v>
      </c>
      <c r="Q130" s="112">
        <f t="shared" ref="Q130" si="58">SUM(F130,K130,P130)</f>
        <v>15582936</v>
      </c>
      <c r="R130" s="118">
        <v>16982336.166666668</v>
      </c>
      <c r="S130" s="102">
        <f t="shared" ref="S130:S138" si="59">+Q130/R130</f>
        <v>0.91759672209213217</v>
      </c>
    </row>
    <row r="131" spans="1:19" x14ac:dyDescent="0.2">
      <c r="A131" s="95" t="s">
        <v>169</v>
      </c>
      <c r="B131" s="172">
        <v>3035865</v>
      </c>
      <c r="C131" s="171">
        <v>4747389</v>
      </c>
      <c r="D131" s="171">
        <v>311284</v>
      </c>
      <c r="E131" s="171">
        <v>116816</v>
      </c>
      <c r="F131" s="2">
        <f t="shared" si="18"/>
        <v>8211354</v>
      </c>
      <c r="G131" s="172">
        <v>1541403.4127631271</v>
      </c>
      <c r="H131" s="171">
        <v>2865298.5872368729</v>
      </c>
      <c r="I131" s="171">
        <v>67087.436549397433</v>
      </c>
      <c r="J131" s="171">
        <v>176208.56345060258</v>
      </c>
      <c r="K131" s="2">
        <f t="shared" si="42"/>
        <v>4649998</v>
      </c>
      <c r="L131" s="172">
        <v>1507814</v>
      </c>
      <c r="M131" s="171">
        <v>1190326</v>
      </c>
      <c r="N131" s="171">
        <v>21189</v>
      </c>
      <c r="O131" s="171">
        <v>88002</v>
      </c>
      <c r="P131" s="2">
        <f t="shared" ref="P131:P133" si="60">SUM(L131:O131)</f>
        <v>2807331</v>
      </c>
      <c r="Q131" s="112">
        <f t="shared" ref="Q131:Q133" si="61">SUM(F131,K131,P131)</f>
        <v>15668683</v>
      </c>
      <c r="R131" s="118">
        <v>17002872.08333334</v>
      </c>
      <c r="S131" s="102">
        <f t="shared" si="59"/>
        <v>0.92153154615324395</v>
      </c>
    </row>
    <row r="132" spans="1:19" x14ac:dyDescent="0.2">
      <c r="A132" s="95" t="s">
        <v>171</v>
      </c>
      <c r="B132" s="175">
        <v>2950297</v>
      </c>
      <c r="C132" s="176">
        <v>4887440</v>
      </c>
      <c r="D132" s="176">
        <v>294582</v>
      </c>
      <c r="E132" s="176">
        <v>115731</v>
      </c>
      <c r="F132" s="2">
        <f t="shared" si="18"/>
        <v>8248050</v>
      </c>
      <c r="G132" s="175">
        <v>1560361.4218768659</v>
      </c>
      <c r="H132" s="176">
        <v>2877354.5781231341</v>
      </c>
      <c r="I132" s="176">
        <v>69679.992472086335</v>
      </c>
      <c r="J132" s="176">
        <v>172250.00752791367</v>
      </c>
      <c r="K132" s="2">
        <f t="shared" si="42"/>
        <v>4679646</v>
      </c>
      <c r="L132" s="175">
        <v>1543173</v>
      </c>
      <c r="M132" s="176">
        <v>1192727</v>
      </c>
      <c r="N132" s="176">
        <v>21030</v>
      </c>
      <c r="O132" s="176">
        <v>88212</v>
      </c>
      <c r="P132" s="2">
        <f t="shared" si="60"/>
        <v>2845142</v>
      </c>
      <c r="Q132" s="112">
        <f t="shared" si="61"/>
        <v>15772838</v>
      </c>
      <c r="R132" s="118">
        <v>17023408</v>
      </c>
      <c r="S132" s="102">
        <f t="shared" si="59"/>
        <v>0.92653821138517034</v>
      </c>
    </row>
    <row r="133" spans="1:19" x14ac:dyDescent="0.2">
      <c r="A133" s="95" t="s">
        <v>170</v>
      </c>
      <c r="B133" s="177">
        <v>2908157</v>
      </c>
      <c r="C133" s="178">
        <v>4932754</v>
      </c>
      <c r="D133" s="178">
        <v>303462</v>
      </c>
      <c r="E133" s="178">
        <v>117754</v>
      </c>
      <c r="F133" s="2">
        <f t="shared" si="18"/>
        <v>8262127</v>
      </c>
      <c r="G133" s="177">
        <v>1988749</v>
      </c>
      <c r="H133" s="178">
        <v>2443921</v>
      </c>
      <c r="I133" s="178">
        <v>74587.325303918391</v>
      </c>
      <c r="J133" s="178">
        <v>167902.67469608161</v>
      </c>
      <c r="K133" s="2">
        <f t="shared" si="42"/>
        <v>4675160</v>
      </c>
      <c r="L133" s="177">
        <v>1600890</v>
      </c>
      <c r="M133" s="178">
        <v>1193952</v>
      </c>
      <c r="N133" s="178">
        <v>21322</v>
      </c>
      <c r="O133" s="178">
        <v>88090</v>
      </c>
      <c r="P133" s="2">
        <f t="shared" si="60"/>
        <v>2904254</v>
      </c>
      <c r="Q133" s="112">
        <f t="shared" si="61"/>
        <v>15841541</v>
      </c>
      <c r="R133" s="118">
        <v>17043789.500000004</v>
      </c>
      <c r="S133" s="102">
        <f t="shared" si="59"/>
        <v>0.92946119758167611</v>
      </c>
    </row>
    <row r="134" spans="1:19" x14ac:dyDescent="0.2">
      <c r="A134" s="95" t="s">
        <v>174</v>
      </c>
      <c r="B134" s="180">
        <v>2907007</v>
      </c>
      <c r="C134" s="179">
        <v>4935695</v>
      </c>
      <c r="D134" s="179">
        <v>317626</v>
      </c>
      <c r="E134" s="179">
        <v>117659</v>
      </c>
      <c r="F134" s="2">
        <f t="shared" si="18"/>
        <v>8277987</v>
      </c>
      <c r="G134" s="180">
        <v>2110624</v>
      </c>
      <c r="H134" s="179">
        <v>2316281</v>
      </c>
      <c r="I134" s="179">
        <v>79346.964207459707</v>
      </c>
      <c r="J134" s="179">
        <v>170392.03579254026</v>
      </c>
      <c r="K134" s="2">
        <f t="shared" si="42"/>
        <v>4676643.9999999991</v>
      </c>
      <c r="L134" s="180">
        <v>1641130</v>
      </c>
      <c r="M134" s="179">
        <v>1194160</v>
      </c>
      <c r="N134" s="179">
        <v>21460</v>
      </c>
      <c r="O134" s="179">
        <v>88198</v>
      </c>
      <c r="P134" s="2">
        <f t="shared" ref="P134" si="62">SUM(L134:O134)</f>
        <v>2944948</v>
      </c>
      <c r="Q134" s="112">
        <f t="shared" ref="Q134" si="63">SUM(F134,K134,P134)</f>
        <v>15899579</v>
      </c>
      <c r="R134" s="118">
        <v>17064170.999999996</v>
      </c>
      <c r="S134" s="102">
        <f t="shared" si="59"/>
        <v>0.93175220759332544</v>
      </c>
    </row>
    <row r="135" spans="1:19" x14ac:dyDescent="0.2">
      <c r="A135" s="95" t="s">
        <v>175</v>
      </c>
      <c r="B135" s="181">
        <v>2810227</v>
      </c>
      <c r="C135" s="182">
        <v>5061278</v>
      </c>
      <c r="D135" s="182">
        <v>318709</v>
      </c>
      <c r="E135" s="182">
        <v>118283</v>
      </c>
      <c r="F135" s="2">
        <f t="shared" si="18"/>
        <v>8308497</v>
      </c>
      <c r="G135" s="181">
        <v>1934094</v>
      </c>
      <c r="H135" s="182">
        <v>2443888</v>
      </c>
      <c r="I135" s="182">
        <v>80531.302046210229</v>
      </c>
      <c r="J135" s="182">
        <v>165264.69795378979</v>
      </c>
      <c r="K135" s="2">
        <f t="shared" si="42"/>
        <v>4623778</v>
      </c>
      <c r="L135" s="181">
        <v>1627413</v>
      </c>
      <c r="M135" s="182">
        <v>1227481</v>
      </c>
      <c r="N135" s="182">
        <v>21638</v>
      </c>
      <c r="O135" s="182">
        <v>88152</v>
      </c>
      <c r="P135" s="2">
        <f t="shared" ref="P135" si="64">SUM(L135:O135)</f>
        <v>2964684</v>
      </c>
      <c r="Q135" s="112">
        <f t="shared" ref="Q135" si="65">SUM(F135,K135,P135)</f>
        <v>15896959</v>
      </c>
      <c r="R135" s="118">
        <v>17084552.5</v>
      </c>
      <c r="S135" s="102">
        <f t="shared" si="59"/>
        <v>0.93048729254102502</v>
      </c>
    </row>
    <row r="136" spans="1:19" x14ac:dyDescent="0.2">
      <c r="A136" s="95" t="s">
        <v>176</v>
      </c>
      <c r="B136" s="184">
        <v>2804433</v>
      </c>
      <c r="C136" s="183">
        <v>5069894</v>
      </c>
      <c r="D136" s="183">
        <v>330095</v>
      </c>
      <c r="E136" s="183">
        <v>119253</v>
      </c>
      <c r="F136" s="2">
        <f t="shared" si="18"/>
        <v>8323675</v>
      </c>
      <c r="G136" s="184">
        <v>1938603</v>
      </c>
      <c r="H136" s="183">
        <v>2426773</v>
      </c>
      <c r="I136" s="183">
        <v>84628.477960465461</v>
      </c>
      <c r="J136" s="183">
        <v>165765.52203953455</v>
      </c>
      <c r="K136" s="2">
        <f t="shared" si="42"/>
        <v>4615770</v>
      </c>
      <c r="L136" s="184">
        <v>1676294</v>
      </c>
      <c r="M136" s="183">
        <v>1231491</v>
      </c>
      <c r="N136" s="183">
        <v>21677</v>
      </c>
      <c r="O136" s="183">
        <v>88154</v>
      </c>
      <c r="P136" s="2">
        <f t="shared" ref="P136" si="66">SUM(L136:O136)</f>
        <v>3017616</v>
      </c>
      <c r="Q136" s="112">
        <f t="shared" ref="Q136" si="67">SUM(F136,K136,P136)</f>
        <v>15957061</v>
      </c>
      <c r="R136" s="118">
        <v>17104934.000000004</v>
      </c>
      <c r="S136" s="102">
        <f t="shared" si="59"/>
        <v>0.93289228710265681</v>
      </c>
    </row>
    <row r="137" spans="1:19" x14ac:dyDescent="0.2">
      <c r="A137" s="95" t="s">
        <v>177</v>
      </c>
      <c r="B137" s="185">
        <v>2812926</v>
      </c>
      <c r="C137" s="186">
        <v>5077735</v>
      </c>
      <c r="D137" s="186">
        <v>335860</v>
      </c>
      <c r="E137" s="186">
        <v>116469</v>
      </c>
      <c r="F137" s="2">
        <f t="shared" si="18"/>
        <v>8342990</v>
      </c>
      <c r="G137" s="185">
        <v>1890306</v>
      </c>
      <c r="H137" s="186">
        <v>2421498</v>
      </c>
      <c r="I137" s="186">
        <v>88566.33885522437</v>
      </c>
      <c r="J137" s="186">
        <v>166006.66114477563</v>
      </c>
      <c r="K137" s="2">
        <f t="shared" si="42"/>
        <v>4566377</v>
      </c>
      <c r="L137" s="185">
        <v>1710251</v>
      </c>
      <c r="M137" s="186">
        <v>1220588</v>
      </c>
      <c r="N137" s="186">
        <v>21087</v>
      </c>
      <c r="O137" s="186">
        <v>88149</v>
      </c>
      <c r="P137" s="2">
        <f t="shared" ref="P137:P142" si="68">SUM(L137:O137)</f>
        <v>3040075</v>
      </c>
      <c r="Q137" s="112">
        <f t="shared" ref="Q137:Q138" si="69">SUM(F137,K137,P137)</f>
        <v>15949442</v>
      </c>
      <c r="R137" s="118">
        <v>17125315.499999993</v>
      </c>
      <c r="S137" s="102">
        <f t="shared" si="59"/>
        <v>0.93133711901541361</v>
      </c>
    </row>
    <row r="138" spans="1:19" x14ac:dyDescent="0.2">
      <c r="A138" s="95" t="s">
        <v>178</v>
      </c>
      <c r="B138" s="190">
        <v>2820530</v>
      </c>
      <c r="C138" s="191">
        <v>5083031</v>
      </c>
      <c r="D138" s="191">
        <v>334258</v>
      </c>
      <c r="E138" s="191">
        <v>117808</v>
      </c>
      <c r="F138" s="2">
        <f t="shared" si="18"/>
        <v>8355627</v>
      </c>
      <c r="G138" s="190">
        <v>1786974</v>
      </c>
      <c r="H138" s="191">
        <v>2497073</v>
      </c>
      <c r="I138" s="191">
        <v>90831.453778503157</v>
      </c>
      <c r="J138" s="191">
        <v>165184.54622149686</v>
      </c>
      <c r="K138" s="2">
        <f t="shared" si="42"/>
        <v>4540063</v>
      </c>
      <c r="L138" s="190">
        <v>1508659</v>
      </c>
      <c r="M138" s="191">
        <v>1420307</v>
      </c>
      <c r="N138" s="191">
        <v>59272</v>
      </c>
      <c r="O138" s="191">
        <v>84918</v>
      </c>
      <c r="P138" s="2">
        <f t="shared" si="68"/>
        <v>3073156</v>
      </c>
      <c r="Q138" s="112">
        <f t="shared" si="69"/>
        <v>15968846</v>
      </c>
      <c r="R138" s="92">
        <v>17145697</v>
      </c>
      <c r="S138" s="102">
        <f t="shared" si="59"/>
        <v>0.9313617288349374</v>
      </c>
    </row>
    <row r="139" spans="1:19" x14ac:dyDescent="0.2">
      <c r="A139" s="189" t="s">
        <v>179</v>
      </c>
      <c r="B139" s="188">
        <v>2898661</v>
      </c>
      <c r="C139" s="187">
        <v>5078754</v>
      </c>
      <c r="D139" s="187">
        <v>274720</v>
      </c>
      <c r="E139" s="187">
        <v>118986</v>
      </c>
      <c r="F139" s="2">
        <f t="shared" si="18"/>
        <v>8371121</v>
      </c>
      <c r="G139" s="188">
        <v>1744040</v>
      </c>
      <c r="H139" s="187">
        <v>2482264</v>
      </c>
      <c r="I139" s="187">
        <v>92084.052542165911</v>
      </c>
      <c r="J139" s="187">
        <v>163066.94745783409</v>
      </c>
      <c r="K139" s="2">
        <f t="shared" si="42"/>
        <v>4481455</v>
      </c>
      <c r="L139" s="188">
        <v>1456467</v>
      </c>
      <c r="M139" s="187">
        <v>1420190</v>
      </c>
      <c r="N139" s="187">
        <v>56302</v>
      </c>
      <c r="O139" s="187">
        <v>84875</v>
      </c>
      <c r="P139" s="2">
        <f t="shared" si="68"/>
        <v>3017834</v>
      </c>
      <c r="Q139" s="112">
        <f t="shared" ref="Q139:Q142" si="70">SUM(F139,K139,P139)</f>
        <v>15870410</v>
      </c>
      <c r="R139" s="92">
        <v>17166079</v>
      </c>
      <c r="S139" s="102">
        <f t="shared" ref="S139:S156" si="71">+Q139/R139</f>
        <v>0.92452155206788922</v>
      </c>
    </row>
    <row r="140" spans="1:19" x14ac:dyDescent="0.2">
      <c r="A140" s="189" t="s">
        <v>180</v>
      </c>
      <c r="B140" s="192">
        <v>2973875</v>
      </c>
      <c r="C140" s="193">
        <v>5010902</v>
      </c>
      <c r="D140" s="193">
        <v>292914</v>
      </c>
      <c r="E140" s="193">
        <v>114338</v>
      </c>
      <c r="F140" s="2">
        <f t="shared" si="18"/>
        <v>8392029</v>
      </c>
      <c r="G140" s="192">
        <v>1757938</v>
      </c>
      <c r="H140" s="193">
        <v>2449672</v>
      </c>
      <c r="I140" s="193">
        <v>91676.602718701659</v>
      </c>
      <c r="J140" s="193">
        <v>161705.39728129836</v>
      </c>
      <c r="K140" s="2">
        <f t="shared" si="42"/>
        <v>4460992</v>
      </c>
      <c r="L140" s="192">
        <v>1362894</v>
      </c>
      <c r="M140" s="193">
        <v>1537412</v>
      </c>
      <c r="N140" s="193">
        <v>56233</v>
      </c>
      <c r="O140" s="193">
        <v>84858</v>
      </c>
      <c r="P140" s="2">
        <f t="shared" si="68"/>
        <v>3041397</v>
      </c>
      <c r="Q140" s="112">
        <f t="shared" si="70"/>
        <v>15894418</v>
      </c>
      <c r="R140" s="92">
        <v>17186460</v>
      </c>
      <c r="S140" s="102">
        <f t="shared" si="71"/>
        <v>0.92482209832624052</v>
      </c>
    </row>
    <row r="141" spans="1:19" x14ac:dyDescent="0.2">
      <c r="A141" s="189" t="s">
        <v>181</v>
      </c>
      <c r="B141" s="192">
        <v>3055195</v>
      </c>
      <c r="C141" s="193">
        <v>4952806</v>
      </c>
      <c r="D141" s="193">
        <v>298533</v>
      </c>
      <c r="E141" s="193">
        <v>115364</v>
      </c>
      <c r="F141" s="2">
        <f t="shared" si="18"/>
        <v>8421898</v>
      </c>
      <c r="G141" s="192">
        <v>1787102</v>
      </c>
      <c r="H141" s="193">
        <v>2399936</v>
      </c>
      <c r="I141" s="193">
        <v>92167.478400138629</v>
      </c>
      <c r="J141" s="193">
        <v>160468.52159986139</v>
      </c>
      <c r="K141" s="2">
        <f t="shared" si="42"/>
        <v>4439674</v>
      </c>
      <c r="L141" s="192">
        <v>1293089</v>
      </c>
      <c r="M141" s="193">
        <v>1550428</v>
      </c>
      <c r="N141" s="193">
        <v>54844</v>
      </c>
      <c r="O141" s="193">
        <v>84932</v>
      </c>
      <c r="P141" s="2">
        <f t="shared" si="68"/>
        <v>2983293</v>
      </c>
      <c r="Q141" s="112">
        <f t="shared" si="70"/>
        <v>15844865</v>
      </c>
      <c r="R141" s="92">
        <v>17206841.5</v>
      </c>
      <c r="S141" s="102">
        <f t="shared" si="71"/>
        <v>0.9208468038715879</v>
      </c>
    </row>
    <row r="142" spans="1:19" x14ac:dyDescent="0.2">
      <c r="A142" s="189" t="s">
        <v>182</v>
      </c>
      <c r="B142" s="192">
        <v>3103804</v>
      </c>
      <c r="C142" s="193">
        <v>4893131</v>
      </c>
      <c r="D142" s="193">
        <v>299932</v>
      </c>
      <c r="E142" s="193">
        <v>112478</v>
      </c>
      <c r="F142" s="2">
        <f t="shared" si="18"/>
        <v>8409345</v>
      </c>
      <c r="G142" s="192">
        <v>1834347</v>
      </c>
      <c r="H142" s="193">
        <v>2315025</v>
      </c>
      <c r="I142" s="193">
        <v>92983.252598803345</v>
      </c>
      <c r="J142" s="193">
        <v>160506.74740119666</v>
      </c>
      <c r="K142" s="2">
        <f t="shared" si="42"/>
        <v>4402862</v>
      </c>
      <c r="L142" s="192">
        <v>1254059</v>
      </c>
      <c r="M142" s="193">
        <v>1529506</v>
      </c>
      <c r="N142" s="193">
        <v>50855</v>
      </c>
      <c r="O142" s="193">
        <v>85124</v>
      </c>
      <c r="P142" s="2">
        <f t="shared" si="68"/>
        <v>2919544</v>
      </c>
      <c r="Q142" s="112">
        <f t="shared" si="70"/>
        <v>15731751</v>
      </c>
      <c r="R142" s="92">
        <v>17227223.000000004</v>
      </c>
      <c r="S142" s="102">
        <f t="shared" si="71"/>
        <v>0.9131913483676386</v>
      </c>
    </row>
    <row r="143" spans="1:19" x14ac:dyDescent="0.2">
      <c r="A143" s="189" t="s">
        <v>183</v>
      </c>
      <c r="B143" s="195">
        <v>3106169</v>
      </c>
      <c r="C143" s="194">
        <v>4898399</v>
      </c>
      <c r="D143" s="194">
        <v>321809</v>
      </c>
      <c r="E143" s="194">
        <v>114302</v>
      </c>
      <c r="F143" s="2">
        <f t="shared" si="18"/>
        <v>8440679</v>
      </c>
      <c r="G143" s="195">
        <v>1896572.9999999995</v>
      </c>
      <c r="H143" s="194">
        <v>2274734</v>
      </c>
      <c r="I143" s="194">
        <v>90249.613442020302</v>
      </c>
      <c r="J143" s="194">
        <v>159320.38655797968</v>
      </c>
      <c r="K143" s="2">
        <f t="shared" si="42"/>
        <v>4420876.9999999991</v>
      </c>
      <c r="L143" s="195">
        <v>1172733</v>
      </c>
      <c r="M143" s="194">
        <v>1609443</v>
      </c>
      <c r="N143" s="194">
        <v>47279</v>
      </c>
      <c r="O143" s="194">
        <v>85230</v>
      </c>
      <c r="P143" s="2">
        <f t="shared" ref="P143" si="72">SUM(L143:O143)</f>
        <v>2914685</v>
      </c>
      <c r="Q143" s="112">
        <f t="shared" ref="Q143" si="73">SUM(F143,K143,P143)</f>
        <v>15776241</v>
      </c>
      <c r="R143" s="92">
        <v>17247604.499999993</v>
      </c>
      <c r="S143" s="102">
        <f t="shared" si="71"/>
        <v>0.91469171849342945</v>
      </c>
    </row>
    <row r="144" spans="1:19" ht="12" customHeight="1" x14ac:dyDescent="0.2">
      <c r="A144" s="95" t="s">
        <v>185</v>
      </c>
      <c r="B144" s="196">
        <v>3052695</v>
      </c>
      <c r="C144" s="197">
        <v>4914613</v>
      </c>
      <c r="D144" s="197">
        <v>410518</v>
      </c>
      <c r="E144" s="197">
        <v>115228</v>
      </c>
      <c r="F144" s="2">
        <f t="shared" si="18"/>
        <v>8493054</v>
      </c>
      <c r="G144" s="196">
        <v>1832124</v>
      </c>
      <c r="H144" s="197">
        <v>2379469</v>
      </c>
      <c r="I144" s="197">
        <v>88938.066637258467</v>
      </c>
      <c r="J144" s="197">
        <v>155824.93336274152</v>
      </c>
      <c r="K144" s="2">
        <f t="shared" si="42"/>
        <v>4456356</v>
      </c>
      <c r="L144" s="196">
        <v>1275183</v>
      </c>
      <c r="M144" s="197">
        <v>1516366</v>
      </c>
      <c r="N144" s="197">
        <v>25926</v>
      </c>
      <c r="O144" s="197">
        <v>86215</v>
      </c>
      <c r="P144" s="2">
        <f t="shared" ref="P144" si="74">SUM(L144:O144)</f>
        <v>2903690</v>
      </c>
      <c r="Q144" s="112">
        <f t="shared" ref="Q144" si="75">SUM(F144,K144,P144)</f>
        <v>15853100</v>
      </c>
      <c r="R144" s="92">
        <v>17267985.999999993</v>
      </c>
      <c r="S144" s="102">
        <f t="shared" si="71"/>
        <v>0.91806305610857031</v>
      </c>
    </row>
    <row r="145" spans="1:19" x14ac:dyDescent="0.2">
      <c r="A145" s="189" t="s">
        <v>184</v>
      </c>
      <c r="B145" s="198">
        <v>3052561</v>
      </c>
      <c r="C145" s="199">
        <v>4925306</v>
      </c>
      <c r="D145" s="199">
        <v>432029</v>
      </c>
      <c r="E145" s="199">
        <v>115046</v>
      </c>
      <c r="F145" s="2">
        <f t="shared" si="18"/>
        <v>8524942</v>
      </c>
      <c r="G145" s="198">
        <v>1858828</v>
      </c>
      <c r="H145" s="199">
        <v>2384577</v>
      </c>
      <c r="I145" s="199">
        <v>86445.34894440377</v>
      </c>
      <c r="J145" s="199">
        <v>155927.65105559622</v>
      </c>
      <c r="K145" s="2">
        <f t="shared" si="42"/>
        <v>4485778</v>
      </c>
      <c r="L145" s="198">
        <v>1188659</v>
      </c>
      <c r="M145" s="199">
        <v>1596158</v>
      </c>
      <c r="N145" s="199">
        <v>25311</v>
      </c>
      <c r="O145" s="199">
        <v>86109</v>
      </c>
      <c r="P145" s="2">
        <f t="shared" ref="P145" si="76">SUM(L145:O145)</f>
        <v>2896237</v>
      </c>
      <c r="Q145" s="112">
        <f t="shared" ref="Q145" si="77">SUM(F145,K145,P145)</f>
        <v>15906957</v>
      </c>
      <c r="R145" s="92">
        <v>17288207.401884042</v>
      </c>
      <c r="S145" s="102">
        <f t="shared" si="71"/>
        <v>0.92010447527755157</v>
      </c>
    </row>
    <row r="146" spans="1:19" x14ac:dyDescent="0.2">
      <c r="A146" s="189" t="s">
        <v>186</v>
      </c>
      <c r="B146" s="201">
        <v>3055686</v>
      </c>
      <c r="C146" s="200">
        <v>4927936</v>
      </c>
      <c r="D146" s="200">
        <v>447848</v>
      </c>
      <c r="E146" s="200">
        <v>115966</v>
      </c>
      <c r="F146" s="2">
        <f t="shared" si="18"/>
        <v>8547436</v>
      </c>
      <c r="G146" s="201">
        <v>1850414</v>
      </c>
      <c r="H146" s="200">
        <v>2402165</v>
      </c>
      <c r="I146" s="200">
        <v>84737.216577879386</v>
      </c>
      <c r="J146" s="200">
        <v>154180.78342212061</v>
      </c>
      <c r="K146" s="2">
        <f t="shared" si="42"/>
        <v>4491497</v>
      </c>
      <c r="L146" s="201">
        <v>1548577</v>
      </c>
      <c r="M146" s="200">
        <v>1220047</v>
      </c>
      <c r="N146" s="200">
        <v>24613</v>
      </c>
      <c r="O146" s="200">
        <v>86288</v>
      </c>
      <c r="P146" s="2">
        <f t="shared" ref="P146:P148" si="78">SUM(L146:O146)</f>
        <v>2879525</v>
      </c>
      <c r="Q146" s="112">
        <f t="shared" ref="Q146:Q148" si="79">SUM(F146,K146,P146)</f>
        <v>15918458</v>
      </c>
      <c r="R146" s="92">
        <v>17308428.848509859</v>
      </c>
      <c r="S146" s="102">
        <f t="shared" si="71"/>
        <v>0.91969399067498103</v>
      </c>
    </row>
    <row r="147" spans="1:19" x14ac:dyDescent="0.2">
      <c r="A147" s="189" t="s">
        <v>187</v>
      </c>
      <c r="B147" s="203">
        <v>3027129</v>
      </c>
      <c r="C147" s="202">
        <v>4874276</v>
      </c>
      <c r="D147" s="202">
        <v>467209</v>
      </c>
      <c r="E147" s="202">
        <v>96478</v>
      </c>
      <c r="F147" s="2">
        <f t="shared" si="18"/>
        <v>8465092</v>
      </c>
      <c r="G147" s="203">
        <v>1851570.0000000005</v>
      </c>
      <c r="H147" s="202">
        <v>2317475</v>
      </c>
      <c r="I147" s="202">
        <v>83226.824073420401</v>
      </c>
      <c r="J147" s="202">
        <v>151942.1759265796</v>
      </c>
      <c r="K147" s="2">
        <f t="shared" si="42"/>
        <v>4404214</v>
      </c>
      <c r="L147" s="203">
        <v>1385376</v>
      </c>
      <c r="M147" s="202">
        <v>1413919</v>
      </c>
      <c r="N147" s="202">
        <v>24609</v>
      </c>
      <c r="O147" s="202">
        <v>86011</v>
      </c>
      <c r="P147" s="2">
        <f t="shared" si="78"/>
        <v>2909915</v>
      </c>
      <c r="Q147" s="112">
        <f t="shared" si="79"/>
        <v>15779221</v>
      </c>
      <c r="R147" s="92">
        <v>17328650.295135684</v>
      </c>
      <c r="S147" s="102">
        <f t="shared" si="71"/>
        <v>0.91058569082148166</v>
      </c>
    </row>
    <row r="148" spans="1:19" x14ac:dyDescent="0.2">
      <c r="A148" s="189" t="s">
        <v>188</v>
      </c>
      <c r="B148" s="205">
        <v>2963398</v>
      </c>
      <c r="C148" s="204">
        <v>4640052</v>
      </c>
      <c r="D148" s="204">
        <v>460014</v>
      </c>
      <c r="E148" s="204">
        <v>94420</v>
      </c>
      <c r="F148" s="2">
        <f t="shared" si="18"/>
        <v>8157884</v>
      </c>
      <c r="G148" s="205">
        <v>1937898</v>
      </c>
      <c r="H148" s="204">
        <v>2081517</v>
      </c>
      <c r="I148" s="204">
        <v>81369.209261347176</v>
      </c>
      <c r="J148" s="204">
        <v>151167.79073865284</v>
      </c>
      <c r="K148" s="2">
        <f t="shared" si="42"/>
        <v>4251952</v>
      </c>
      <c r="L148" s="205">
        <v>1466546</v>
      </c>
      <c r="M148" s="204">
        <v>1343921</v>
      </c>
      <c r="N148" s="204">
        <v>24587</v>
      </c>
      <c r="O148" s="204">
        <v>85996</v>
      </c>
      <c r="P148" s="2">
        <f t="shared" si="78"/>
        <v>2921050</v>
      </c>
      <c r="Q148" s="112">
        <f t="shared" si="79"/>
        <v>15330886</v>
      </c>
      <c r="R148" s="92">
        <v>17348871.741761509</v>
      </c>
      <c r="S148" s="102">
        <f t="shared" si="71"/>
        <v>0.88368201853127459</v>
      </c>
    </row>
    <row r="149" spans="1:19" x14ac:dyDescent="0.2">
      <c r="A149" s="189" t="s">
        <v>189</v>
      </c>
      <c r="B149" s="206">
        <v>2871560</v>
      </c>
      <c r="C149" s="207">
        <v>4552766</v>
      </c>
      <c r="D149" s="207">
        <v>469352</v>
      </c>
      <c r="E149" s="207">
        <v>94121</v>
      </c>
      <c r="F149" s="2">
        <f t="shared" si="18"/>
        <v>7987799</v>
      </c>
      <c r="G149" s="206">
        <v>1592867</v>
      </c>
      <c r="H149" s="207">
        <v>2301041</v>
      </c>
      <c r="I149" s="207">
        <v>72035.054344476695</v>
      </c>
      <c r="J149" s="207">
        <v>149759.9456555233</v>
      </c>
      <c r="K149" s="2">
        <f t="shared" si="42"/>
        <v>4115703</v>
      </c>
      <c r="L149" s="206">
        <v>1434580</v>
      </c>
      <c r="M149" s="207">
        <v>1354052</v>
      </c>
      <c r="N149" s="207">
        <v>24230</v>
      </c>
      <c r="O149" s="207">
        <v>85558</v>
      </c>
      <c r="P149" s="2">
        <f t="shared" ref="P149" si="80">SUM(L149:O149)</f>
        <v>2898420</v>
      </c>
      <c r="Q149" s="112">
        <f t="shared" ref="Q149" si="81">SUM(F149,K149,P149)</f>
        <v>15001922</v>
      </c>
      <c r="R149" s="92">
        <v>17369093.188387331</v>
      </c>
      <c r="S149" s="102">
        <f t="shared" si="71"/>
        <v>0.86371359962706751</v>
      </c>
    </row>
    <row r="150" spans="1:19" x14ac:dyDescent="0.2">
      <c r="A150" s="189" t="s">
        <v>190</v>
      </c>
      <c r="B150" s="209">
        <v>2836792</v>
      </c>
      <c r="C150" s="208">
        <v>4453946</v>
      </c>
      <c r="D150" s="208">
        <v>496790</v>
      </c>
      <c r="E150" s="208">
        <v>90043</v>
      </c>
      <c r="F150" s="2">
        <f t="shared" si="18"/>
        <v>7877571</v>
      </c>
      <c r="G150" s="209">
        <v>1444496.9999999995</v>
      </c>
      <c r="H150" s="208">
        <v>2472064</v>
      </c>
      <c r="I150" s="208">
        <v>76132.346125486962</v>
      </c>
      <c r="J150" s="208">
        <v>141684.65387451305</v>
      </c>
      <c r="K150" s="2">
        <f t="shared" si="42"/>
        <v>4134377.9999999995</v>
      </c>
      <c r="L150" s="209">
        <v>1332212</v>
      </c>
      <c r="M150" s="208">
        <v>1433555</v>
      </c>
      <c r="N150" s="208">
        <v>15849</v>
      </c>
      <c r="O150" s="208">
        <v>84211</v>
      </c>
      <c r="P150" s="2">
        <f t="shared" ref="P150" si="82">SUM(L150:O150)</f>
        <v>2865827</v>
      </c>
      <c r="Q150" s="112">
        <f t="shared" ref="Q150" si="83">SUM(F150,K150,P150)</f>
        <v>14877776</v>
      </c>
      <c r="R150" s="92">
        <v>17389314.635013156</v>
      </c>
      <c r="S150" s="102">
        <f t="shared" si="71"/>
        <v>0.85557000446951448</v>
      </c>
    </row>
    <row r="151" spans="1:19" x14ac:dyDescent="0.2">
      <c r="A151" s="189" t="s">
        <v>193</v>
      </c>
      <c r="B151" s="210">
        <v>2563715</v>
      </c>
      <c r="C151" s="211">
        <v>4487611</v>
      </c>
      <c r="D151" s="211">
        <v>576744</v>
      </c>
      <c r="E151" s="211">
        <v>90001</v>
      </c>
      <c r="F151" s="2">
        <f t="shared" si="18"/>
        <v>7718071</v>
      </c>
      <c r="G151" s="210">
        <v>1266571</v>
      </c>
      <c r="H151" s="211">
        <v>2786431</v>
      </c>
      <c r="I151" s="211">
        <v>70811.588414037862</v>
      </c>
      <c r="J151" s="211">
        <v>142749.41158596214</v>
      </c>
      <c r="K151" s="2">
        <f t="shared" si="42"/>
        <v>4266563</v>
      </c>
      <c r="L151" s="210">
        <v>1263716</v>
      </c>
      <c r="M151" s="211">
        <v>1410520</v>
      </c>
      <c r="N151" s="211">
        <v>14478</v>
      </c>
      <c r="O151" s="211">
        <v>83723</v>
      </c>
      <c r="P151" s="2">
        <f t="shared" ref="P151:P156" si="84">SUM(L151:O151)</f>
        <v>2772437</v>
      </c>
      <c r="Q151" s="112">
        <f t="shared" ref="Q151" si="85">SUM(F151,K151,P151)</f>
        <v>14757071</v>
      </c>
      <c r="R151" s="92">
        <v>17409536.081638981</v>
      </c>
      <c r="S151" s="102">
        <f t="shared" si="71"/>
        <v>0.84764297743485473</v>
      </c>
    </row>
    <row r="152" spans="1:19" x14ac:dyDescent="0.2">
      <c r="A152" s="189" t="s">
        <v>194</v>
      </c>
      <c r="B152" s="213">
        <v>2579118</v>
      </c>
      <c r="C152" s="212">
        <v>4528567</v>
      </c>
      <c r="D152" s="212">
        <v>608829</v>
      </c>
      <c r="E152" s="212">
        <v>90074</v>
      </c>
      <c r="F152" s="2">
        <f t="shared" si="18"/>
        <v>7806588</v>
      </c>
      <c r="G152" s="213">
        <v>1241276</v>
      </c>
      <c r="H152" s="212">
        <v>2923260</v>
      </c>
      <c r="I152" s="212">
        <v>73458.385156160104</v>
      </c>
      <c r="J152" s="212">
        <v>137914.6148438399</v>
      </c>
      <c r="K152" s="2">
        <f t="shared" si="42"/>
        <v>4375909</v>
      </c>
      <c r="L152" s="213">
        <v>1262616</v>
      </c>
      <c r="M152" s="212">
        <v>1402757</v>
      </c>
      <c r="N152" s="212">
        <v>14198</v>
      </c>
      <c r="O152" s="212">
        <v>83732</v>
      </c>
      <c r="P152" s="2">
        <f t="shared" si="84"/>
        <v>2763303</v>
      </c>
      <c r="Q152" s="112">
        <f t="shared" ref="Q152" si="86">SUM(F152,K152,P152)</f>
        <v>14945800</v>
      </c>
      <c r="R152" s="92">
        <v>17429757.528264802</v>
      </c>
      <c r="S152" s="102">
        <f t="shared" si="71"/>
        <v>0.85748754540981331</v>
      </c>
    </row>
    <row r="153" spans="1:19" x14ac:dyDescent="0.2">
      <c r="A153" s="189" t="s">
        <v>199</v>
      </c>
      <c r="B153" s="216">
        <v>2560300</v>
      </c>
      <c r="C153" s="215">
        <v>4569461</v>
      </c>
      <c r="D153" s="215">
        <v>602131</v>
      </c>
      <c r="E153" s="215">
        <v>89985</v>
      </c>
      <c r="F153" s="2">
        <f t="shared" si="18"/>
        <v>7821877</v>
      </c>
      <c r="G153" s="216">
        <v>1172649</v>
      </c>
      <c r="H153" s="215">
        <v>3106016</v>
      </c>
      <c r="I153" s="215">
        <v>72028.567790310743</v>
      </c>
      <c r="J153" s="215">
        <v>135316.43220968926</v>
      </c>
      <c r="K153" s="2">
        <f t="shared" si="42"/>
        <v>4486010</v>
      </c>
      <c r="L153" s="216">
        <v>1263563</v>
      </c>
      <c r="M153" s="215">
        <v>1401269</v>
      </c>
      <c r="N153" s="215">
        <v>14255</v>
      </c>
      <c r="O153" s="215">
        <v>83852</v>
      </c>
      <c r="P153" s="2">
        <f t="shared" si="84"/>
        <v>2762939</v>
      </c>
      <c r="Q153" s="112">
        <f t="shared" ref="Q153:Q156" si="87">SUM(F153,K153,P153)</f>
        <v>15070826</v>
      </c>
      <c r="R153" s="92">
        <v>17449978.974890627</v>
      </c>
      <c r="S153" s="102">
        <f t="shared" si="71"/>
        <v>0.86365869103257531</v>
      </c>
    </row>
    <row r="154" spans="1:19" x14ac:dyDescent="0.2">
      <c r="A154" s="189" t="s">
        <v>200</v>
      </c>
      <c r="B154" s="190">
        <v>2558844</v>
      </c>
      <c r="C154" s="191">
        <v>4560119.4000000004</v>
      </c>
      <c r="D154" s="191">
        <v>604892</v>
      </c>
      <c r="E154" s="191">
        <v>86385.599999999991</v>
      </c>
      <c r="F154" s="2">
        <f t="shared" si="18"/>
        <v>7810241</v>
      </c>
      <c r="G154" s="190">
        <v>1591323</v>
      </c>
      <c r="H154" s="191">
        <v>2804902</v>
      </c>
      <c r="I154" s="191">
        <v>71402.491125134329</v>
      </c>
      <c r="J154" s="191">
        <v>134227.50887486566</v>
      </c>
      <c r="K154" s="2">
        <f t="shared" si="42"/>
        <v>4601855</v>
      </c>
      <c r="L154" s="190">
        <v>1350608</v>
      </c>
      <c r="M154" s="191">
        <v>1334131</v>
      </c>
      <c r="N154" s="191">
        <v>11880</v>
      </c>
      <c r="O154" s="191">
        <v>83926</v>
      </c>
      <c r="P154" s="2">
        <f t="shared" si="84"/>
        <v>2780545</v>
      </c>
      <c r="Q154" s="112">
        <f t="shared" si="87"/>
        <v>15192641</v>
      </c>
      <c r="R154" s="92">
        <v>17470200.421516456</v>
      </c>
      <c r="S154" s="102">
        <f t="shared" si="71"/>
        <v>0.86963175197970866</v>
      </c>
    </row>
    <row r="155" spans="1:19" x14ac:dyDescent="0.2">
      <c r="A155" s="189" t="s">
        <v>201</v>
      </c>
      <c r="B155" s="190">
        <v>2562474</v>
      </c>
      <c r="C155" s="191">
        <v>4579148</v>
      </c>
      <c r="D155" s="191">
        <v>609817</v>
      </c>
      <c r="E155" s="191">
        <v>84657</v>
      </c>
      <c r="F155" s="2">
        <f t="shared" si="18"/>
        <v>7836096</v>
      </c>
      <c r="G155" s="190">
        <v>1600262</v>
      </c>
      <c r="H155" s="191">
        <v>2836123</v>
      </c>
      <c r="I155" s="191">
        <v>68336.4597207529</v>
      </c>
      <c r="J155" s="191">
        <v>131441.5402792471</v>
      </c>
      <c r="K155" s="2">
        <f t="shared" si="42"/>
        <v>4636163</v>
      </c>
      <c r="L155" s="190">
        <v>1346891</v>
      </c>
      <c r="M155" s="191">
        <v>1353901</v>
      </c>
      <c r="N155" s="191">
        <v>12357</v>
      </c>
      <c r="O155" s="191">
        <v>83920</v>
      </c>
      <c r="P155" s="2">
        <f t="shared" si="84"/>
        <v>2797069</v>
      </c>
      <c r="Q155" s="112">
        <f t="shared" si="87"/>
        <v>15269328</v>
      </c>
      <c r="R155" s="92">
        <v>17490421.868142273</v>
      </c>
      <c r="S155" s="102">
        <f t="shared" si="71"/>
        <v>0.87301084645717675</v>
      </c>
    </row>
    <row r="156" spans="1:19" ht="13.5" thickBot="1" x14ac:dyDescent="0.25">
      <c r="A156" s="189" t="s">
        <v>202</v>
      </c>
      <c r="B156" s="190">
        <v>2610817</v>
      </c>
      <c r="C156" s="191">
        <v>4608761</v>
      </c>
      <c r="D156" s="191">
        <v>625865</v>
      </c>
      <c r="E156" s="191">
        <v>83810</v>
      </c>
      <c r="F156" s="2">
        <f t="shared" si="18"/>
        <v>7929253</v>
      </c>
      <c r="G156" s="190">
        <v>1667899</v>
      </c>
      <c r="H156" s="191">
        <v>2869924</v>
      </c>
      <c r="I156" s="191">
        <v>65449.717405742878</v>
      </c>
      <c r="J156" s="191">
        <v>126452.28259425712</v>
      </c>
      <c r="K156" s="2">
        <f t="shared" si="42"/>
        <v>4729725</v>
      </c>
      <c r="L156" s="190">
        <v>1361791</v>
      </c>
      <c r="M156" s="191">
        <v>1368093</v>
      </c>
      <c r="N156" s="191">
        <v>12406</v>
      </c>
      <c r="O156" s="191">
        <v>84098</v>
      </c>
      <c r="P156" s="2">
        <f t="shared" si="84"/>
        <v>2826388</v>
      </c>
      <c r="Q156" s="112">
        <f t="shared" si="87"/>
        <v>15485366</v>
      </c>
      <c r="R156" s="92">
        <v>17510643.314768102</v>
      </c>
      <c r="S156" s="102">
        <f t="shared" si="71"/>
        <v>0.88434021078711444</v>
      </c>
    </row>
    <row r="157" spans="1:19" ht="17.25" customHeight="1" x14ac:dyDescent="0.2">
      <c r="A157" s="239" t="s">
        <v>96</v>
      </c>
      <c r="B157" s="237" t="s">
        <v>149</v>
      </c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8"/>
    </row>
    <row r="158" spans="1:19" ht="17.25" customHeight="1" x14ac:dyDescent="0.2">
      <c r="A158" s="240"/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4"/>
    </row>
    <row r="159" spans="1:19" ht="17.25" customHeight="1" x14ac:dyDescent="0.2">
      <c r="A159" s="240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4"/>
    </row>
    <row r="160" spans="1:19" ht="17.25" customHeight="1" x14ac:dyDescent="0.2">
      <c r="A160" s="240"/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4"/>
    </row>
    <row r="161" spans="1:19" ht="10.5" customHeight="1" x14ac:dyDescent="0.2">
      <c r="A161" s="240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4"/>
    </row>
    <row r="162" spans="1:19" ht="17.25" customHeight="1" x14ac:dyDescent="0.2">
      <c r="A162" s="214" t="s">
        <v>107</v>
      </c>
      <c r="B162" s="225" t="s">
        <v>195</v>
      </c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6"/>
    </row>
    <row r="163" spans="1:19" ht="17.25" customHeight="1" x14ac:dyDescent="0.2">
      <c r="A163" s="147" t="s">
        <v>108</v>
      </c>
      <c r="B163" s="225" t="s">
        <v>109</v>
      </c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6"/>
    </row>
    <row r="164" spans="1:19" ht="19.5" customHeight="1" x14ac:dyDescent="0.2">
      <c r="A164" s="147" t="s">
        <v>127</v>
      </c>
      <c r="B164" s="223" t="s">
        <v>124</v>
      </c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4"/>
    </row>
    <row r="165" spans="1:19" ht="29.25" customHeight="1" x14ac:dyDescent="0.2">
      <c r="A165" s="147" t="s">
        <v>136</v>
      </c>
      <c r="B165" s="223" t="s">
        <v>129</v>
      </c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4"/>
    </row>
    <row r="166" spans="1:19" x14ac:dyDescent="0.2">
      <c r="A166" s="147" t="s">
        <v>196</v>
      </c>
      <c r="B166" s="223" t="s">
        <v>143</v>
      </c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4"/>
    </row>
    <row r="167" spans="1:19" x14ac:dyDescent="0.2">
      <c r="A167" s="147" t="s">
        <v>197</v>
      </c>
      <c r="B167" s="223" t="s">
        <v>148</v>
      </c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4"/>
    </row>
    <row r="168" spans="1:19" x14ac:dyDescent="0.2">
      <c r="A168" s="148" t="s">
        <v>152</v>
      </c>
      <c r="B168" s="223" t="s">
        <v>153</v>
      </c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4"/>
    </row>
    <row r="169" spans="1:19" x14ac:dyDescent="0.2">
      <c r="A169" s="148" t="s">
        <v>160</v>
      </c>
      <c r="B169" s="223" t="s">
        <v>154</v>
      </c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4"/>
    </row>
    <row r="170" spans="1:19" x14ac:dyDescent="0.2">
      <c r="A170" s="148" t="s">
        <v>165</v>
      </c>
      <c r="B170" s="223" t="s">
        <v>161</v>
      </c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4"/>
    </row>
    <row r="171" spans="1:19" ht="12.75" customHeight="1" x14ac:dyDescent="0.2">
      <c r="A171" s="148" t="s">
        <v>172</v>
      </c>
      <c r="B171" s="223" t="s">
        <v>166</v>
      </c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4"/>
    </row>
    <row r="172" spans="1:19" ht="12.75" customHeight="1" x14ac:dyDescent="0.2">
      <c r="A172" s="148" t="s">
        <v>191</v>
      </c>
      <c r="B172" s="223" t="s">
        <v>173</v>
      </c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4"/>
    </row>
    <row r="173" spans="1:19" ht="12.75" customHeight="1" x14ac:dyDescent="0.2">
      <c r="A173" s="148" t="s">
        <v>198</v>
      </c>
      <c r="B173" s="223" t="s">
        <v>192</v>
      </c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4"/>
    </row>
  </sheetData>
  <mergeCells count="425">
    <mergeCell ref="B162:S162"/>
    <mergeCell ref="B173:S173"/>
    <mergeCell ref="B157:S161"/>
    <mergeCell ref="A157:A161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72:S172"/>
    <mergeCell ref="B170:S170"/>
    <mergeCell ref="B169:S169"/>
    <mergeCell ref="B168:S168"/>
    <mergeCell ref="B166:S166"/>
    <mergeCell ref="B167:S167"/>
    <mergeCell ref="B165:S165"/>
    <mergeCell ref="B163:S163"/>
    <mergeCell ref="B164:S164"/>
    <mergeCell ref="B171:S171"/>
  </mergeCells>
  <phoneticPr fontId="10" type="noConversion"/>
  <hyperlinks>
    <hyperlink ref="P7" location="Indice!A1" display="Volver al Indice" xr:uid="{00000000-0004-0000-0100-000000000000}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showGridLines="0" topLeftCell="A22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219"/>
      <c r="C3" s="219"/>
      <c r="D3" s="219"/>
      <c r="E3" s="219"/>
      <c r="F3" s="219"/>
      <c r="G3" s="219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Enero de 2021</v>
      </c>
      <c r="C7" s="65"/>
      <c r="D7" s="65"/>
      <c r="E7" s="65"/>
      <c r="F7" s="65"/>
      <c r="G7" s="9"/>
      <c r="H7" s="9"/>
      <c r="I7" s="9"/>
      <c r="J7" s="249"/>
      <c r="K7" s="249"/>
      <c r="L7" s="9"/>
      <c r="M7" s="249" t="s">
        <v>99</v>
      </c>
      <c r="N7" s="253"/>
    </row>
    <row r="8" spans="1:14" ht="20.100000000000001" customHeight="1" thickBot="1" x14ac:dyDescent="0.25">
      <c r="A8" s="26"/>
      <c r="B8" s="32" t="str">
        <f>Indice!B8</f>
        <v>Fecha de corte: Diciembre de 2020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2"/>
    </row>
    <row r="10" spans="1:14" ht="22.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ht="24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22.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showGridLines="0" topLeftCell="A10" zoomScaleNormal="100" workbookViewId="0">
      <selection activeCell="J13" sqref="J13"/>
    </sheetView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241" t="s">
        <v>100</v>
      </c>
      <c r="C2" s="241"/>
      <c r="D2" s="241"/>
      <c r="E2" s="241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258"/>
      <c r="C5" s="258"/>
      <c r="D5" s="258"/>
      <c r="E5" s="258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Enero de 2021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Diciembre de 2020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256" t="s">
        <v>95</v>
      </c>
      <c r="B9" s="257"/>
      <c r="C9" s="257"/>
      <c r="D9" s="257"/>
      <c r="E9" s="257"/>
      <c r="F9" s="254">
        <f>+'Líneas por servicio'!Q155</f>
        <v>15269328</v>
      </c>
      <c r="G9" s="255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Giovana Méndez Gruezo</cp:lastModifiedBy>
  <cp:lastPrinted>2015-10-21T15:49:56Z</cp:lastPrinted>
  <dcterms:created xsi:type="dcterms:W3CDTF">2015-09-24T18:50:13Z</dcterms:created>
  <dcterms:modified xsi:type="dcterms:W3CDTF">2021-01-29T02:11:40Z</dcterms:modified>
</cp:coreProperties>
</file>