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vi\OneDrive\Escritorio\"/>
    </mc:Choice>
  </mc:AlternateContent>
  <xr:revisionPtr revIDLastSave="0" documentId="13_ncr:1_{4B509915-B621-4927-AF0A-52FBCB43800B}" xr6:coauthVersionLast="46" xr6:coauthVersionMax="46" xr10:uidLastSave="{00000000-0000-0000-0000-000000000000}"/>
  <bookViews>
    <workbookView xWindow="-120" yWindow="-120" windowWidth="20730" windowHeight="11160" tabRatio="718" xr2:uid="{00000000-000D-0000-FFFF-FFFF00000000}"/>
  </bookViews>
  <sheets>
    <sheet name="Indice" sheetId="62" r:id="rId1"/>
    <sheet name="1. INFORMACION HISTORICA" sheetId="33" r:id="rId2"/>
    <sheet name="2. RESUMEN DONADOS Y RECEPTADOS" sheetId="50" r:id="rId3"/>
    <sheet name="3.RECEPTADOS Y PARTICIPACION" sheetId="60" r:id="rId4"/>
    <sheet name="Hoja1" sheetId="63" state="hidden" r:id="rId5"/>
  </sheets>
  <definedNames>
    <definedName name="_xlnm.Print_Area" localSheetId="1">'1. INFORMACION HISTORICA'!$A$9:$L$289</definedName>
    <definedName name="_xlnm.Print_Titles" localSheetId="1">'1. INFORMACION HISTORICA'!#REF!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6" i="60" l="1"/>
  <c r="E146" i="60"/>
  <c r="F146" i="60"/>
  <c r="C146" i="60"/>
  <c r="F145" i="60"/>
  <c r="E145" i="60"/>
  <c r="D145" i="60"/>
  <c r="C145" i="60"/>
  <c r="J426" i="33"/>
  <c r="I426" i="33"/>
  <c r="H426" i="33"/>
  <c r="G426" i="33"/>
  <c r="F426" i="33"/>
  <c r="E426" i="33"/>
  <c r="C426" i="33"/>
  <c r="D426" i="33"/>
  <c r="D287" i="33"/>
  <c r="G287" i="33"/>
  <c r="J287" i="33"/>
  <c r="B426" i="33"/>
  <c r="C149" i="33"/>
  <c r="E149" i="33"/>
  <c r="F149" i="33"/>
  <c r="H149" i="33"/>
  <c r="I149" i="33"/>
  <c r="B149" i="33"/>
  <c r="J148" i="33"/>
  <c r="G148" i="33"/>
  <c r="D148" i="33"/>
  <c r="J286" i="33"/>
  <c r="I425" i="33" s="1"/>
  <c r="G286" i="33"/>
  <c r="F425" i="33" s="1"/>
  <c r="D286" i="33"/>
  <c r="C425" i="33" s="1"/>
  <c r="J147" i="33"/>
  <c r="E144" i="60" s="1"/>
  <c r="G147" i="33"/>
  <c r="C144" i="60" s="1"/>
  <c r="D147" i="33"/>
  <c r="D144" i="60" s="1"/>
  <c r="E425" i="33" l="1"/>
  <c r="G425" i="33" s="1"/>
  <c r="F144" i="60"/>
  <c r="B425" i="33"/>
  <c r="D425" i="33" s="1"/>
  <c r="H425" i="33"/>
  <c r="J425" i="33" s="1"/>
  <c r="J146" i="33"/>
  <c r="E143" i="60" s="1"/>
  <c r="J285" i="33"/>
  <c r="I424" i="33" s="1"/>
  <c r="G285" i="33"/>
  <c r="F424" i="33" s="1"/>
  <c r="D285" i="33"/>
  <c r="C424" i="33" s="1"/>
  <c r="G146" i="33"/>
  <c r="C143" i="60" s="1"/>
  <c r="D146" i="33"/>
  <c r="D143" i="60" l="1"/>
  <c r="B424" i="33"/>
  <c r="D424" i="33" s="1"/>
  <c r="H424" i="33"/>
  <c r="J424" i="33" s="1"/>
  <c r="E424" i="33"/>
  <c r="G424" i="33" s="1"/>
  <c r="F143" i="60"/>
  <c r="G284" i="33"/>
  <c r="F423" i="33" s="1"/>
  <c r="D284" i="33"/>
  <c r="C423" i="33" s="1"/>
  <c r="J284" i="33"/>
  <c r="I423" i="33" s="1"/>
  <c r="G145" i="33"/>
  <c r="C142" i="60" s="1"/>
  <c r="D145" i="33"/>
  <c r="D142" i="60" s="1"/>
  <c r="J145" i="33"/>
  <c r="E142" i="60" s="1"/>
  <c r="F142" i="60" l="1"/>
  <c r="E423" i="33"/>
  <c r="G423" i="33" s="1"/>
  <c r="B423" i="33"/>
  <c r="D423" i="33" s="1"/>
  <c r="H423" i="33"/>
  <c r="J423" i="33" s="1"/>
  <c r="D283" i="33"/>
  <c r="C422" i="33" s="1"/>
  <c r="G283" i="33"/>
  <c r="F422" i="33" s="1"/>
  <c r="J283" i="33"/>
  <c r="I422" i="33" s="1"/>
  <c r="D144" i="33"/>
  <c r="D141" i="60" s="1"/>
  <c r="G144" i="33"/>
  <c r="J144" i="33"/>
  <c r="C141" i="60" l="1"/>
  <c r="E422" i="33"/>
  <c r="G422" i="33" s="1"/>
  <c r="H422" i="33"/>
  <c r="J422" i="33" s="1"/>
  <c r="E141" i="60"/>
  <c r="B422" i="33"/>
  <c r="D422" i="33" s="1"/>
  <c r="J282" i="33"/>
  <c r="I421" i="33" s="1"/>
  <c r="G282" i="33"/>
  <c r="F421" i="33" s="1"/>
  <c r="D282" i="33"/>
  <c r="C421" i="33" s="1"/>
  <c r="J143" i="33"/>
  <c r="G143" i="33"/>
  <c r="D143" i="33"/>
  <c r="F141" i="60" l="1"/>
  <c r="B421" i="33"/>
  <c r="D421" i="33" s="1"/>
  <c r="D140" i="60"/>
  <c r="H421" i="33"/>
  <c r="J421" i="33" s="1"/>
  <c r="E140" i="60"/>
  <c r="E421" i="33"/>
  <c r="G421" i="33" s="1"/>
  <c r="C140" i="60"/>
  <c r="D281" i="33"/>
  <c r="G281" i="33"/>
  <c r="J281" i="33"/>
  <c r="D142" i="33"/>
  <c r="G142" i="33"/>
  <c r="J142" i="33"/>
  <c r="F140" i="60" l="1"/>
  <c r="C139" i="60"/>
  <c r="D139" i="60"/>
  <c r="E139" i="60"/>
  <c r="B420" i="33"/>
  <c r="C420" i="33"/>
  <c r="E420" i="33"/>
  <c r="F420" i="33"/>
  <c r="H420" i="33"/>
  <c r="I420" i="33"/>
  <c r="D420" i="33" l="1"/>
  <c r="J420" i="33"/>
  <c r="G420" i="33"/>
  <c r="F139" i="60"/>
  <c r="J280" i="33"/>
  <c r="I419" i="33" s="1"/>
  <c r="G280" i="33"/>
  <c r="F419" i="33" s="1"/>
  <c r="D280" i="33"/>
  <c r="C419" i="33" s="1"/>
  <c r="J141" i="33"/>
  <c r="H419" i="33" s="1"/>
  <c r="G141" i="33"/>
  <c r="C138" i="60" s="1"/>
  <c r="D141" i="33"/>
  <c r="D138" i="60" l="1"/>
  <c r="B419" i="33"/>
  <c r="D419" i="33" s="1"/>
  <c r="E419" i="33"/>
  <c r="G419" i="33" s="1"/>
  <c r="J419" i="33"/>
  <c r="E138" i="60"/>
  <c r="F138" i="60" s="1"/>
  <c r="J279" i="33"/>
  <c r="I418" i="33" s="1"/>
  <c r="G279" i="33"/>
  <c r="F418" i="33" s="1"/>
  <c r="D279" i="33"/>
  <c r="C418" i="33" s="1"/>
  <c r="J140" i="33"/>
  <c r="E137" i="60" s="1"/>
  <c r="G140" i="33"/>
  <c r="C137" i="60" s="1"/>
  <c r="D140" i="33"/>
  <c r="B418" i="33" s="1"/>
  <c r="D137" i="60" l="1"/>
  <c r="F137" i="60" s="1"/>
  <c r="E418" i="33"/>
  <c r="G418" i="33" s="1"/>
  <c r="D418" i="33"/>
  <c r="H418" i="33"/>
  <c r="J418" i="33" s="1"/>
  <c r="J278" i="33"/>
  <c r="I417" i="33" s="1"/>
  <c r="G278" i="33"/>
  <c r="F417" i="33" s="1"/>
  <c r="D278" i="33"/>
  <c r="C417" i="33" s="1"/>
  <c r="J139" i="33"/>
  <c r="G139" i="33"/>
  <c r="D139" i="33"/>
  <c r="E417" i="33" l="1"/>
  <c r="C136" i="60"/>
  <c r="B417" i="33"/>
  <c r="D417" i="33" s="1"/>
  <c r="D136" i="60"/>
  <c r="G417" i="33"/>
  <c r="H417" i="33"/>
  <c r="J417" i="33" s="1"/>
  <c r="E136" i="60"/>
  <c r="J277" i="33"/>
  <c r="I416" i="33" s="1"/>
  <c r="G276" i="33"/>
  <c r="G277" i="33"/>
  <c r="F416" i="33" s="1"/>
  <c r="D277" i="33"/>
  <c r="C416" i="33" s="1"/>
  <c r="J138" i="33"/>
  <c r="E135" i="60" s="1"/>
  <c r="G138" i="33"/>
  <c r="C135" i="60" s="1"/>
  <c r="D138" i="33"/>
  <c r="D135" i="60" s="1"/>
  <c r="F136" i="60" l="1"/>
  <c r="F135" i="60"/>
  <c r="E416" i="33"/>
  <c r="G416" i="33" s="1"/>
  <c r="B416" i="33"/>
  <c r="D416" i="33" s="1"/>
  <c r="H416" i="33"/>
  <c r="J416" i="33" s="1"/>
  <c r="F415" i="33"/>
  <c r="D154" i="33"/>
  <c r="D155" i="33"/>
  <c r="C294" i="33" s="1"/>
  <c r="D156" i="33"/>
  <c r="C295" i="33" s="1"/>
  <c r="D157" i="33"/>
  <c r="C296" i="33" s="1"/>
  <c r="D158" i="33"/>
  <c r="C297" i="33" s="1"/>
  <c r="D159" i="33"/>
  <c r="C298" i="33" s="1"/>
  <c r="D160" i="33"/>
  <c r="D161" i="33"/>
  <c r="C300" i="33" s="1"/>
  <c r="D162" i="33"/>
  <c r="D163" i="33"/>
  <c r="C302" i="33" s="1"/>
  <c r="D164" i="33"/>
  <c r="C303" i="33" s="1"/>
  <c r="D165" i="33"/>
  <c r="C304" i="33" s="1"/>
  <c r="D166" i="33"/>
  <c r="C305" i="33" s="1"/>
  <c r="D167" i="33"/>
  <c r="C306" i="33" s="1"/>
  <c r="D235" i="33"/>
  <c r="C374" i="33" s="1"/>
  <c r="D236" i="33"/>
  <c r="C375" i="33" s="1"/>
  <c r="D237" i="33"/>
  <c r="C376" i="33" s="1"/>
  <c r="D238" i="33"/>
  <c r="C377" i="33" s="1"/>
  <c r="D239" i="33"/>
  <c r="C378" i="33" s="1"/>
  <c r="D240" i="33"/>
  <c r="C379" i="33" s="1"/>
  <c r="D241" i="33"/>
  <c r="C380" i="33" s="1"/>
  <c r="D242" i="33"/>
  <c r="C381" i="33" s="1"/>
  <c r="D243" i="33"/>
  <c r="C382" i="33" s="1"/>
  <c r="D244" i="33"/>
  <c r="C383" i="33" s="1"/>
  <c r="D245" i="33"/>
  <c r="C384" i="33" s="1"/>
  <c r="D246" i="33"/>
  <c r="C385" i="33" s="1"/>
  <c r="D247" i="33"/>
  <c r="C386" i="33" s="1"/>
  <c r="D248" i="33"/>
  <c r="C387" i="33" s="1"/>
  <c r="D249" i="33"/>
  <c r="C388" i="33" s="1"/>
  <c r="D250" i="33"/>
  <c r="C389" i="33" s="1"/>
  <c r="D251" i="33"/>
  <c r="C390" i="33" s="1"/>
  <c r="D252" i="33"/>
  <c r="C391" i="33" s="1"/>
  <c r="D253" i="33"/>
  <c r="C392" i="33" s="1"/>
  <c r="D254" i="33"/>
  <c r="C393" i="33" s="1"/>
  <c r="D255" i="33"/>
  <c r="D256" i="33"/>
  <c r="C395" i="33" s="1"/>
  <c r="D257" i="33"/>
  <c r="C396" i="33" s="1"/>
  <c r="D258" i="33"/>
  <c r="C397" i="33" s="1"/>
  <c r="D259" i="33"/>
  <c r="C398" i="33" s="1"/>
  <c r="D260" i="33"/>
  <c r="C399" i="33" s="1"/>
  <c r="D261" i="33"/>
  <c r="C400" i="33" s="1"/>
  <c r="D262" i="33"/>
  <c r="C401" i="33" s="1"/>
  <c r="D263" i="33"/>
  <c r="C402" i="33" s="1"/>
  <c r="D264" i="33"/>
  <c r="C403" i="33" s="1"/>
  <c r="D265" i="33"/>
  <c r="C404" i="33" s="1"/>
  <c r="D266" i="33"/>
  <c r="C405" i="33" s="1"/>
  <c r="D267" i="33"/>
  <c r="C406" i="33" s="1"/>
  <c r="D268" i="33"/>
  <c r="C407" i="33" s="1"/>
  <c r="D269" i="33"/>
  <c r="C408" i="33" s="1"/>
  <c r="D270" i="33"/>
  <c r="C409" i="33" s="1"/>
  <c r="D271" i="33"/>
  <c r="C410" i="33" s="1"/>
  <c r="D272" i="33"/>
  <c r="C411" i="33" s="1"/>
  <c r="D273" i="33"/>
  <c r="C412" i="33" s="1"/>
  <c r="D274" i="33"/>
  <c r="C413" i="33" s="1"/>
  <c r="D275" i="33"/>
  <c r="C414" i="33" s="1"/>
  <c r="D276" i="33"/>
  <c r="C415" i="33" s="1"/>
  <c r="G154" i="33"/>
  <c r="G155" i="33"/>
  <c r="F294" i="33" s="1"/>
  <c r="G156" i="33"/>
  <c r="F295" i="33" s="1"/>
  <c r="G157" i="33"/>
  <c r="F296" i="33" s="1"/>
  <c r="G158" i="33"/>
  <c r="F297" i="33" s="1"/>
  <c r="G159" i="33"/>
  <c r="F298" i="33" s="1"/>
  <c r="G160" i="33"/>
  <c r="F299" i="33" s="1"/>
  <c r="G161" i="33"/>
  <c r="G162" i="33"/>
  <c r="F301" i="33" s="1"/>
  <c r="G163" i="33"/>
  <c r="F302" i="33" s="1"/>
  <c r="G164" i="33"/>
  <c r="F303" i="33" s="1"/>
  <c r="G165" i="33"/>
  <c r="F304" i="33" s="1"/>
  <c r="G166" i="33"/>
  <c r="F305" i="33" s="1"/>
  <c r="G167" i="33"/>
  <c r="F306" i="33" s="1"/>
  <c r="G235" i="33"/>
  <c r="F374" i="33" s="1"/>
  <c r="G236" i="33"/>
  <c r="F375" i="33" s="1"/>
  <c r="G237" i="33"/>
  <c r="F376" i="33" s="1"/>
  <c r="G238" i="33"/>
  <c r="F377" i="33" s="1"/>
  <c r="G239" i="33"/>
  <c r="F378" i="33" s="1"/>
  <c r="G240" i="33"/>
  <c r="F379" i="33" s="1"/>
  <c r="G241" i="33"/>
  <c r="F380" i="33" s="1"/>
  <c r="G242" i="33"/>
  <c r="F381" i="33" s="1"/>
  <c r="G243" i="33"/>
  <c r="F382" i="33" s="1"/>
  <c r="G244" i="33"/>
  <c r="F383" i="33" s="1"/>
  <c r="G245" i="33"/>
  <c r="F384" i="33" s="1"/>
  <c r="G246" i="33"/>
  <c r="F385" i="33" s="1"/>
  <c r="G247" i="33"/>
  <c r="F386" i="33" s="1"/>
  <c r="G248" i="33"/>
  <c r="F387" i="33" s="1"/>
  <c r="G249" i="33"/>
  <c r="F388" i="33" s="1"/>
  <c r="G250" i="33"/>
  <c r="F389" i="33" s="1"/>
  <c r="G251" i="33"/>
  <c r="F390" i="33" s="1"/>
  <c r="G252" i="33"/>
  <c r="F391" i="33" s="1"/>
  <c r="G253" i="33"/>
  <c r="F392" i="33" s="1"/>
  <c r="G254" i="33"/>
  <c r="F393" i="33" s="1"/>
  <c r="G255" i="33"/>
  <c r="F394" i="33" s="1"/>
  <c r="G256" i="33"/>
  <c r="F395" i="33" s="1"/>
  <c r="G257" i="33"/>
  <c r="F396" i="33" s="1"/>
  <c r="G258" i="33"/>
  <c r="F397" i="33" s="1"/>
  <c r="G259" i="33"/>
  <c r="F398" i="33" s="1"/>
  <c r="G260" i="33"/>
  <c r="F399" i="33" s="1"/>
  <c r="G261" i="33"/>
  <c r="F400" i="33" s="1"/>
  <c r="G262" i="33"/>
  <c r="F401" i="33" s="1"/>
  <c r="G263" i="33"/>
  <c r="F402" i="33" s="1"/>
  <c r="G264" i="33"/>
  <c r="F403" i="33" s="1"/>
  <c r="G265" i="33"/>
  <c r="F404" i="33" s="1"/>
  <c r="G266" i="33"/>
  <c r="F405" i="33" s="1"/>
  <c r="G267" i="33"/>
  <c r="F406" i="33" s="1"/>
  <c r="G268" i="33"/>
  <c r="F407" i="33" s="1"/>
  <c r="G269" i="33"/>
  <c r="F408" i="33" s="1"/>
  <c r="G270" i="33"/>
  <c r="F409" i="33" s="1"/>
  <c r="G271" i="33"/>
  <c r="F410" i="33" s="1"/>
  <c r="G272" i="33"/>
  <c r="F411" i="33" s="1"/>
  <c r="G273" i="33"/>
  <c r="F412" i="33" s="1"/>
  <c r="G274" i="33"/>
  <c r="F413" i="33" s="1"/>
  <c r="G275" i="33"/>
  <c r="F414" i="33" s="1"/>
  <c r="J154" i="33"/>
  <c r="J155" i="33"/>
  <c r="I294" i="33" s="1"/>
  <c r="J156" i="33"/>
  <c r="I295" i="33" s="1"/>
  <c r="J157" i="33"/>
  <c r="J158" i="33"/>
  <c r="I297" i="33" s="1"/>
  <c r="J159" i="33"/>
  <c r="I298" i="33" s="1"/>
  <c r="J160" i="33"/>
  <c r="I299" i="33" s="1"/>
  <c r="J161" i="33"/>
  <c r="I300" i="33" s="1"/>
  <c r="J162" i="33"/>
  <c r="I301" i="33" s="1"/>
  <c r="J163" i="33"/>
  <c r="I302" i="33" s="1"/>
  <c r="J164" i="33"/>
  <c r="I303" i="33" s="1"/>
  <c r="J165" i="33"/>
  <c r="I304" i="33" s="1"/>
  <c r="J166" i="33"/>
  <c r="I305" i="33" s="1"/>
  <c r="J167" i="33"/>
  <c r="I306" i="33" s="1"/>
  <c r="J235" i="33"/>
  <c r="I374" i="33" s="1"/>
  <c r="J236" i="33"/>
  <c r="J237" i="33"/>
  <c r="I376" i="33" s="1"/>
  <c r="J238" i="33"/>
  <c r="I377" i="33" s="1"/>
  <c r="J239" i="33"/>
  <c r="I378" i="33" s="1"/>
  <c r="J240" i="33"/>
  <c r="I379" i="33" s="1"/>
  <c r="J241" i="33"/>
  <c r="I380" i="33" s="1"/>
  <c r="J242" i="33"/>
  <c r="I381" i="33" s="1"/>
  <c r="J243" i="33"/>
  <c r="I382" i="33" s="1"/>
  <c r="J244" i="33"/>
  <c r="I383" i="33" s="1"/>
  <c r="J245" i="33"/>
  <c r="I384" i="33" s="1"/>
  <c r="J246" i="33"/>
  <c r="I385" i="33" s="1"/>
  <c r="J247" i="33"/>
  <c r="I386" i="33" s="1"/>
  <c r="J248" i="33"/>
  <c r="I387" i="33" s="1"/>
  <c r="J249" i="33"/>
  <c r="I388" i="33" s="1"/>
  <c r="J250" i="33"/>
  <c r="I389" i="33" s="1"/>
  <c r="J251" i="33"/>
  <c r="I390" i="33" s="1"/>
  <c r="J252" i="33"/>
  <c r="I391" i="33" s="1"/>
  <c r="J253" i="33"/>
  <c r="I392" i="33" s="1"/>
  <c r="J254" i="33"/>
  <c r="I393" i="33" s="1"/>
  <c r="J255" i="33"/>
  <c r="I394" i="33" s="1"/>
  <c r="J256" i="33"/>
  <c r="I395" i="33" s="1"/>
  <c r="J257" i="33"/>
  <c r="I396" i="33" s="1"/>
  <c r="J258" i="33"/>
  <c r="I397" i="33" s="1"/>
  <c r="J259" i="33"/>
  <c r="I398" i="33" s="1"/>
  <c r="J260" i="33"/>
  <c r="I399" i="33" s="1"/>
  <c r="J261" i="33"/>
  <c r="I400" i="33" s="1"/>
  <c r="J262" i="33"/>
  <c r="I401" i="33" s="1"/>
  <c r="J263" i="33"/>
  <c r="I402" i="33" s="1"/>
  <c r="J264" i="33"/>
  <c r="I403" i="33" s="1"/>
  <c r="J265" i="33"/>
  <c r="I404" i="33" s="1"/>
  <c r="J266" i="33"/>
  <c r="I405" i="33" s="1"/>
  <c r="J267" i="33"/>
  <c r="I406" i="33" s="1"/>
  <c r="J268" i="33"/>
  <c r="I407" i="33" s="1"/>
  <c r="J269" i="33"/>
  <c r="I408" i="33" s="1"/>
  <c r="J270" i="33"/>
  <c r="I409" i="33" s="1"/>
  <c r="J271" i="33"/>
  <c r="I410" i="33" s="1"/>
  <c r="J272" i="33"/>
  <c r="I411" i="33" s="1"/>
  <c r="J273" i="33"/>
  <c r="I412" i="33" s="1"/>
  <c r="J274" i="33"/>
  <c r="I413" i="33" s="1"/>
  <c r="J275" i="33"/>
  <c r="I414" i="33" s="1"/>
  <c r="J276" i="33"/>
  <c r="I415" i="33" s="1"/>
  <c r="J137" i="33"/>
  <c r="E134" i="60" s="1"/>
  <c r="G137" i="33"/>
  <c r="E415" i="33" s="1"/>
  <c r="D137" i="33"/>
  <c r="D15" i="33"/>
  <c r="D16" i="33"/>
  <c r="B294" i="33" s="1"/>
  <c r="D17" i="33"/>
  <c r="B295" i="33" s="1"/>
  <c r="D18" i="33"/>
  <c r="B296" i="33" s="1"/>
  <c r="D19" i="33"/>
  <c r="B297" i="33" s="1"/>
  <c r="D20" i="33"/>
  <c r="B298" i="33" s="1"/>
  <c r="D21" i="33"/>
  <c r="B299" i="33" s="1"/>
  <c r="D22" i="33"/>
  <c r="B300" i="33" s="1"/>
  <c r="D23" i="33"/>
  <c r="B301" i="33" s="1"/>
  <c r="D24" i="33"/>
  <c r="B302" i="33" s="1"/>
  <c r="D25" i="33"/>
  <c r="B303" i="33" s="1"/>
  <c r="D26" i="33"/>
  <c r="B304" i="33" s="1"/>
  <c r="D27" i="33"/>
  <c r="B305" i="33" s="1"/>
  <c r="D28" i="33"/>
  <c r="B306" i="33" s="1"/>
  <c r="D29" i="33"/>
  <c r="B307" i="33" s="1"/>
  <c r="D30" i="33"/>
  <c r="B308" i="33" s="1"/>
  <c r="D31" i="33"/>
  <c r="B309" i="33" s="1"/>
  <c r="D32" i="33"/>
  <c r="B310" i="33" s="1"/>
  <c r="D33" i="33"/>
  <c r="B311" i="33" s="1"/>
  <c r="D34" i="33"/>
  <c r="B312" i="33" s="1"/>
  <c r="D35" i="33"/>
  <c r="B313" i="33" s="1"/>
  <c r="D36" i="33"/>
  <c r="B314" i="33" s="1"/>
  <c r="D37" i="33"/>
  <c r="B315" i="33" s="1"/>
  <c r="D38" i="33"/>
  <c r="B316" i="33" s="1"/>
  <c r="D39" i="33"/>
  <c r="B317" i="33" s="1"/>
  <c r="D40" i="33"/>
  <c r="B318" i="33" s="1"/>
  <c r="D41" i="33"/>
  <c r="B319" i="33" s="1"/>
  <c r="D42" i="33"/>
  <c r="B320" i="33" s="1"/>
  <c r="D43" i="33"/>
  <c r="B321" i="33" s="1"/>
  <c r="D44" i="33"/>
  <c r="B322" i="33" s="1"/>
  <c r="D45" i="33"/>
  <c r="B323" i="33" s="1"/>
  <c r="D46" i="33"/>
  <c r="B324" i="33" s="1"/>
  <c r="D47" i="33"/>
  <c r="B325" i="33" s="1"/>
  <c r="D48" i="33"/>
  <c r="B326" i="33" s="1"/>
  <c r="D49" i="33"/>
  <c r="B327" i="33" s="1"/>
  <c r="D50" i="33"/>
  <c r="B328" i="33" s="1"/>
  <c r="D51" i="33"/>
  <c r="B329" i="33" s="1"/>
  <c r="D52" i="33"/>
  <c r="B330" i="33" s="1"/>
  <c r="D53" i="33"/>
  <c r="B331" i="33" s="1"/>
  <c r="D54" i="33"/>
  <c r="B332" i="33" s="1"/>
  <c r="D55" i="33"/>
  <c r="B333" i="33" s="1"/>
  <c r="D56" i="33"/>
  <c r="B334" i="33" s="1"/>
  <c r="D57" i="33"/>
  <c r="B335" i="33" s="1"/>
  <c r="D58" i="33"/>
  <c r="B336" i="33" s="1"/>
  <c r="D59" i="33"/>
  <c r="B337" i="33" s="1"/>
  <c r="D60" i="33"/>
  <c r="B338" i="33" s="1"/>
  <c r="D61" i="33"/>
  <c r="B339" i="33" s="1"/>
  <c r="D67" i="33"/>
  <c r="B345" i="33" s="1"/>
  <c r="D68" i="33"/>
  <c r="B346" i="33" s="1"/>
  <c r="D69" i="33"/>
  <c r="B347" i="33" s="1"/>
  <c r="D70" i="33"/>
  <c r="B348" i="33" s="1"/>
  <c r="D71" i="33"/>
  <c r="B349" i="33" s="1"/>
  <c r="D72" i="33"/>
  <c r="B350" i="33" s="1"/>
  <c r="D78" i="33"/>
  <c r="B356" i="33" s="1"/>
  <c r="D79" i="33"/>
  <c r="B357" i="33" s="1"/>
  <c r="D80" i="33"/>
  <c r="B358" i="33" s="1"/>
  <c r="D81" i="33"/>
  <c r="B359" i="33" s="1"/>
  <c r="D82" i="33"/>
  <c r="B360" i="33" s="1"/>
  <c r="D83" i="33"/>
  <c r="B361" i="33" s="1"/>
  <c r="D84" i="33"/>
  <c r="B362" i="33" s="1"/>
  <c r="D85" i="33"/>
  <c r="B363" i="33" s="1"/>
  <c r="D86" i="33"/>
  <c r="B364" i="33" s="1"/>
  <c r="D87" i="33"/>
  <c r="B365" i="33" s="1"/>
  <c r="D88" i="33"/>
  <c r="B366" i="33" s="1"/>
  <c r="D89" i="33"/>
  <c r="B367" i="33" s="1"/>
  <c r="D90" i="33"/>
  <c r="B368" i="33" s="1"/>
  <c r="D91" i="33"/>
  <c r="B369" i="33" s="1"/>
  <c r="D92" i="33"/>
  <c r="B370" i="33" s="1"/>
  <c r="D93" i="33"/>
  <c r="B371" i="33" s="1"/>
  <c r="D94" i="33"/>
  <c r="B372" i="33" s="1"/>
  <c r="D97" i="33"/>
  <c r="D94" i="60" s="1"/>
  <c r="D98" i="33"/>
  <c r="D95" i="60" s="1"/>
  <c r="D99" i="33"/>
  <c r="D100" i="33"/>
  <c r="D101" i="33"/>
  <c r="B379" i="33" s="1"/>
  <c r="D102" i="33"/>
  <c r="B380" i="33" s="1"/>
  <c r="D103" i="33"/>
  <c r="B381" i="33" s="1"/>
  <c r="D104" i="33"/>
  <c r="D101" i="60" s="1"/>
  <c r="D105" i="33"/>
  <c r="D106" i="33"/>
  <c r="B384" i="33" s="1"/>
  <c r="D107" i="33"/>
  <c r="D104" i="60" s="1"/>
  <c r="D108" i="33"/>
  <c r="D105" i="60" s="1"/>
  <c r="D109" i="33"/>
  <c r="D106" i="60" s="1"/>
  <c r="D110" i="33"/>
  <c r="D111" i="33"/>
  <c r="D112" i="33"/>
  <c r="D109" i="60" s="1"/>
  <c r="D113" i="33"/>
  <c r="D114" i="33"/>
  <c r="D111" i="60" s="1"/>
  <c r="D115" i="33"/>
  <c r="D112" i="60" s="1"/>
  <c r="D116" i="33"/>
  <c r="D117" i="33"/>
  <c r="B395" i="33" s="1"/>
  <c r="D118" i="33"/>
  <c r="D115" i="60" s="1"/>
  <c r="D119" i="33"/>
  <c r="D116" i="60" s="1"/>
  <c r="D120" i="33"/>
  <c r="B398" i="33" s="1"/>
  <c r="D121" i="33"/>
  <c r="D122" i="33"/>
  <c r="D123" i="33"/>
  <c r="D124" i="33"/>
  <c r="D125" i="33"/>
  <c r="B403" i="33" s="1"/>
  <c r="D126" i="33"/>
  <c r="B404" i="33" s="1"/>
  <c r="D127" i="33"/>
  <c r="B405" i="33" s="1"/>
  <c r="D128" i="33"/>
  <c r="D129" i="33"/>
  <c r="D130" i="33"/>
  <c r="D127" i="60" s="1"/>
  <c r="D131" i="33"/>
  <c r="D132" i="33"/>
  <c r="D129" i="60" s="1"/>
  <c r="D133" i="33"/>
  <c r="B411" i="33" s="1"/>
  <c r="D134" i="33"/>
  <c r="B412" i="33" s="1"/>
  <c r="D135" i="33"/>
  <c r="B413" i="33" s="1"/>
  <c r="D136" i="33"/>
  <c r="B414" i="33" s="1"/>
  <c r="G15" i="33"/>
  <c r="G16" i="33"/>
  <c r="E294" i="33" s="1"/>
  <c r="G17" i="33"/>
  <c r="E295" i="33" s="1"/>
  <c r="G18" i="33"/>
  <c r="E296" i="33" s="1"/>
  <c r="G19" i="33"/>
  <c r="E297" i="33" s="1"/>
  <c r="G297" i="33" s="1"/>
  <c r="G20" i="33"/>
  <c r="E298" i="33" s="1"/>
  <c r="G298" i="33" s="1"/>
  <c r="G21" i="33"/>
  <c r="E299" i="33" s="1"/>
  <c r="G22" i="33"/>
  <c r="E300" i="33" s="1"/>
  <c r="G23" i="33"/>
  <c r="E301" i="33" s="1"/>
  <c r="G24" i="33"/>
  <c r="E302" i="33" s="1"/>
  <c r="G25" i="33"/>
  <c r="E303" i="33" s="1"/>
  <c r="G26" i="33"/>
  <c r="E304" i="33" s="1"/>
  <c r="G27" i="33"/>
  <c r="E305" i="33" s="1"/>
  <c r="G28" i="33"/>
  <c r="E306" i="33" s="1"/>
  <c r="G29" i="33"/>
  <c r="E307" i="33" s="1"/>
  <c r="G30" i="33"/>
  <c r="E308" i="33" s="1"/>
  <c r="G31" i="33"/>
  <c r="E309" i="33" s="1"/>
  <c r="G32" i="33"/>
  <c r="E310" i="33" s="1"/>
  <c r="G33" i="33"/>
  <c r="E311" i="33" s="1"/>
  <c r="G34" i="33"/>
  <c r="E312" i="33" s="1"/>
  <c r="G35" i="33"/>
  <c r="E313" i="33" s="1"/>
  <c r="G36" i="33"/>
  <c r="E314" i="33" s="1"/>
  <c r="G37" i="33"/>
  <c r="E315" i="33" s="1"/>
  <c r="G38" i="33"/>
  <c r="E316" i="33" s="1"/>
  <c r="G39" i="33"/>
  <c r="E317" i="33" s="1"/>
  <c r="G40" i="33"/>
  <c r="E318" i="33" s="1"/>
  <c r="G41" i="33"/>
  <c r="E319" i="33" s="1"/>
  <c r="G42" i="33"/>
  <c r="E320" i="33" s="1"/>
  <c r="G43" i="33"/>
  <c r="E321" i="33" s="1"/>
  <c r="G44" i="33"/>
  <c r="E322" i="33" s="1"/>
  <c r="G45" i="33"/>
  <c r="E323" i="33" s="1"/>
  <c r="G46" i="33"/>
  <c r="E324" i="33" s="1"/>
  <c r="G47" i="33"/>
  <c r="E325" i="33" s="1"/>
  <c r="G48" i="33"/>
  <c r="E326" i="33" s="1"/>
  <c r="G49" i="33"/>
  <c r="E327" i="33" s="1"/>
  <c r="G50" i="33"/>
  <c r="E328" i="33" s="1"/>
  <c r="G51" i="33"/>
  <c r="E329" i="33" s="1"/>
  <c r="G52" i="33"/>
  <c r="E330" i="33" s="1"/>
  <c r="G53" i="33"/>
  <c r="E331" i="33" s="1"/>
  <c r="G54" i="33"/>
  <c r="E332" i="33" s="1"/>
  <c r="G55" i="33"/>
  <c r="E333" i="33" s="1"/>
  <c r="G56" i="33"/>
  <c r="E334" i="33" s="1"/>
  <c r="G57" i="33"/>
  <c r="E335" i="33" s="1"/>
  <c r="G58" i="33"/>
  <c r="E336" i="33" s="1"/>
  <c r="G59" i="33"/>
  <c r="E337" i="33" s="1"/>
  <c r="G60" i="33"/>
  <c r="E338" i="33" s="1"/>
  <c r="G61" i="33"/>
  <c r="E339" i="33" s="1"/>
  <c r="G67" i="33"/>
  <c r="E345" i="33" s="1"/>
  <c r="G68" i="33"/>
  <c r="E346" i="33" s="1"/>
  <c r="G69" i="33"/>
  <c r="E347" i="33" s="1"/>
  <c r="G70" i="33"/>
  <c r="E348" i="33" s="1"/>
  <c r="G71" i="33"/>
  <c r="E349" i="33" s="1"/>
  <c r="G72" i="33"/>
  <c r="E350" i="33" s="1"/>
  <c r="G78" i="33"/>
  <c r="E356" i="33" s="1"/>
  <c r="G79" i="33"/>
  <c r="E357" i="33" s="1"/>
  <c r="G80" i="33"/>
  <c r="E358" i="33" s="1"/>
  <c r="G81" i="33"/>
  <c r="E359" i="33" s="1"/>
  <c r="G82" i="33"/>
  <c r="E360" i="33" s="1"/>
  <c r="G83" i="33"/>
  <c r="E361" i="33" s="1"/>
  <c r="G84" i="33"/>
  <c r="E362" i="33" s="1"/>
  <c r="G85" i="33"/>
  <c r="E363" i="33" s="1"/>
  <c r="G86" i="33"/>
  <c r="E364" i="33" s="1"/>
  <c r="G87" i="33"/>
  <c r="E365" i="33" s="1"/>
  <c r="G88" i="33"/>
  <c r="E366" i="33" s="1"/>
  <c r="G89" i="33"/>
  <c r="E367" i="33" s="1"/>
  <c r="G90" i="33"/>
  <c r="E368" i="33" s="1"/>
  <c r="G91" i="33"/>
  <c r="C88" i="60" s="1"/>
  <c r="G92" i="33"/>
  <c r="C89" i="60" s="1"/>
  <c r="G93" i="33"/>
  <c r="C90" i="60" s="1"/>
  <c r="G94" i="33"/>
  <c r="C91" i="60" s="1"/>
  <c r="G97" i="33"/>
  <c r="G98" i="33"/>
  <c r="C95" i="60" s="1"/>
  <c r="G99" i="33"/>
  <c r="C96" i="60" s="1"/>
  <c r="G100" i="33"/>
  <c r="C97" i="60" s="1"/>
  <c r="G101" i="33"/>
  <c r="E379" i="33" s="1"/>
  <c r="G102" i="33"/>
  <c r="C99" i="60" s="1"/>
  <c r="G103" i="33"/>
  <c r="C100" i="60" s="1"/>
  <c r="G104" i="33"/>
  <c r="G105" i="33"/>
  <c r="G106" i="33"/>
  <c r="C103" i="60" s="1"/>
  <c r="G107" i="33"/>
  <c r="E385" i="33" s="1"/>
  <c r="G108" i="33"/>
  <c r="E386" i="33" s="1"/>
  <c r="G109" i="33"/>
  <c r="E387" i="33" s="1"/>
  <c r="G110" i="33"/>
  <c r="C107" i="60" s="1"/>
  <c r="G111" i="33"/>
  <c r="C108" i="60" s="1"/>
  <c r="G112" i="33"/>
  <c r="G113" i="33"/>
  <c r="G114" i="33"/>
  <c r="C111" i="60" s="1"/>
  <c r="G115" i="33"/>
  <c r="G116" i="33"/>
  <c r="C113" i="60" s="1"/>
  <c r="G117" i="33"/>
  <c r="C114" i="60" s="1"/>
  <c r="G118" i="33"/>
  <c r="G119" i="33"/>
  <c r="E397" i="33" s="1"/>
  <c r="G120" i="33"/>
  <c r="G121" i="33"/>
  <c r="C118" i="60" s="1"/>
  <c r="G122" i="33"/>
  <c r="C119" i="60" s="1"/>
  <c r="G123" i="33"/>
  <c r="G124" i="33"/>
  <c r="C121" i="60" s="1"/>
  <c r="G125" i="33"/>
  <c r="E403" i="33" s="1"/>
  <c r="G126" i="33"/>
  <c r="E404" i="33" s="1"/>
  <c r="G127" i="33"/>
  <c r="E405" i="33" s="1"/>
  <c r="G128" i="33"/>
  <c r="G129" i="33"/>
  <c r="C126" i="60" s="1"/>
  <c r="G130" i="33"/>
  <c r="C127" i="60" s="1"/>
  <c r="G131" i="33"/>
  <c r="C128" i="60" s="1"/>
  <c r="G132" i="33"/>
  <c r="G133" i="33"/>
  <c r="C130" i="60" s="1"/>
  <c r="G134" i="33"/>
  <c r="C131" i="60" s="1"/>
  <c r="G135" i="33"/>
  <c r="E413" i="33" s="1"/>
  <c r="G136" i="33"/>
  <c r="J15" i="33"/>
  <c r="J16" i="33"/>
  <c r="H294" i="33" s="1"/>
  <c r="J17" i="33"/>
  <c r="H295" i="33" s="1"/>
  <c r="J18" i="33"/>
  <c r="H296" i="33" s="1"/>
  <c r="J19" i="33"/>
  <c r="H297" i="33" s="1"/>
  <c r="J20" i="33"/>
  <c r="H298" i="33" s="1"/>
  <c r="J21" i="33"/>
  <c r="H299" i="33" s="1"/>
  <c r="J22" i="33"/>
  <c r="H300" i="33" s="1"/>
  <c r="J23" i="33"/>
  <c r="H301" i="33" s="1"/>
  <c r="J24" i="33"/>
  <c r="H302" i="33" s="1"/>
  <c r="J25" i="33"/>
  <c r="H303" i="33" s="1"/>
  <c r="J26" i="33"/>
  <c r="H304" i="33" s="1"/>
  <c r="J27" i="33"/>
  <c r="H305" i="33" s="1"/>
  <c r="J28" i="33"/>
  <c r="H306" i="33" s="1"/>
  <c r="J29" i="33"/>
  <c r="H307" i="33" s="1"/>
  <c r="J30" i="33"/>
  <c r="H308" i="33" s="1"/>
  <c r="J31" i="33"/>
  <c r="H309" i="33" s="1"/>
  <c r="J32" i="33"/>
  <c r="H310" i="33" s="1"/>
  <c r="J33" i="33"/>
  <c r="H311" i="33" s="1"/>
  <c r="J34" i="33"/>
  <c r="H312" i="33" s="1"/>
  <c r="J35" i="33"/>
  <c r="H313" i="33" s="1"/>
  <c r="J36" i="33"/>
  <c r="H314" i="33" s="1"/>
  <c r="J37" i="33"/>
  <c r="H315" i="33" s="1"/>
  <c r="J38" i="33"/>
  <c r="H316" i="33" s="1"/>
  <c r="J39" i="33"/>
  <c r="H317" i="33" s="1"/>
  <c r="J40" i="33"/>
  <c r="H318" i="33" s="1"/>
  <c r="J41" i="33"/>
  <c r="H319" i="33" s="1"/>
  <c r="J42" i="33"/>
  <c r="H320" i="33" s="1"/>
  <c r="J43" i="33"/>
  <c r="H321" i="33" s="1"/>
  <c r="J44" i="33"/>
  <c r="H322" i="33" s="1"/>
  <c r="J45" i="33"/>
  <c r="H323" i="33" s="1"/>
  <c r="J46" i="33"/>
  <c r="H324" i="33" s="1"/>
  <c r="J47" i="33"/>
  <c r="H325" i="33" s="1"/>
  <c r="J48" i="33"/>
  <c r="H326" i="33" s="1"/>
  <c r="J49" i="33"/>
  <c r="H327" i="33" s="1"/>
  <c r="J50" i="33"/>
  <c r="H328" i="33" s="1"/>
  <c r="J51" i="33"/>
  <c r="H329" i="33" s="1"/>
  <c r="J52" i="33"/>
  <c r="H330" i="33" s="1"/>
  <c r="J53" i="33"/>
  <c r="H331" i="33" s="1"/>
  <c r="J54" i="33"/>
  <c r="H332" i="33" s="1"/>
  <c r="J55" i="33"/>
  <c r="H333" i="33" s="1"/>
  <c r="J56" i="33"/>
  <c r="H334" i="33" s="1"/>
  <c r="J57" i="33"/>
  <c r="H335" i="33" s="1"/>
  <c r="J58" i="33"/>
  <c r="H336" i="33" s="1"/>
  <c r="J59" i="33"/>
  <c r="H337" i="33" s="1"/>
  <c r="J60" i="33"/>
  <c r="H338" i="33" s="1"/>
  <c r="J61" i="33"/>
  <c r="H339" i="33" s="1"/>
  <c r="J67" i="33"/>
  <c r="H345" i="33" s="1"/>
  <c r="J68" i="33"/>
  <c r="H346" i="33" s="1"/>
  <c r="J69" i="33"/>
  <c r="H347" i="33" s="1"/>
  <c r="J70" i="33"/>
  <c r="H348" i="33" s="1"/>
  <c r="J71" i="33"/>
  <c r="H349" i="33" s="1"/>
  <c r="J72" i="33"/>
  <c r="H350" i="33" s="1"/>
  <c r="J78" i="33"/>
  <c r="H356" i="33" s="1"/>
  <c r="J79" i="33"/>
  <c r="H357" i="33" s="1"/>
  <c r="J80" i="33"/>
  <c r="H358" i="33" s="1"/>
  <c r="J81" i="33"/>
  <c r="H359" i="33" s="1"/>
  <c r="J82" i="33"/>
  <c r="H360" i="33" s="1"/>
  <c r="J83" i="33"/>
  <c r="H361" i="33" s="1"/>
  <c r="J84" i="33"/>
  <c r="H362" i="33" s="1"/>
  <c r="J85" i="33"/>
  <c r="H363" i="33" s="1"/>
  <c r="J86" i="33"/>
  <c r="H364" i="33" s="1"/>
  <c r="J87" i="33"/>
  <c r="H365" i="33" s="1"/>
  <c r="J88" i="33"/>
  <c r="H366" i="33" s="1"/>
  <c r="J89" i="33"/>
  <c r="H367" i="33" s="1"/>
  <c r="J90" i="33"/>
  <c r="H368" i="33" s="1"/>
  <c r="J91" i="33"/>
  <c r="J92" i="33"/>
  <c r="E89" i="60" s="1"/>
  <c r="J93" i="33"/>
  <c r="E90" i="60" s="1"/>
  <c r="J94" i="33"/>
  <c r="E91" i="60" s="1"/>
  <c r="J97" i="33"/>
  <c r="H375" i="33" s="1"/>
  <c r="J98" i="33"/>
  <c r="E95" i="60" s="1"/>
  <c r="J99" i="33"/>
  <c r="J100" i="33"/>
  <c r="E97" i="60" s="1"/>
  <c r="J101" i="33"/>
  <c r="H379" i="33" s="1"/>
  <c r="J102" i="33"/>
  <c r="E99" i="60" s="1"/>
  <c r="J103" i="33"/>
  <c r="J104" i="33"/>
  <c r="H382" i="33" s="1"/>
  <c r="J105" i="33"/>
  <c r="E102" i="60" s="1"/>
  <c r="J106" i="33"/>
  <c r="J107" i="33"/>
  <c r="J108" i="33"/>
  <c r="E105" i="60" s="1"/>
  <c r="J109" i="33"/>
  <c r="J110" i="33"/>
  <c r="E107" i="60" s="1"/>
  <c r="J111" i="33"/>
  <c r="J112" i="33"/>
  <c r="H390" i="33" s="1"/>
  <c r="J113" i="33"/>
  <c r="H391" i="33" s="1"/>
  <c r="J114" i="33"/>
  <c r="H392" i="33" s="1"/>
  <c r="J115" i="33"/>
  <c r="J116" i="33"/>
  <c r="H394" i="33" s="1"/>
  <c r="J117" i="33"/>
  <c r="E114" i="60" s="1"/>
  <c r="J118" i="33"/>
  <c r="J119" i="33"/>
  <c r="J120" i="33"/>
  <c r="J121" i="33"/>
  <c r="E118" i="60" s="1"/>
  <c r="J122" i="33"/>
  <c r="E119" i="60" s="1"/>
  <c r="J123" i="33"/>
  <c r="J124" i="33"/>
  <c r="E121" i="60" s="1"/>
  <c r="J125" i="33"/>
  <c r="E122" i="60" s="1"/>
  <c r="J126" i="33"/>
  <c r="E123" i="60" s="1"/>
  <c r="J127" i="33"/>
  <c r="J128" i="33"/>
  <c r="E125" i="60" s="1"/>
  <c r="J129" i="33"/>
  <c r="H407" i="33" s="1"/>
  <c r="J130" i="33"/>
  <c r="E127" i="60" s="1"/>
  <c r="J131" i="33"/>
  <c r="J132" i="33"/>
  <c r="H410" i="33" s="1"/>
  <c r="J133" i="33"/>
  <c r="H411" i="33" s="1"/>
  <c r="J134" i="33"/>
  <c r="E131" i="60" s="1"/>
  <c r="J135" i="33"/>
  <c r="J136" i="33"/>
  <c r="H414" i="33" s="1"/>
  <c r="D88" i="60"/>
  <c r="D89" i="60"/>
  <c r="D90" i="60"/>
  <c r="D91" i="60"/>
  <c r="C168" i="33"/>
  <c r="C169" i="33"/>
  <c r="C170" i="33"/>
  <c r="C171" i="33"/>
  <c r="C172" i="33"/>
  <c r="C173" i="33"/>
  <c r="C174" i="33"/>
  <c r="C175" i="33"/>
  <c r="C176" i="33"/>
  <c r="C177" i="33"/>
  <c r="C178" i="33"/>
  <c r="C179" i="33"/>
  <c r="C180" i="33"/>
  <c r="C181" i="33"/>
  <c r="C182" i="33"/>
  <c r="C183" i="33"/>
  <c r="C184" i="33"/>
  <c r="C185" i="33"/>
  <c r="C186" i="33"/>
  <c r="C187" i="33"/>
  <c r="C188" i="33"/>
  <c r="C189" i="33"/>
  <c r="C190" i="33"/>
  <c r="C191" i="33"/>
  <c r="C192" i="33"/>
  <c r="C193" i="33"/>
  <c r="C194" i="33"/>
  <c r="C195" i="33"/>
  <c r="C196" i="33"/>
  <c r="C197" i="33"/>
  <c r="C198" i="33"/>
  <c r="C199" i="33"/>
  <c r="C200" i="33"/>
  <c r="C201" i="33"/>
  <c r="C202" i="33"/>
  <c r="C203" i="33"/>
  <c r="C204" i="33"/>
  <c r="C205" i="33"/>
  <c r="C206" i="33"/>
  <c r="C207" i="33"/>
  <c r="C208" i="33"/>
  <c r="C209" i="33"/>
  <c r="C210" i="33"/>
  <c r="C211" i="33"/>
  <c r="C212" i="33"/>
  <c r="C213" i="33"/>
  <c r="C214" i="33"/>
  <c r="C215" i="33"/>
  <c r="C216" i="33"/>
  <c r="C217" i="33"/>
  <c r="C218" i="33"/>
  <c r="C219" i="33"/>
  <c r="C220" i="33"/>
  <c r="C221" i="33"/>
  <c r="C222" i="33"/>
  <c r="C223" i="33"/>
  <c r="C224" i="33"/>
  <c r="C225" i="33"/>
  <c r="C226" i="33"/>
  <c r="C227" i="33"/>
  <c r="C228" i="33"/>
  <c r="C229" i="33"/>
  <c r="C230" i="33"/>
  <c r="C231" i="33"/>
  <c r="C232" i="33"/>
  <c r="C233" i="33"/>
  <c r="C234" i="33"/>
  <c r="E168" i="33"/>
  <c r="E288" i="33" s="1"/>
  <c r="E169" i="33"/>
  <c r="E170" i="33"/>
  <c r="E171" i="33"/>
  <c r="E172" i="33"/>
  <c r="E173" i="33"/>
  <c r="E174" i="33"/>
  <c r="E175" i="33"/>
  <c r="E176" i="33"/>
  <c r="E177" i="33"/>
  <c r="E178" i="33"/>
  <c r="E179" i="33"/>
  <c r="E180" i="33"/>
  <c r="E181" i="33"/>
  <c r="E182" i="33"/>
  <c r="E183" i="33"/>
  <c r="E184" i="33"/>
  <c r="E185" i="33"/>
  <c r="E186" i="33"/>
  <c r="E187" i="33"/>
  <c r="E188" i="33"/>
  <c r="E189" i="33"/>
  <c r="E190" i="33"/>
  <c r="E191" i="33"/>
  <c r="E192" i="33"/>
  <c r="E193" i="33"/>
  <c r="E194" i="33"/>
  <c r="E195" i="33"/>
  <c r="E196" i="33"/>
  <c r="E197" i="33"/>
  <c r="E198" i="33"/>
  <c r="E199" i="33"/>
  <c r="E200" i="33"/>
  <c r="E201" i="33"/>
  <c r="E202" i="33"/>
  <c r="E203" i="33"/>
  <c r="E204" i="33"/>
  <c r="E205" i="33"/>
  <c r="E206" i="33"/>
  <c r="E207" i="33"/>
  <c r="E208" i="33"/>
  <c r="E209" i="33"/>
  <c r="E210" i="33"/>
  <c r="E211" i="33"/>
  <c r="E212" i="33"/>
  <c r="E213" i="33"/>
  <c r="E214" i="33"/>
  <c r="E215" i="33"/>
  <c r="E216" i="33"/>
  <c r="E217" i="33"/>
  <c r="E218" i="33"/>
  <c r="E219" i="33"/>
  <c r="E220" i="33"/>
  <c r="E221" i="33"/>
  <c r="E222" i="33"/>
  <c r="E223" i="33"/>
  <c r="E224" i="33"/>
  <c r="E225" i="33"/>
  <c r="E226" i="33"/>
  <c r="E227" i="33"/>
  <c r="E228" i="33"/>
  <c r="E229" i="33"/>
  <c r="E230" i="33"/>
  <c r="E231" i="33"/>
  <c r="E232" i="33"/>
  <c r="E233" i="33"/>
  <c r="E234" i="33"/>
  <c r="F168" i="33"/>
  <c r="F169" i="33"/>
  <c r="F170" i="33"/>
  <c r="F171" i="33"/>
  <c r="F172" i="33"/>
  <c r="F173" i="33"/>
  <c r="F174" i="33"/>
  <c r="F175" i="33"/>
  <c r="F176" i="33"/>
  <c r="F177" i="33"/>
  <c r="F178" i="33"/>
  <c r="F179" i="33"/>
  <c r="F180" i="33"/>
  <c r="F181" i="33"/>
  <c r="F182" i="33"/>
  <c r="F183" i="33"/>
  <c r="F184" i="33"/>
  <c r="F185" i="33"/>
  <c r="F186" i="33"/>
  <c r="F187" i="33"/>
  <c r="F188" i="33"/>
  <c r="F189" i="33"/>
  <c r="F190" i="33"/>
  <c r="F191" i="33"/>
  <c r="F192" i="33"/>
  <c r="F193" i="33"/>
  <c r="F194" i="33"/>
  <c r="F195" i="33"/>
  <c r="F196" i="33"/>
  <c r="F197" i="33"/>
  <c r="F198" i="33"/>
  <c r="F199" i="33"/>
  <c r="F200" i="33"/>
  <c r="F201" i="33"/>
  <c r="F202" i="33"/>
  <c r="F203" i="33"/>
  <c r="F204" i="33"/>
  <c r="F205" i="33"/>
  <c r="F206" i="33"/>
  <c r="F207" i="33"/>
  <c r="F208" i="33"/>
  <c r="F209" i="33"/>
  <c r="F210" i="33"/>
  <c r="F211" i="33"/>
  <c r="F212" i="33"/>
  <c r="F213" i="33"/>
  <c r="F214" i="33"/>
  <c r="F215" i="33"/>
  <c r="F216" i="33"/>
  <c r="F217" i="33"/>
  <c r="F218" i="33"/>
  <c r="F219" i="33"/>
  <c r="F220" i="33"/>
  <c r="F221" i="33"/>
  <c r="F222" i="33"/>
  <c r="F223" i="33"/>
  <c r="F224" i="33"/>
  <c r="F225" i="33"/>
  <c r="F226" i="33"/>
  <c r="F227" i="33"/>
  <c r="F228" i="33"/>
  <c r="F229" i="33"/>
  <c r="F230" i="33"/>
  <c r="F231" i="33"/>
  <c r="F232" i="33"/>
  <c r="F233" i="33"/>
  <c r="F234" i="33"/>
  <c r="H168" i="33"/>
  <c r="H169" i="33"/>
  <c r="H170" i="33"/>
  <c r="H171" i="33"/>
  <c r="H172" i="33"/>
  <c r="H173" i="33"/>
  <c r="H174" i="33"/>
  <c r="H175" i="33"/>
  <c r="H176" i="33"/>
  <c r="H177" i="33"/>
  <c r="H178" i="33"/>
  <c r="H179" i="33"/>
  <c r="H180" i="33"/>
  <c r="H181" i="33"/>
  <c r="H182" i="33"/>
  <c r="H183" i="33"/>
  <c r="H184" i="33"/>
  <c r="H185" i="33"/>
  <c r="H186" i="33"/>
  <c r="H187" i="33"/>
  <c r="H188" i="33"/>
  <c r="H189" i="33"/>
  <c r="H190" i="33"/>
  <c r="H191" i="33"/>
  <c r="H192" i="33"/>
  <c r="H193" i="33"/>
  <c r="H194" i="33"/>
  <c r="H195" i="33"/>
  <c r="H196" i="33"/>
  <c r="H197" i="33"/>
  <c r="H198" i="33"/>
  <c r="H199" i="33"/>
  <c r="H200" i="33"/>
  <c r="H201" i="33"/>
  <c r="H202" i="33"/>
  <c r="H203" i="33"/>
  <c r="H204" i="33"/>
  <c r="H205" i="33"/>
  <c r="H206" i="33"/>
  <c r="H207" i="33"/>
  <c r="H208" i="33"/>
  <c r="H209" i="33"/>
  <c r="H210" i="33"/>
  <c r="H211" i="33"/>
  <c r="H212" i="33"/>
  <c r="H213" i="33"/>
  <c r="H214" i="33"/>
  <c r="H215" i="33"/>
  <c r="H216" i="33"/>
  <c r="H217" i="33"/>
  <c r="H218" i="33"/>
  <c r="H219" i="33"/>
  <c r="H220" i="33"/>
  <c r="H221" i="33"/>
  <c r="H222" i="33"/>
  <c r="H223" i="33"/>
  <c r="H224" i="33"/>
  <c r="H225" i="33"/>
  <c r="H226" i="33"/>
  <c r="H227" i="33"/>
  <c r="H228" i="33"/>
  <c r="H229" i="33"/>
  <c r="H230" i="33"/>
  <c r="H231" i="33"/>
  <c r="H232" i="33"/>
  <c r="H233" i="33"/>
  <c r="H234" i="33"/>
  <c r="I168" i="33"/>
  <c r="I169" i="33"/>
  <c r="I170" i="33"/>
  <c r="I171" i="33"/>
  <c r="I172" i="33"/>
  <c r="I173" i="33"/>
  <c r="I174" i="33"/>
  <c r="I175" i="33"/>
  <c r="I176" i="33"/>
  <c r="I177" i="33"/>
  <c r="I178" i="33"/>
  <c r="I179" i="33"/>
  <c r="I180" i="33"/>
  <c r="I181" i="33"/>
  <c r="I182" i="33"/>
  <c r="I183" i="33"/>
  <c r="I184" i="33"/>
  <c r="I185" i="33"/>
  <c r="I186" i="33"/>
  <c r="I187" i="33"/>
  <c r="I188" i="33"/>
  <c r="I189" i="33"/>
  <c r="I190" i="33"/>
  <c r="I191" i="33"/>
  <c r="I192" i="33"/>
  <c r="I193" i="33"/>
  <c r="I194" i="33"/>
  <c r="I195" i="33"/>
  <c r="I196" i="33"/>
  <c r="I197" i="33"/>
  <c r="I198" i="33"/>
  <c r="I199" i="33"/>
  <c r="I200" i="33"/>
  <c r="I201" i="33"/>
  <c r="I202" i="33"/>
  <c r="I203" i="33"/>
  <c r="I204" i="33"/>
  <c r="I205" i="33"/>
  <c r="I206" i="33"/>
  <c r="I207" i="33"/>
  <c r="I208" i="33"/>
  <c r="I209" i="33"/>
  <c r="I210" i="33"/>
  <c r="I211" i="33"/>
  <c r="I212" i="33"/>
  <c r="I213" i="33"/>
  <c r="I214" i="33"/>
  <c r="I215" i="33"/>
  <c r="I216" i="33"/>
  <c r="I217" i="33"/>
  <c r="I218" i="33"/>
  <c r="I219" i="33"/>
  <c r="I220" i="33"/>
  <c r="I221" i="33"/>
  <c r="I222" i="33"/>
  <c r="I223" i="33"/>
  <c r="I224" i="33"/>
  <c r="I225" i="33"/>
  <c r="I226" i="33"/>
  <c r="I227" i="33"/>
  <c r="I228" i="33"/>
  <c r="I229" i="33"/>
  <c r="I230" i="33"/>
  <c r="I231" i="33"/>
  <c r="I232" i="33"/>
  <c r="I233" i="33"/>
  <c r="I234" i="33"/>
  <c r="B168" i="33"/>
  <c r="B169" i="33"/>
  <c r="B170" i="33"/>
  <c r="B171" i="33"/>
  <c r="B172" i="33"/>
  <c r="B173" i="33"/>
  <c r="B174" i="33"/>
  <c r="B175" i="33"/>
  <c r="B176" i="33"/>
  <c r="B177" i="33"/>
  <c r="B178" i="33"/>
  <c r="B179" i="33"/>
  <c r="B180" i="33"/>
  <c r="B181" i="33"/>
  <c r="B182" i="33"/>
  <c r="B183" i="33"/>
  <c r="B184" i="33"/>
  <c r="B185" i="33"/>
  <c r="B186" i="33"/>
  <c r="B187" i="33"/>
  <c r="B188" i="33"/>
  <c r="B189" i="33"/>
  <c r="B190" i="33"/>
  <c r="B191" i="33"/>
  <c r="B192" i="33"/>
  <c r="B193" i="33"/>
  <c r="B194" i="33"/>
  <c r="B195" i="33"/>
  <c r="B196" i="33"/>
  <c r="B197" i="33"/>
  <c r="B198" i="33"/>
  <c r="B199" i="33"/>
  <c r="B200" i="33"/>
  <c r="B201" i="33"/>
  <c r="B202" i="33"/>
  <c r="B203" i="33"/>
  <c r="B204" i="33"/>
  <c r="B205" i="33"/>
  <c r="B206" i="33"/>
  <c r="B207" i="33"/>
  <c r="B208" i="33"/>
  <c r="B209" i="33"/>
  <c r="B210" i="33"/>
  <c r="B211" i="33"/>
  <c r="B212" i="33"/>
  <c r="B213" i="33"/>
  <c r="B214" i="33"/>
  <c r="B215" i="33"/>
  <c r="B216" i="33"/>
  <c r="B217" i="33"/>
  <c r="B218" i="33"/>
  <c r="B219" i="33"/>
  <c r="B220" i="33"/>
  <c r="B221" i="33"/>
  <c r="B222" i="33"/>
  <c r="B223" i="33"/>
  <c r="B224" i="33"/>
  <c r="B225" i="33"/>
  <c r="B226" i="33"/>
  <c r="B227" i="33"/>
  <c r="B228" i="33"/>
  <c r="B229" i="33"/>
  <c r="B230" i="33"/>
  <c r="B231" i="33"/>
  <c r="B232" i="33"/>
  <c r="B233" i="33"/>
  <c r="B234" i="33"/>
  <c r="A7" i="50"/>
  <c r="C394" i="33"/>
  <c r="I375" i="33"/>
  <c r="A7" i="33"/>
  <c r="J96" i="33"/>
  <c r="G96" i="33"/>
  <c r="C93" i="60" s="1"/>
  <c r="D96" i="33"/>
  <c r="D93" i="60" s="1"/>
  <c r="D95" i="33"/>
  <c r="B373" i="33" s="1"/>
  <c r="G95" i="33"/>
  <c r="C92" i="60" s="1"/>
  <c r="J95" i="33"/>
  <c r="E92" i="60" s="1"/>
  <c r="F87" i="60"/>
  <c r="F86" i="60"/>
  <c r="F85" i="60"/>
  <c r="F84" i="60"/>
  <c r="F83" i="60"/>
  <c r="F82" i="60"/>
  <c r="B8" i="60"/>
  <c r="B7" i="60"/>
  <c r="A8" i="50"/>
  <c r="A8" i="33"/>
  <c r="F81" i="60"/>
  <c r="F80" i="60"/>
  <c r="F79" i="60"/>
  <c r="F78" i="60"/>
  <c r="F77" i="60"/>
  <c r="F76" i="60"/>
  <c r="F75" i="60"/>
  <c r="J77" i="33"/>
  <c r="H355" i="33" s="1"/>
  <c r="G77" i="33"/>
  <c r="E355" i="33" s="1"/>
  <c r="D77" i="33"/>
  <c r="B355" i="33" s="1"/>
  <c r="F74" i="60"/>
  <c r="D76" i="33"/>
  <c r="B354" i="33" s="1"/>
  <c r="G76" i="33"/>
  <c r="E354" i="33" s="1"/>
  <c r="J76" i="33"/>
  <c r="H354" i="33" s="1"/>
  <c r="F73" i="60"/>
  <c r="D75" i="33"/>
  <c r="B353" i="33" s="1"/>
  <c r="G75" i="33"/>
  <c r="E353" i="33" s="1"/>
  <c r="J75" i="33"/>
  <c r="H353" i="33" s="1"/>
  <c r="F72" i="60"/>
  <c r="J74" i="33"/>
  <c r="H352" i="33" s="1"/>
  <c r="G74" i="33"/>
  <c r="E352" i="33" s="1"/>
  <c r="D74" i="33"/>
  <c r="B352" i="33" s="1"/>
  <c r="F71" i="60"/>
  <c r="J73" i="33"/>
  <c r="H351" i="33" s="1"/>
  <c r="G73" i="33"/>
  <c r="E351" i="33" s="1"/>
  <c r="D73" i="33"/>
  <c r="B351" i="33" s="1"/>
  <c r="F70" i="60"/>
  <c r="F69" i="60"/>
  <c r="F68" i="60"/>
  <c r="F67" i="60"/>
  <c r="F66" i="60"/>
  <c r="F65" i="60"/>
  <c r="F64" i="60"/>
  <c r="D66" i="33"/>
  <c r="B344" i="33" s="1"/>
  <c r="G66" i="33"/>
  <c r="E344" i="33" s="1"/>
  <c r="J66" i="33"/>
  <c r="H344" i="33" s="1"/>
  <c r="F63" i="60"/>
  <c r="J65" i="33"/>
  <c r="H343" i="33" s="1"/>
  <c r="G65" i="33"/>
  <c r="E343" i="33" s="1"/>
  <c r="D65" i="33"/>
  <c r="B343" i="33" s="1"/>
  <c r="F62" i="60"/>
  <c r="D64" i="33"/>
  <c r="B342" i="33" s="1"/>
  <c r="G64" i="33"/>
  <c r="E342" i="33" s="1"/>
  <c r="J64" i="33"/>
  <c r="H342" i="33" s="1"/>
  <c r="F61" i="60"/>
  <c r="D63" i="33"/>
  <c r="B341" i="33" s="1"/>
  <c r="G63" i="33"/>
  <c r="E341" i="33" s="1"/>
  <c r="J63" i="33"/>
  <c r="H341" i="33" s="1"/>
  <c r="F60" i="60"/>
  <c r="D62" i="33"/>
  <c r="B340" i="33" s="1"/>
  <c r="G62" i="33"/>
  <c r="E340" i="33" s="1"/>
  <c r="J62" i="33"/>
  <c r="H340" i="33" s="1"/>
  <c r="F59" i="60"/>
  <c r="F58" i="60"/>
  <c r="F57" i="60"/>
  <c r="F56" i="60"/>
  <c r="F55" i="60"/>
  <c r="F12" i="60"/>
  <c r="F13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11" i="60"/>
  <c r="A16" i="50"/>
  <c r="A15" i="50"/>
  <c r="A14" i="50"/>
  <c r="F152" i="33"/>
  <c r="H152" i="33" s="1"/>
  <c r="C152" i="33"/>
  <c r="I152" i="33" s="1"/>
  <c r="B152" i="33"/>
  <c r="E152" i="33" s="1"/>
  <c r="H151" i="33"/>
  <c r="H290" i="33" s="1"/>
  <c r="E151" i="33"/>
  <c r="E290" i="33" s="1"/>
  <c r="B151" i="33"/>
  <c r="B290" i="33" s="1"/>
  <c r="J153" i="33"/>
  <c r="I296" i="33"/>
  <c r="G153" i="33"/>
  <c r="F292" i="33" s="1"/>
  <c r="F300" i="33"/>
  <c r="D153" i="33"/>
  <c r="C292" i="33" s="1"/>
  <c r="C299" i="33"/>
  <c r="C301" i="33"/>
  <c r="J14" i="33"/>
  <c r="G14" i="33"/>
  <c r="D14" i="33"/>
  <c r="J149" i="33" l="1"/>
  <c r="G149" i="33"/>
  <c r="D149" i="33"/>
  <c r="B427" i="33" s="1"/>
  <c r="B288" i="33"/>
  <c r="H288" i="33"/>
  <c r="I288" i="33"/>
  <c r="F288" i="33"/>
  <c r="C288" i="33"/>
  <c r="H373" i="33"/>
  <c r="E427" i="33"/>
  <c r="B16" i="50"/>
  <c r="D14" i="50"/>
  <c r="C16" i="50"/>
  <c r="D15" i="50"/>
  <c r="C14" i="50"/>
  <c r="B15" i="50"/>
  <c r="H427" i="33"/>
  <c r="D100" i="60"/>
  <c r="E399" i="33"/>
  <c r="G399" i="33" s="1"/>
  <c r="E407" i="33"/>
  <c r="G407" i="33" s="1"/>
  <c r="D214" i="33"/>
  <c r="C353" i="33" s="1"/>
  <c r="D353" i="33" s="1"/>
  <c r="D206" i="33"/>
  <c r="C345" i="33" s="1"/>
  <c r="D345" i="33" s="1"/>
  <c r="D202" i="33"/>
  <c r="C341" i="33" s="1"/>
  <c r="D341" i="33" s="1"/>
  <c r="J233" i="33"/>
  <c r="I372" i="33" s="1"/>
  <c r="J229" i="33"/>
  <c r="I368" i="33" s="1"/>
  <c r="J368" i="33" s="1"/>
  <c r="J225" i="33"/>
  <c r="I364" i="33" s="1"/>
  <c r="J364" i="33" s="1"/>
  <c r="J221" i="33"/>
  <c r="I360" i="33" s="1"/>
  <c r="J360" i="33" s="1"/>
  <c r="J217" i="33"/>
  <c r="I356" i="33" s="1"/>
  <c r="J213" i="33"/>
  <c r="I352" i="33" s="1"/>
  <c r="J352" i="33" s="1"/>
  <c r="J209" i="33"/>
  <c r="I348" i="33" s="1"/>
  <c r="J348" i="33" s="1"/>
  <c r="J205" i="33"/>
  <c r="I344" i="33" s="1"/>
  <c r="J344" i="33" s="1"/>
  <c r="J201" i="33"/>
  <c r="I340" i="33" s="1"/>
  <c r="J197" i="33"/>
  <c r="I336" i="33" s="1"/>
  <c r="J336" i="33" s="1"/>
  <c r="J193" i="33"/>
  <c r="I332" i="33" s="1"/>
  <c r="J332" i="33" s="1"/>
  <c r="J189" i="33"/>
  <c r="I328" i="33" s="1"/>
  <c r="J185" i="33"/>
  <c r="I324" i="33" s="1"/>
  <c r="J324" i="33" s="1"/>
  <c r="J181" i="33"/>
  <c r="I320" i="33" s="1"/>
  <c r="J320" i="33" s="1"/>
  <c r="J177" i="33"/>
  <c r="I316" i="33" s="1"/>
  <c r="J316" i="33" s="1"/>
  <c r="J173" i="33"/>
  <c r="I312" i="33" s="1"/>
  <c r="J312" i="33" s="1"/>
  <c r="J169" i="33"/>
  <c r="I308" i="33" s="1"/>
  <c r="G231" i="33"/>
  <c r="F370" i="33" s="1"/>
  <c r="G227" i="33"/>
  <c r="F366" i="33" s="1"/>
  <c r="G366" i="33" s="1"/>
  <c r="G223" i="33"/>
  <c r="F362" i="33" s="1"/>
  <c r="G362" i="33" s="1"/>
  <c r="G219" i="33"/>
  <c r="F358" i="33" s="1"/>
  <c r="G358" i="33" s="1"/>
  <c r="G215" i="33"/>
  <c r="F354" i="33" s="1"/>
  <c r="G354" i="33" s="1"/>
  <c r="G211" i="33"/>
  <c r="F350" i="33" s="1"/>
  <c r="G350" i="33" s="1"/>
  <c r="G207" i="33"/>
  <c r="F346" i="33" s="1"/>
  <c r="G346" i="33" s="1"/>
  <c r="G203" i="33"/>
  <c r="F342" i="33" s="1"/>
  <c r="G342" i="33" s="1"/>
  <c r="G199" i="33"/>
  <c r="F338" i="33" s="1"/>
  <c r="G338" i="33" s="1"/>
  <c r="G195" i="33"/>
  <c r="F334" i="33" s="1"/>
  <c r="G334" i="33" s="1"/>
  <c r="G191" i="33"/>
  <c r="F330" i="33" s="1"/>
  <c r="G187" i="33"/>
  <c r="F326" i="33" s="1"/>
  <c r="G183" i="33"/>
  <c r="F322" i="33" s="1"/>
  <c r="G322" i="33" s="1"/>
  <c r="G179" i="33"/>
  <c r="F318" i="33" s="1"/>
  <c r="G318" i="33" s="1"/>
  <c r="G175" i="33"/>
  <c r="F314" i="33" s="1"/>
  <c r="G314" i="33" s="1"/>
  <c r="G171" i="33"/>
  <c r="F310" i="33" s="1"/>
  <c r="D132" i="60"/>
  <c r="J212" i="33"/>
  <c r="I351" i="33" s="1"/>
  <c r="J351" i="33" s="1"/>
  <c r="J188" i="33"/>
  <c r="I327" i="33" s="1"/>
  <c r="J327" i="33" s="1"/>
  <c r="G210" i="33"/>
  <c r="F349" i="33" s="1"/>
  <c r="C293" i="33"/>
  <c r="F293" i="33"/>
  <c r="E101" i="60"/>
  <c r="B397" i="33"/>
  <c r="D397" i="33" s="1"/>
  <c r="D124" i="60"/>
  <c r="B375" i="33"/>
  <c r="D375" i="33" s="1"/>
  <c r="J202" i="33"/>
  <c r="I341" i="33" s="1"/>
  <c r="J341" i="33" s="1"/>
  <c r="J198" i="33"/>
  <c r="I337" i="33" s="1"/>
  <c r="J337" i="33" s="1"/>
  <c r="D215" i="33"/>
  <c r="C354" i="33" s="1"/>
  <c r="D354" i="33" s="1"/>
  <c r="H403" i="33"/>
  <c r="J403" i="33" s="1"/>
  <c r="J296" i="33"/>
  <c r="E380" i="33"/>
  <c r="G380" i="33" s="1"/>
  <c r="B386" i="33"/>
  <c r="D386" i="33" s="1"/>
  <c r="C105" i="60"/>
  <c r="F105" i="60" s="1"/>
  <c r="I293" i="33"/>
  <c r="E372" i="33"/>
  <c r="E394" i="33"/>
  <c r="G394" i="33" s="1"/>
  <c r="D131" i="60"/>
  <c r="F131" i="60" s="1"/>
  <c r="H292" i="33"/>
  <c r="B376" i="33"/>
  <c r="D376" i="33" s="1"/>
  <c r="E402" i="33"/>
  <c r="G402" i="33" s="1"/>
  <c r="E133" i="60"/>
  <c r="D99" i="60"/>
  <c r="F99" i="60" s="1"/>
  <c r="B396" i="33"/>
  <c r="D396" i="33" s="1"/>
  <c r="B408" i="33"/>
  <c r="D408" i="33" s="1"/>
  <c r="D123" i="60"/>
  <c r="J294" i="33"/>
  <c r="G304" i="33"/>
  <c r="D298" i="33"/>
  <c r="E373" i="33"/>
  <c r="H388" i="33"/>
  <c r="J388" i="33" s="1"/>
  <c r="E412" i="33"/>
  <c r="G412" i="33" s="1"/>
  <c r="G202" i="33"/>
  <c r="F341" i="33" s="1"/>
  <c r="G341" i="33" s="1"/>
  <c r="D103" i="60"/>
  <c r="H406" i="33"/>
  <c r="J406" i="33" s="1"/>
  <c r="B410" i="33"/>
  <c r="D410" i="33" s="1"/>
  <c r="H395" i="33"/>
  <c r="J395" i="33" s="1"/>
  <c r="B390" i="33"/>
  <c r="D390" i="33" s="1"/>
  <c r="D216" i="33"/>
  <c r="C355" i="33" s="1"/>
  <c r="D355" i="33" s="1"/>
  <c r="J231" i="33"/>
  <c r="I370" i="33" s="1"/>
  <c r="J223" i="33"/>
  <c r="I362" i="33" s="1"/>
  <c r="J362" i="33" s="1"/>
  <c r="J215" i="33"/>
  <c r="I354" i="33" s="1"/>
  <c r="J354" i="33" s="1"/>
  <c r="J207" i="33"/>
  <c r="I346" i="33" s="1"/>
  <c r="J346" i="33" s="1"/>
  <c r="J199" i="33"/>
  <c r="I338" i="33" s="1"/>
  <c r="J338" i="33" s="1"/>
  <c r="J191" i="33"/>
  <c r="I330" i="33" s="1"/>
  <c r="J330" i="33" s="1"/>
  <c r="J183" i="33"/>
  <c r="I322" i="33" s="1"/>
  <c r="J322" i="33" s="1"/>
  <c r="J175" i="33"/>
  <c r="I314" i="33" s="1"/>
  <c r="J314" i="33" s="1"/>
  <c r="G229" i="33"/>
  <c r="F368" i="33" s="1"/>
  <c r="G368" i="33" s="1"/>
  <c r="G221" i="33"/>
  <c r="F360" i="33" s="1"/>
  <c r="G360" i="33" s="1"/>
  <c r="G213" i="33"/>
  <c r="F352" i="33" s="1"/>
  <c r="G352" i="33" s="1"/>
  <c r="G205" i="33"/>
  <c r="F344" i="33" s="1"/>
  <c r="G344" i="33" s="1"/>
  <c r="G197" i="33"/>
  <c r="F336" i="33" s="1"/>
  <c r="G336" i="33" s="1"/>
  <c r="G189" i="33"/>
  <c r="F328" i="33" s="1"/>
  <c r="G328" i="33" s="1"/>
  <c r="G181" i="33"/>
  <c r="F320" i="33" s="1"/>
  <c r="G320" i="33" s="1"/>
  <c r="G173" i="33"/>
  <c r="F312" i="33" s="1"/>
  <c r="G312" i="33" s="1"/>
  <c r="C123" i="60"/>
  <c r="D217" i="33"/>
  <c r="C356" i="33" s="1"/>
  <c r="J304" i="33"/>
  <c r="G386" i="33"/>
  <c r="J210" i="33"/>
  <c r="I349" i="33" s="1"/>
  <c r="J349" i="33" s="1"/>
  <c r="J190" i="33"/>
  <c r="I329" i="33" s="1"/>
  <c r="J329" i="33" s="1"/>
  <c r="J186" i="33"/>
  <c r="I325" i="33" s="1"/>
  <c r="J325" i="33" s="1"/>
  <c r="J178" i="33"/>
  <c r="I317" i="33" s="1"/>
  <c r="J317" i="33" s="1"/>
  <c r="J170" i="33"/>
  <c r="I309" i="33" s="1"/>
  <c r="J309" i="33" s="1"/>
  <c r="G212" i="33"/>
  <c r="F351" i="33" s="1"/>
  <c r="G351" i="33" s="1"/>
  <c r="G200" i="33"/>
  <c r="F339" i="33" s="1"/>
  <c r="G339" i="33" s="1"/>
  <c r="G188" i="33"/>
  <c r="F327" i="33" s="1"/>
  <c r="G327" i="33" s="1"/>
  <c r="G184" i="33"/>
  <c r="F323" i="33" s="1"/>
  <c r="G323" i="33" s="1"/>
  <c r="G176" i="33"/>
  <c r="F315" i="33" s="1"/>
  <c r="G315" i="33" s="1"/>
  <c r="D231" i="33"/>
  <c r="C370" i="33" s="1"/>
  <c r="D370" i="33" s="1"/>
  <c r="D227" i="33"/>
  <c r="C366" i="33" s="1"/>
  <c r="D366" i="33" s="1"/>
  <c r="D223" i="33"/>
  <c r="C362" i="33" s="1"/>
  <c r="D362" i="33" s="1"/>
  <c r="D219" i="33"/>
  <c r="C358" i="33" s="1"/>
  <c r="D358" i="33" s="1"/>
  <c r="D211" i="33"/>
  <c r="C350" i="33" s="1"/>
  <c r="D350" i="33" s="1"/>
  <c r="D203" i="33"/>
  <c r="C342" i="33" s="1"/>
  <c r="D342" i="33" s="1"/>
  <c r="D195" i="33"/>
  <c r="C334" i="33" s="1"/>
  <c r="D334" i="33" s="1"/>
  <c r="D187" i="33"/>
  <c r="C326" i="33" s="1"/>
  <c r="D326" i="33" s="1"/>
  <c r="D179" i="33"/>
  <c r="C318" i="33" s="1"/>
  <c r="D318" i="33" s="1"/>
  <c r="D171" i="33"/>
  <c r="C310" i="33" s="1"/>
  <c r="D310" i="33" s="1"/>
  <c r="D92" i="60"/>
  <c r="F92" i="60" s="1"/>
  <c r="B374" i="33"/>
  <c r="D374" i="33" s="1"/>
  <c r="G296" i="33"/>
  <c r="D306" i="33"/>
  <c r="E117" i="60"/>
  <c r="H398" i="33"/>
  <c r="J398" i="33" s="1"/>
  <c r="E115" i="60"/>
  <c r="H396" i="33"/>
  <c r="J396" i="33" s="1"/>
  <c r="E103" i="60"/>
  <c r="H384" i="33"/>
  <c r="J384" i="33" s="1"/>
  <c r="C129" i="60"/>
  <c r="E410" i="33"/>
  <c r="G410" i="33" s="1"/>
  <c r="C115" i="60"/>
  <c r="E396" i="33"/>
  <c r="G396" i="33" s="1"/>
  <c r="C101" i="60"/>
  <c r="E382" i="33"/>
  <c r="G382" i="33" s="1"/>
  <c r="D125" i="60"/>
  <c r="B406" i="33"/>
  <c r="D406" i="33" s="1"/>
  <c r="D121" i="60"/>
  <c r="F121" i="60" s="1"/>
  <c r="B402" i="33"/>
  <c r="D402" i="33" s="1"/>
  <c r="B400" i="33"/>
  <c r="D400" i="33" s="1"/>
  <c r="D119" i="60"/>
  <c r="F119" i="60" s="1"/>
  <c r="D113" i="60"/>
  <c r="B394" i="33"/>
  <c r="D394" i="33" s="1"/>
  <c r="D107" i="60"/>
  <c r="F107" i="60" s="1"/>
  <c r="B388" i="33"/>
  <c r="D388" i="33" s="1"/>
  <c r="D97" i="60"/>
  <c r="F97" i="60" s="1"/>
  <c r="B378" i="33"/>
  <c r="D378" i="33" s="1"/>
  <c r="H370" i="33"/>
  <c r="E370" i="33"/>
  <c r="J295" i="33"/>
  <c r="H372" i="33"/>
  <c r="E378" i="33"/>
  <c r="G378" i="33" s="1"/>
  <c r="H380" i="33"/>
  <c r="J380" i="33" s="1"/>
  <c r="B382" i="33"/>
  <c r="D382" i="33" s="1"/>
  <c r="E388" i="33"/>
  <c r="G388" i="33" s="1"/>
  <c r="H400" i="33"/>
  <c r="J400" i="33" s="1"/>
  <c r="H402" i="33"/>
  <c r="J402" i="33" s="1"/>
  <c r="H404" i="33"/>
  <c r="J404" i="33" s="1"/>
  <c r="H412" i="33"/>
  <c r="J412" i="33" s="1"/>
  <c r="E109" i="60"/>
  <c r="G326" i="33"/>
  <c r="D296" i="33"/>
  <c r="J391" i="33"/>
  <c r="J375" i="33"/>
  <c r="J305" i="33"/>
  <c r="J299" i="33"/>
  <c r="G405" i="33"/>
  <c r="G403" i="33"/>
  <c r="G379" i="33"/>
  <c r="G295" i="33"/>
  <c r="D413" i="33"/>
  <c r="D403" i="33"/>
  <c r="D395" i="33"/>
  <c r="G299" i="33"/>
  <c r="D412" i="33"/>
  <c r="E98" i="60"/>
  <c r="G168" i="33"/>
  <c r="E106" i="60"/>
  <c r="H387" i="33"/>
  <c r="J387" i="33" s="1"/>
  <c r="E88" i="60"/>
  <c r="H369" i="33"/>
  <c r="C110" i="60"/>
  <c r="E391" i="33"/>
  <c r="G391" i="33" s="1"/>
  <c r="C102" i="60"/>
  <c r="E383" i="33"/>
  <c r="G383" i="33" s="1"/>
  <c r="C94" i="60"/>
  <c r="E375" i="33"/>
  <c r="G375" i="33" s="1"/>
  <c r="D108" i="60"/>
  <c r="B389" i="33"/>
  <c r="D389" i="33" s="1"/>
  <c r="J379" i="33"/>
  <c r="J303" i="33"/>
  <c r="D213" i="33"/>
  <c r="C352" i="33" s="1"/>
  <c r="D352" i="33" s="1"/>
  <c r="D209" i="33"/>
  <c r="C348" i="33" s="1"/>
  <c r="D348" i="33" s="1"/>
  <c r="D205" i="33"/>
  <c r="C344" i="33" s="1"/>
  <c r="D344" i="33" s="1"/>
  <c r="J232" i="33"/>
  <c r="I371" i="33" s="1"/>
  <c r="J224" i="33"/>
  <c r="I363" i="33" s="1"/>
  <c r="J363" i="33" s="1"/>
  <c r="J216" i="33"/>
  <c r="I355" i="33" s="1"/>
  <c r="J355" i="33" s="1"/>
  <c r="J208" i="33"/>
  <c r="I347" i="33" s="1"/>
  <c r="J347" i="33" s="1"/>
  <c r="J204" i="33"/>
  <c r="I343" i="33" s="1"/>
  <c r="J343" i="33" s="1"/>
  <c r="J200" i="33"/>
  <c r="I339" i="33" s="1"/>
  <c r="J339" i="33" s="1"/>
  <c r="J192" i="33"/>
  <c r="I331" i="33" s="1"/>
  <c r="J331" i="33" s="1"/>
  <c r="J184" i="33"/>
  <c r="I323" i="33" s="1"/>
  <c r="J323" i="33" s="1"/>
  <c r="J176" i="33"/>
  <c r="I315" i="33" s="1"/>
  <c r="J315" i="33" s="1"/>
  <c r="J168" i="33"/>
  <c r="J211" i="33"/>
  <c r="I350" i="33" s="1"/>
  <c r="J350" i="33" s="1"/>
  <c r="J203" i="33"/>
  <c r="I342" i="33" s="1"/>
  <c r="J342" i="33" s="1"/>
  <c r="J187" i="33"/>
  <c r="I326" i="33" s="1"/>
  <c r="J326" i="33" s="1"/>
  <c r="G230" i="33"/>
  <c r="F369" i="33" s="1"/>
  <c r="G222" i="33"/>
  <c r="F361" i="33" s="1"/>
  <c r="G361" i="33" s="1"/>
  <c r="G214" i="33"/>
  <c r="F353" i="33" s="1"/>
  <c r="G353" i="33" s="1"/>
  <c r="G206" i="33"/>
  <c r="F345" i="33" s="1"/>
  <c r="G345" i="33" s="1"/>
  <c r="G198" i="33"/>
  <c r="F337" i="33" s="1"/>
  <c r="G337" i="33" s="1"/>
  <c r="G190" i="33"/>
  <c r="F329" i="33" s="1"/>
  <c r="G329" i="33" s="1"/>
  <c r="G182" i="33"/>
  <c r="F321" i="33" s="1"/>
  <c r="G321" i="33" s="1"/>
  <c r="G174" i="33"/>
  <c r="F313" i="33" s="1"/>
  <c r="G313" i="33" s="1"/>
  <c r="G209" i="33"/>
  <c r="F348" i="33" s="1"/>
  <c r="G348" i="33" s="1"/>
  <c r="G201" i="33"/>
  <c r="F340" i="33" s="1"/>
  <c r="G340" i="33" s="1"/>
  <c r="D230" i="33"/>
  <c r="C369" i="33" s="1"/>
  <c r="D369" i="33" s="1"/>
  <c r="D228" i="33"/>
  <c r="C367" i="33" s="1"/>
  <c r="D367" i="33" s="1"/>
  <c r="D222" i="33"/>
  <c r="C361" i="33" s="1"/>
  <c r="D361" i="33" s="1"/>
  <c r="D220" i="33"/>
  <c r="C359" i="33" s="1"/>
  <c r="D359" i="33" s="1"/>
  <c r="D212" i="33"/>
  <c r="C351" i="33" s="1"/>
  <c r="D351" i="33" s="1"/>
  <c r="D204" i="33"/>
  <c r="C343" i="33" s="1"/>
  <c r="D343" i="33" s="1"/>
  <c r="E110" i="60"/>
  <c r="G397" i="33"/>
  <c r="G294" i="33"/>
  <c r="E381" i="33"/>
  <c r="G381" i="33" s="1"/>
  <c r="G303" i="33"/>
  <c r="D299" i="33"/>
  <c r="C124" i="60"/>
  <c r="D122" i="60"/>
  <c r="D305" i="33"/>
  <c r="G302" i="33"/>
  <c r="D405" i="33"/>
  <c r="J411" i="33"/>
  <c r="E369" i="33"/>
  <c r="C122" i="60"/>
  <c r="J328" i="33"/>
  <c r="J302" i="33"/>
  <c r="J297" i="33"/>
  <c r="D302" i="33"/>
  <c r="H378" i="33"/>
  <c r="J378" i="33" s="1"/>
  <c r="E408" i="33"/>
  <c r="G408" i="33" s="1"/>
  <c r="G415" i="33"/>
  <c r="J306" i="33"/>
  <c r="D379" i="33"/>
  <c r="D404" i="33"/>
  <c r="D411" i="33"/>
  <c r="G310" i="33"/>
  <c r="D381" i="33"/>
  <c r="D384" i="33"/>
  <c r="J414" i="33"/>
  <c r="C106" i="60"/>
  <c r="E113" i="60"/>
  <c r="E94" i="60"/>
  <c r="F91" i="60"/>
  <c r="J356" i="33"/>
  <c r="D297" i="33"/>
  <c r="B293" i="33"/>
  <c r="G305" i="33"/>
  <c r="H383" i="33"/>
  <c r="J383" i="33" s="1"/>
  <c r="E389" i="33"/>
  <c r="G389" i="33" s="1"/>
  <c r="E395" i="33"/>
  <c r="G395" i="33" s="1"/>
  <c r="H399" i="33"/>
  <c r="J399" i="33" s="1"/>
  <c r="C116" i="60"/>
  <c r="E130" i="60"/>
  <c r="D98" i="60"/>
  <c r="D300" i="33"/>
  <c r="C132" i="60"/>
  <c r="E126" i="60"/>
  <c r="D114" i="60"/>
  <c r="F114" i="60" s="1"/>
  <c r="G385" i="33"/>
  <c r="E293" i="33"/>
  <c r="H371" i="33"/>
  <c r="G349" i="33"/>
  <c r="D304" i="33"/>
  <c r="D294" i="33"/>
  <c r="E371" i="33"/>
  <c r="J382" i="33"/>
  <c r="E411" i="33"/>
  <c r="G411" i="33" s="1"/>
  <c r="D130" i="60"/>
  <c r="J410" i="33"/>
  <c r="D414" i="33"/>
  <c r="D398" i="33"/>
  <c r="G404" i="33"/>
  <c r="C98" i="60"/>
  <c r="H293" i="33"/>
  <c r="G300" i="33"/>
  <c r="G306" i="33"/>
  <c r="B387" i="33"/>
  <c r="D387" i="33" s="1"/>
  <c r="J390" i="33"/>
  <c r="J392" i="33"/>
  <c r="J300" i="33"/>
  <c r="H409" i="33"/>
  <c r="J409" i="33" s="1"/>
  <c r="E128" i="60"/>
  <c r="E104" i="60"/>
  <c r="H385" i="33"/>
  <c r="J385" i="33" s="1"/>
  <c r="E393" i="33"/>
  <c r="G393" i="33" s="1"/>
  <c r="C112" i="60"/>
  <c r="D128" i="60"/>
  <c r="B409" i="33"/>
  <c r="D409" i="33" s="1"/>
  <c r="D120" i="60"/>
  <c r="B401" i="33"/>
  <c r="D401" i="33" s="1"/>
  <c r="E112" i="60"/>
  <c r="H393" i="33"/>
  <c r="J393" i="33" s="1"/>
  <c r="D96" i="60"/>
  <c r="B377" i="33"/>
  <c r="D377" i="33" s="1"/>
  <c r="E377" i="33"/>
  <c r="G377" i="33" s="1"/>
  <c r="B385" i="33"/>
  <c r="D385" i="33" s="1"/>
  <c r="B393" i="33"/>
  <c r="D393" i="33" s="1"/>
  <c r="H401" i="33"/>
  <c r="J401" i="33" s="1"/>
  <c r="E120" i="60"/>
  <c r="C104" i="60"/>
  <c r="J394" i="33"/>
  <c r="C120" i="60"/>
  <c r="E401" i="33"/>
  <c r="G401" i="33" s="1"/>
  <c r="H377" i="33"/>
  <c r="J377" i="33" s="1"/>
  <c r="E96" i="60"/>
  <c r="J340" i="33"/>
  <c r="E409" i="33"/>
  <c r="G409" i="33" s="1"/>
  <c r="J301" i="33"/>
  <c r="D172" i="33"/>
  <c r="C311" i="33" s="1"/>
  <c r="D311" i="33" s="1"/>
  <c r="F95" i="60"/>
  <c r="H376" i="33"/>
  <c r="J376" i="33" s="1"/>
  <c r="B392" i="33"/>
  <c r="D392" i="33" s="1"/>
  <c r="H408" i="33"/>
  <c r="J408" i="33" s="1"/>
  <c r="J230" i="33"/>
  <c r="I369" i="33" s="1"/>
  <c r="J222" i="33"/>
  <c r="I361" i="33" s="1"/>
  <c r="J361" i="33" s="1"/>
  <c r="J214" i="33"/>
  <c r="I353" i="33" s="1"/>
  <c r="J353" i="33" s="1"/>
  <c r="J206" i="33"/>
  <c r="I345" i="33" s="1"/>
  <c r="J345" i="33" s="1"/>
  <c r="J182" i="33"/>
  <c r="I321" i="33" s="1"/>
  <c r="J321" i="33" s="1"/>
  <c r="J174" i="33"/>
  <c r="I313" i="33" s="1"/>
  <c r="J313" i="33" s="1"/>
  <c r="G228" i="33"/>
  <c r="F367" i="33" s="1"/>
  <c r="G367" i="33" s="1"/>
  <c r="G220" i="33"/>
  <c r="F359" i="33" s="1"/>
  <c r="G359" i="33" s="1"/>
  <c r="G204" i="33"/>
  <c r="F343" i="33" s="1"/>
  <c r="G343" i="33" s="1"/>
  <c r="G196" i="33"/>
  <c r="F335" i="33" s="1"/>
  <c r="G335" i="33" s="1"/>
  <c r="G180" i="33"/>
  <c r="F319" i="33" s="1"/>
  <c r="G319" i="33" s="1"/>
  <c r="G172" i="33"/>
  <c r="F311" i="33" s="1"/>
  <c r="G311" i="33" s="1"/>
  <c r="D234" i="33"/>
  <c r="C373" i="33" s="1"/>
  <c r="D373" i="33" s="1"/>
  <c r="D226" i="33"/>
  <c r="C365" i="33" s="1"/>
  <c r="D365" i="33" s="1"/>
  <c r="D218" i="33"/>
  <c r="C357" i="33" s="1"/>
  <c r="D357" i="33" s="1"/>
  <c r="D210" i="33"/>
  <c r="C349" i="33" s="1"/>
  <c r="D349" i="33" s="1"/>
  <c r="D194" i="33"/>
  <c r="C333" i="33" s="1"/>
  <c r="D333" i="33" s="1"/>
  <c r="D186" i="33"/>
  <c r="C325" i="33" s="1"/>
  <c r="D325" i="33" s="1"/>
  <c r="D178" i="33"/>
  <c r="C317" i="33" s="1"/>
  <c r="D317" i="33" s="1"/>
  <c r="D170" i="33"/>
  <c r="C309" i="33" s="1"/>
  <c r="D309" i="33" s="1"/>
  <c r="E111" i="60"/>
  <c r="F111" i="60" s="1"/>
  <c r="D180" i="33"/>
  <c r="C319" i="33" s="1"/>
  <c r="D319" i="33" s="1"/>
  <c r="D233" i="33"/>
  <c r="C372" i="33" s="1"/>
  <c r="D372" i="33" s="1"/>
  <c r="D225" i="33"/>
  <c r="C364" i="33" s="1"/>
  <c r="D364" i="33" s="1"/>
  <c r="D201" i="33"/>
  <c r="C340" i="33" s="1"/>
  <c r="D340" i="33" s="1"/>
  <c r="D193" i="33"/>
  <c r="C332" i="33" s="1"/>
  <c r="D332" i="33" s="1"/>
  <c r="D185" i="33"/>
  <c r="C324" i="33" s="1"/>
  <c r="D324" i="33" s="1"/>
  <c r="D177" i="33"/>
  <c r="C316" i="33" s="1"/>
  <c r="D316" i="33" s="1"/>
  <c r="D169" i="33"/>
  <c r="C308" i="33" s="1"/>
  <c r="D308" i="33" s="1"/>
  <c r="D196" i="33"/>
  <c r="C335" i="33" s="1"/>
  <c r="D335" i="33" s="1"/>
  <c r="D356" i="33"/>
  <c r="E400" i="33"/>
  <c r="G400" i="33" s="1"/>
  <c r="J407" i="33"/>
  <c r="J228" i="33"/>
  <c r="I367" i="33" s="1"/>
  <c r="J367" i="33" s="1"/>
  <c r="J220" i="33"/>
  <c r="I359" i="33" s="1"/>
  <c r="J359" i="33" s="1"/>
  <c r="J196" i="33"/>
  <c r="I335" i="33" s="1"/>
  <c r="J335" i="33" s="1"/>
  <c r="J180" i="33"/>
  <c r="I319" i="33" s="1"/>
  <c r="J319" i="33" s="1"/>
  <c r="J172" i="33"/>
  <c r="I311" i="33" s="1"/>
  <c r="J311" i="33" s="1"/>
  <c r="G234" i="33"/>
  <c r="F373" i="33" s="1"/>
  <c r="G226" i="33"/>
  <c r="F365" i="33" s="1"/>
  <c r="G365" i="33" s="1"/>
  <c r="G218" i="33"/>
  <c r="F357" i="33" s="1"/>
  <c r="G357" i="33" s="1"/>
  <c r="G194" i="33"/>
  <c r="F333" i="33" s="1"/>
  <c r="G333" i="33" s="1"/>
  <c r="G186" i="33"/>
  <c r="F325" i="33" s="1"/>
  <c r="G325" i="33" s="1"/>
  <c r="G178" i="33"/>
  <c r="F317" i="33" s="1"/>
  <c r="G317" i="33" s="1"/>
  <c r="G170" i="33"/>
  <c r="F309" i="33" s="1"/>
  <c r="G309" i="33" s="1"/>
  <c r="D232" i="33"/>
  <c r="C371" i="33" s="1"/>
  <c r="D371" i="33" s="1"/>
  <c r="D224" i="33"/>
  <c r="C363" i="33" s="1"/>
  <c r="D363" i="33" s="1"/>
  <c r="D208" i="33"/>
  <c r="C347" i="33" s="1"/>
  <c r="D347" i="33" s="1"/>
  <c r="D200" i="33"/>
  <c r="C339" i="33" s="1"/>
  <c r="D339" i="33" s="1"/>
  <c r="D192" i="33"/>
  <c r="C331" i="33" s="1"/>
  <c r="D331" i="33" s="1"/>
  <c r="D184" i="33"/>
  <c r="C323" i="33" s="1"/>
  <c r="D323" i="33" s="1"/>
  <c r="D176" i="33"/>
  <c r="C315" i="33" s="1"/>
  <c r="D315" i="33" s="1"/>
  <c r="D168" i="33"/>
  <c r="E129" i="60"/>
  <c r="F90" i="60"/>
  <c r="F127" i="60"/>
  <c r="J227" i="33"/>
  <c r="I366" i="33" s="1"/>
  <c r="J366" i="33" s="1"/>
  <c r="J219" i="33"/>
  <c r="I358" i="33" s="1"/>
  <c r="J358" i="33" s="1"/>
  <c r="J195" i="33"/>
  <c r="I334" i="33" s="1"/>
  <c r="J334" i="33" s="1"/>
  <c r="J179" i="33"/>
  <c r="I318" i="33" s="1"/>
  <c r="J318" i="33" s="1"/>
  <c r="J171" i="33"/>
  <c r="I310" i="33" s="1"/>
  <c r="J310" i="33" s="1"/>
  <c r="G233" i="33"/>
  <c r="F372" i="33" s="1"/>
  <c r="G225" i="33"/>
  <c r="F364" i="33" s="1"/>
  <c r="G364" i="33" s="1"/>
  <c r="G217" i="33"/>
  <c r="F356" i="33" s="1"/>
  <c r="G356" i="33" s="1"/>
  <c r="G193" i="33"/>
  <c r="F332" i="33" s="1"/>
  <c r="G332" i="33" s="1"/>
  <c r="G185" i="33"/>
  <c r="F324" i="33" s="1"/>
  <c r="G324" i="33" s="1"/>
  <c r="G177" i="33"/>
  <c r="F316" i="33" s="1"/>
  <c r="G316" i="33" s="1"/>
  <c r="G169" i="33"/>
  <c r="F308" i="33" s="1"/>
  <c r="G308" i="33" s="1"/>
  <c r="D207" i="33"/>
  <c r="C346" i="33" s="1"/>
  <c r="D346" i="33" s="1"/>
  <c r="D199" i="33"/>
  <c r="C338" i="33" s="1"/>
  <c r="D338" i="33" s="1"/>
  <c r="D191" i="33"/>
  <c r="C330" i="33" s="1"/>
  <c r="D330" i="33" s="1"/>
  <c r="D183" i="33"/>
  <c r="C322" i="33" s="1"/>
  <c r="D322" i="33" s="1"/>
  <c r="D175" i="33"/>
  <c r="C314" i="33" s="1"/>
  <c r="D314" i="33" s="1"/>
  <c r="F89" i="60"/>
  <c r="D188" i="33"/>
  <c r="C327" i="33" s="1"/>
  <c r="D327" i="33" s="1"/>
  <c r="E384" i="33"/>
  <c r="G384" i="33" s="1"/>
  <c r="H386" i="33"/>
  <c r="J386" i="33" s="1"/>
  <c r="G387" i="33"/>
  <c r="D198" i="33"/>
  <c r="C337" i="33" s="1"/>
  <c r="D337" i="33" s="1"/>
  <c r="D190" i="33"/>
  <c r="C329" i="33" s="1"/>
  <c r="D329" i="33" s="1"/>
  <c r="D182" i="33"/>
  <c r="C321" i="33" s="1"/>
  <c r="D321" i="33" s="1"/>
  <c r="D174" i="33"/>
  <c r="C313" i="33" s="1"/>
  <c r="D313" i="33" s="1"/>
  <c r="D303" i="33"/>
  <c r="D295" i="33"/>
  <c r="G301" i="33"/>
  <c r="J298" i="33"/>
  <c r="E376" i="33"/>
  <c r="G376" i="33" s="1"/>
  <c r="E392" i="33"/>
  <c r="G392" i="33" s="1"/>
  <c r="J308" i="33"/>
  <c r="D229" i="33"/>
  <c r="C368" i="33" s="1"/>
  <c r="D368" i="33" s="1"/>
  <c r="D221" i="33"/>
  <c r="C360" i="33" s="1"/>
  <c r="D360" i="33" s="1"/>
  <c r="D197" i="33"/>
  <c r="C336" i="33" s="1"/>
  <c r="D336" i="33" s="1"/>
  <c r="D189" i="33"/>
  <c r="C328" i="33" s="1"/>
  <c r="D328" i="33" s="1"/>
  <c r="D181" i="33"/>
  <c r="C320" i="33" s="1"/>
  <c r="D320" i="33" s="1"/>
  <c r="D173" i="33"/>
  <c r="C312" i="33" s="1"/>
  <c r="D312" i="33" s="1"/>
  <c r="C134" i="60"/>
  <c r="H374" i="33"/>
  <c r="J374" i="33" s="1"/>
  <c r="E93" i="60"/>
  <c r="F93" i="60" s="1"/>
  <c r="D380" i="33"/>
  <c r="J234" i="33"/>
  <c r="I373" i="33" s="1"/>
  <c r="J373" i="33" s="1"/>
  <c r="J226" i="33"/>
  <c r="I365" i="33" s="1"/>
  <c r="J365" i="33" s="1"/>
  <c r="J218" i="33"/>
  <c r="I357" i="33" s="1"/>
  <c r="J357" i="33" s="1"/>
  <c r="J194" i="33"/>
  <c r="I333" i="33" s="1"/>
  <c r="J333" i="33" s="1"/>
  <c r="G232" i="33"/>
  <c r="F371" i="33" s="1"/>
  <c r="G224" i="33"/>
  <c r="F363" i="33" s="1"/>
  <c r="G363" i="33" s="1"/>
  <c r="G216" i="33"/>
  <c r="F355" i="33" s="1"/>
  <c r="G355" i="33" s="1"/>
  <c r="G208" i="33"/>
  <c r="F347" i="33" s="1"/>
  <c r="G347" i="33" s="1"/>
  <c r="G192" i="33"/>
  <c r="F331" i="33" s="1"/>
  <c r="G331" i="33" s="1"/>
  <c r="D301" i="33"/>
  <c r="B292" i="33"/>
  <c r="D292" i="33" s="1"/>
  <c r="E292" i="33"/>
  <c r="G292" i="33" s="1"/>
  <c r="E414" i="33"/>
  <c r="G414" i="33" s="1"/>
  <c r="C133" i="60"/>
  <c r="C125" i="60"/>
  <c r="E406" i="33"/>
  <c r="G406" i="33" s="1"/>
  <c r="E398" i="33"/>
  <c r="G398" i="33" s="1"/>
  <c r="C117" i="60"/>
  <c r="C109" i="60"/>
  <c r="E390" i="33"/>
  <c r="G390" i="33" s="1"/>
  <c r="G330" i="33"/>
  <c r="B407" i="33"/>
  <c r="D407" i="33" s="1"/>
  <c r="D126" i="60"/>
  <c r="D118" i="60"/>
  <c r="F118" i="60" s="1"/>
  <c r="B399" i="33"/>
  <c r="D399" i="33" s="1"/>
  <c r="B391" i="33"/>
  <c r="D391" i="33" s="1"/>
  <c r="D110" i="60"/>
  <c r="D102" i="60"/>
  <c r="B383" i="33"/>
  <c r="D383" i="33" s="1"/>
  <c r="B415" i="33"/>
  <c r="D415" i="33" s="1"/>
  <c r="D134" i="60"/>
  <c r="I292" i="33"/>
  <c r="E132" i="60"/>
  <c r="H413" i="33"/>
  <c r="J413" i="33" s="1"/>
  <c r="E124" i="60"/>
  <c r="H405" i="33"/>
  <c r="J405" i="33" s="1"/>
  <c r="E116" i="60"/>
  <c r="H397" i="33"/>
  <c r="J397" i="33" s="1"/>
  <c r="E108" i="60"/>
  <c r="H389" i="33"/>
  <c r="J389" i="33" s="1"/>
  <c r="E100" i="60"/>
  <c r="H381" i="33"/>
  <c r="J381" i="33" s="1"/>
  <c r="G413" i="33"/>
  <c r="E374" i="33"/>
  <c r="G374" i="33" s="1"/>
  <c r="H415" i="33"/>
  <c r="J415" i="33" s="1"/>
  <c r="D133" i="60"/>
  <c r="D117" i="60"/>
  <c r="I307" i="33" l="1"/>
  <c r="J307" i="33" s="1"/>
  <c r="J288" i="33"/>
  <c r="C307" i="33"/>
  <c r="D307" i="33" s="1"/>
  <c r="D288" i="33"/>
  <c r="F307" i="33"/>
  <c r="G307" i="33" s="1"/>
  <c r="G288" i="33"/>
  <c r="F427" i="33" s="1"/>
  <c r="G427" i="33" s="1"/>
  <c r="D293" i="33"/>
  <c r="G293" i="33"/>
  <c r="J372" i="33"/>
  <c r="F106" i="60"/>
  <c r="F100" i="60"/>
  <c r="F101" i="60"/>
  <c r="G370" i="33"/>
  <c r="I427" i="33"/>
  <c r="J427" i="33" s="1"/>
  <c r="F116" i="60"/>
  <c r="J293" i="33"/>
  <c r="G369" i="33"/>
  <c r="J370" i="33"/>
  <c r="J292" i="33"/>
  <c r="J369" i="33"/>
  <c r="F88" i="60"/>
  <c r="F115" i="60"/>
  <c r="F123" i="60"/>
  <c r="F125" i="60"/>
  <c r="G372" i="33"/>
  <c r="J371" i="33"/>
  <c r="F103" i="60"/>
  <c r="F132" i="60"/>
  <c r="G373" i="33"/>
  <c r="F129" i="60"/>
  <c r="F108" i="60"/>
  <c r="F113" i="60"/>
  <c r="F110" i="60"/>
  <c r="F94" i="60"/>
  <c r="F117" i="60"/>
  <c r="F102" i="60"/>
  <c r="F122" i="60"/>
  <c r="F120" i="60"/>
  <c r="F104" i="60"/>
  <c r="F124" i="60"/>
  <c r="F98" i="60"/>
  <c r="F112" i="60"/>
  <c r="F134" i="60"/>
  <c r="F126" i="60"/>
  <c r="G371" i="33"/>
  <c r="F130" i="60"/>
  <c r="F96" i="60"/>
  <c r="F133" i="60"/>
  <c r="D17" i="50"/>
  <c r="F128" i="60"/>
  <c r="F109" i="60"/>
  <c r="B17" i="50"/>
  <c r="E15" i="50"/>
  <c r="C17" i="50"/>
  <c r="E14" i="50"/>
  <c r="E16" i="50"/>
  <c r="C427" i="33" l="1"/>
  <c r="D427" i="33" s="1"/>
  <c r="D18" i="50"/>
  <c r="B18" i="50"/>
  <c r="C18" i="50"/>
</calcChain>
</file>

<file path=xl/sharedStrings.xml><?xml version="1.0" encoding="utf-8"?>
<sst xmlns="http://schemas.openxmlformats.org/spreadsheetml/2006/main" count="203" uniqueCount="175">
  <si>
    <t>TOTAL</t>
  </si>
  <si>
    <t>RECEPTADOS</t>
  </si>
  <si>
    <t>DONADOS</t>
  </si>
  <si>
    <t>DIFERENCIA</t>
  </si>
  <si>
    <t>TOTAL COMO DONANTE</t>
  </si>
  <si>
    <t>TOTAL COMO RECEPTOR</t>
  </si>
  <si>
    <t>CONECEL S.A.</t>
  </si>
  <si>
    <t>OTECEL S.A.</t>
  </si>
  <si>
    <t>CNT EP.(Alegro)</t>
  </si>
  <si>
    <t>CNT EP. (Alegro)</t>
  </si>
  <si>
    <t xml:space="preserve">     Servicio Móvil Avanzado</t>
  </si>
  <si>
    <t>PERIODO</t>
  </si>
  <si>
    <t>NETO</t>
  </si>
  <si>
    <t>CNT EP.</t>
  </si>
  <si>
    <t>Fecha de publicación: 20 de Septiembre de 2015</t>
  </si>
  <si>
    <t>1. Información Historica</t>
  </si>
  <si>
    <t>2. Resumen Donados y receptados</t>
  </si>
  <si>
    <t>3. Receptados por Operadora</t>
  </si>
  <si>
    <t>4. Participación</t>
  </si>
  <si>
    <t>Fecha de Corte: Agosto de 2015</t>
  </si>
  <si>
    <t>Cantidad total de numeros portados a la fecha</t>
  </si>
  <si>
    <t>Detalle histórico de líneas que se portaron de un operador a otro</t>
  </si>
  <si>
    <t>Detalle histórico de líneas receptadas por cada operador</t>
  </si>
  <si>
    <t>Gráfico de numeros receptados por cada operador a la fecha</t>
  </si>
  <si>
    <t>Volver al Indice</t>
  </si>
  <si>
    <t>SERVICIO MOVIL AVANZADO</t>
  </si>
  <si>
    <r>
      <rPr>
        <b/>
        <sz val="11"/>
        <color indexed="9"/>
        <rFont val="Arial"/>
        <family val="2"/>
      </rPr>
      <t>Categoria:</t>
    </r>
    <r>
      <rPr>
        <sz val="11"/>
        <color indexed="9"/>
        <rFont val="Arial"/>
        <family val="2"/>
      </rPr>
      <t xml:space="preserve"> PORTABILIDAD NUMERICA</t>
    </r>
  </si>
  <si>
    <r>
      <rPr>
        <b/>
        <sz val="11"/>
        <color indexed="9"/>
        <rFont val="Arial"/>
        <family val="2"/>
      </rPr>
      <t xml:space="preserve">Indicador: </t>
    </r>
    <r>
      <rPr>
        <sz val="11"/>
        <color indexed="9"/>
        <rFont val="Arial"/>
        <family val="2"/>
      </rPr>
      <t>Números Portados</t>
    </r>
  </si>
  <si>
    <t>Fuente: Registros administrativos ARCOTEL</t>
  </si>
  <si>
    <t>Receptados por CONECEL S.A.</t>
  </si>
  <si>
    <t xml:space="preserve">Receptados por OTECEL S.A. </t>
  </si>
  <si>
    <t>Receptados por CNT EP. (Alegro)</t>
  </si>
  <si>
    <t xml:space="preserve">        SERVICIO MOVIL AVANZADO</t>
  </si>
  <si>
    <t xml:space="preserve">          Portabilidad Numérica -Números Donados y Receptados por  Mes y por Operadora</t>
  </si>
  <si>
    <t>Donados por CONECEL S.A.</t>
  </si>
  <si>
    <t>Donados por OTECEL S.A.</t>
  </si>
  <si>
    <t>Donados por CNT EP. (Alegro)</t>
  </si>
  <si>
    <t xml:space="preserve">       SERVICIO MOVIL AVANZADO</t>
  </si>
  <si>
    <t xml:space="preserve">         Portabilidad Numérica - Números Donados y Receptados por Operadora</t>
  </si>
  <si>
    <t xml:space="preserve">      SERVICIO MOVIL AVANZADO</t>
  </si>
  <si>
    <t xml:space="preserve">        Portabilidad Numérica - Total de números receptados por mes</t>
  </si>
  <si>
    <t xml:space="preserve">      Gráfico Portabilidad Numérica - Porcentaje de números receptados por operadora</t>
  </si>
  <si>
    <t>2011</t>
  </si>
  <si>
    <t>ene-17</t>
  </si>
  <si>
    <t>oct-09</t>
  </si>
  <si>
    <t>nov-09</t>
  </si>
  <si>
    <t>ene-10</t>
  </si>
  <si>
    <t>feb-10</t>
  </si>
  <si>
    <t>mar-10</t>
  </si>
  <si>
    <t>abr-10</t>
  </si>
  <si>
    <t>may-10</t>
  </si>
  <si>
    <t>jun-10</t>
  </si>
  <si>
    <t>jul-10</t>
  </si>
  <si>
    <t>ago-10</t>
  </si>
  <si>
    <t>sep-10</t>
  </si>
  <si>
    <t>oct-10</t>
  </si>
  <si>
    <t>nov-10</t>
  </si>
  <si>
    <t>ene-11</t>
  </si>
  <si>
    <t>feb-11</t>
  </si>
  <si>
    <t>mar-11</t>
  </si>
  <si>
    <t>abr-11</t>
  </si>
  <si>
    <t>may-11</t>
  </si>
  <si>
    <t>jun-11</t>
  </si>
  <si>
    <t>jul-11</t>
  </si>
  <si>
    <t>ago-11</t>
  </si>
  <si>
    <t>sep-11</t>
  </si>
  <si>
    <t>oct-11</t>
  </si>
  <si>
    <t>nov-11</t>
  </si>
  <si>
    <t>ene-12</t>
  </si>
  <si>
    <t>feb-12</t>
  </si>
  <si>
    <t>mar-12</t>
  </si>
  <si>
    <t>abr-12</t>
  </si>
  <si>
    <t>may-12</t>
  </si>
  <si>
    <t>jun-12</t>
  </si>
  <si>
    <t>jul-12</t>
  </si>
  <si>
    <t>ago-12</t>
  </si>
  <si>
    <t>sep-12</t>
  </si>
  <si>
    <t>oct-12</t>
  </si>
  <si>
    <t>nov-12</t>
  </si>
  <si>
    <t>ene-13</t>
  </si>
  <si>
    <t>feb-13</t>
  </si>
  <si>
    <t>mar-13</t>
  </si>
  <si>
    <t>abr-13</t>
  </si>
  <si>
    <t>may-13</t>
  </si>
  <si>
    <t>jun-13</t>
  </si>
  <si>
    <t>jul-13</t>
  </si>
  <si>
    <t>ago-13</t>
  </si>
  <si>
    <t>sep-13</t>
  </si>
  <si>
    <t>oct-13</t>
  </si>
  <si>
    <t>nov-13</t>
  </si>
  <si>
    <t>ene-14</t>
  </si>
  <si>
    <t>feb-14</t>
  </si>
  <si>
    <t>mar-14</t>
  </si>
  <si>
    <t>abr-14</t>
  </si>
  <si>
    <t>may-14</t>
  </si>
  <si>
    <t>jun-14</t>
  </si>
  <si>
    <t>jul-14</t>
  </si>
  <si>
    <t>ago-14</t>
  </si>
  <si>
    <t>sep-14</t>
  </si>
  <si>
    <t>oct-14</t>
  </si>
  <si>
    <t>nov-14</t>
  </si>
  <si>
    <t>ene-15</t>
  </si>
  <si>
    <t>feb-15</t>
  </si>
  <si>
    <t>mar-15</t>
  </si>
  <si>
    <t>abr-15</t>
  </si>
  <si>
    <t>may-15</t>
  </si>
  <si>
    <t>jun-15</t>
  </si>
  <si>
    <t>jul-15</t>
  </si>
  <si>
    <t>ago-15</t>
  </si>
  <si>
    <t>sep-15</t>
  </si>
  <si>
    <t>oct-15</t>
  </si>
  <si>
    <t>nov-15</t>
  </si>
  <si>
    <t>2015</t>
  </si>
  <si>
    <t>ene-16</t>
  </si>
  <si>
    <t>feb-16</t>
  </si>
  <si>
    <t>mar-16</t>
  </si>
  <si>
    <t>abr-16</t>
  </si>
  <si>
    <t>may-16</t>
  </si>
  <si>
    <t>jun-16</t>
  </si>
  <si>
    <t>jul-16</t>
  </si>
  <si>
    <t>ago-16</t>
  </si>
  <si>
    <t>sep-16</t>
  </si>
  <si>
    <t>oct-16</t>
  </si>
  <si>
    <t>nov-16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</si>
  <si>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</si>
  <si>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</si>
  <si>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</si>
  <si>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</si>
  <si>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</si>
  <si>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</si>
  <si>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</si>
  <si>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</si>
  <si>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</si>
  <si>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</si>
  <si>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2017</t>
  </si>
  <si>
    <t>ene-18</t>
  </si>
  <si>
    <t>feb-18</t>
  </si>
  <si>
    <t>mar-18</t>
  </si>
  <si>
    <t>may-18</t>
  </si>
  <si>
    <t>abr-18</t>
  </si>
  <si>
    <t>jun-18</t>
  </si>
  <si>
    <t>jul-18</t>
  </si>
  <si>
    <t>ago-18</t>
  </si>
  <si>
    <t>sep-18</t>
  </si>
  <si>
    <t>oct-18</t>
  </si>
  <si>
    <t>nov-18</t>
  </si>
  <si>
    <t>ene-19</t>
  </si>
  <si>
    <t>2018</t>
  </si>
  <si>
    <t>feb-19</t>
  </si>
  <si>
    <t>mar-19</t>
  </si>
  <si>
    <t>abr-19</t>
  </si>
  <si>
    <t>may-19</t>
  </si>
  <si>
    <t>jun-19</t>
  </si>
  <si>
    <t>jul-19</t>
  </si>
  <si>
    <t>ago-19</t>
  </si>
  <si>
    <t>sep-19</t>
  </si>
  <si>
    <t>oct-19</t>
  </si>
  <si>
    <t>nov-19</t>
  </si>
  <si>
    <t>ene-20</t>
  </si>
  <si>
    <t>2019</t>
  </si>
  <si>
    <t>feb-20</t>
  </si>
  <si>
    <t>mar-20</t>
  </si>
  <si>
    <t>abr-20</t>
  </si>
  <si>
    <t>may-20</t>
  </si>
  <si>
    <t>jun-20</t>
  </si>
  <si>
    <t>jul-20</t>
  </si>
  <si>
    <t xml:space="preserve">      Gráfico  Portabilidad Numérica - Números portados por mes y por empresa</t>
  </si>
  <si>
    <t>ago-20</t>
  </si>
  <si>
    <t>sep-20</t>
  </si>
  <si>
    <t>oct-20</t>
  </si>
  <si>
    <t>Dic-2020</t>
  </si>
  <si>
    <t>nov-2020</t>
  </si>
  <si>
    <t>dic-2020</t>
  </si>
  <si>
    <t>Fecha de publicación: Enero de 2021</t>
  </si>
  <si>
    <t>Fecha de corte: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</si>
</sst>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* #,##0.00_-;\-[$€-2]* #,##0.00_-;_-[$€-2]* &quot;-&quot;??_-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9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0" tint="-4.9989318521683403E-2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sz val="10"/>
      <color rgb="FFFFFFFF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u/>
      <sz val="10"/>
      <color theme="0"/>
      <name val="Arial"/>
      <family val="2"/>
    </font>
    <font>
      <b/>
      <sz val="14"/>
      <color theme="0" tint="-4.9989318521683403E-2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u/>
      <sz val="11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gray125">
        <bgColor theme="2"/>
      </patternFill>
    </fill>
  </fills>
  <borders count="86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</borders>
  <cellStyleXfs count="5">
    <xf numFmtId="0" fontId="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4" fontId="1" fillId="0" borderId="0" applyNumberFormat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0" fillId="2" borderId="0" xfId="1" applyFont="1" applyFill="1" applyBorder="1"/>
    <xf numFmtId="0" fontId="8" fillId="2" borderId="0" xfId="1" applyFont="1" applyFill="1" applyBorder="1"/>
    <xf numFmtId="0" fontId="0" fillId="2" borderId="0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0" fillId="2" borderId="1" xfId="1" applyFont="1" applyFill="1" applyBorder="1"/>
    <xf numFmtId="0" fontId="10" fillId="0" borderId="2" xfId="1" applyFont="1" applyFill="1" applyBorder="1" applyAlignment="1">
      <alignment horizontal="center" vertical="center"/>
    </xf>
    <xf numFmtId="0" fontId="0" fillId="3" borderId="0" xfId="0" applyFill="1"/>
    <xf numFmtId="3" fontId="6" fillId="2" borderId="3" xfId="1" applyNumberFormat="1" applyFont="1" applyFill="1" applyBorder="1" applyAlignment="1">
      <alignment horizontal="center" wrapText="1"/>
    </xf>
    <xf numFmtId="3" fontId="11" fillId="0" borderId="4" xfId="1" applyNumberFormat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3" fontId="11" fillId="0" borderId="7" xfId="1" applyNumberFormat="1" applyFont="1" applyBorder="1" applyAlignment="1">
      <alignment horizontal="center" vertical="center"/>
    </xf>
    <xf numFmtId="0" fontId="20" fillId="4" borderId="0" xfId="1" applyFont="1" applyFill="1" applyBorder="1"/>
    <xf numFmtId="0" fontId="20" fillId="4" borderId="0" xfId="1" applyFont="1" applyFill="1" applyBorder="1" applyProtection="1">
      <protection locked="0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12" fillId="3" borderId="0" xfId="1" applyFont="1" applyFill="1" applyBorder="1"/>
    <xf numFmtId="3" fontId="9" fillId="2" borderId="15" xfId="1" applyNumberFormat="1" applyFont="1" applyFill="1" applyBorder="1" applyAlignment="1">
      <alignment horizontal="center"/>
    </xf>
    <xf numFmtId="3" fontId="9" fillId="2" borderId="16" xfId="1" applyNumberFormat="1" applyFont="1" applyFill="1" applyBorder="1" applyAlignment="1">
      <alignment horizontal="center"/>
    </xf>
    <xf numFmtId="3" fontId="4" fillId="2" borderId="17" xfId="1" applyNumberFormat="1" applyFont="1" applyFill="1" applyBorder="1" applyAlignment="1">
      <alignment horizontal="center"/>
    </xf>
    <xf numFmtId="3" fontId="4" fillId="2" borderId="18" xfId="1" applyNumberFormat="1" applyFont="1" applyFill="1" applyBorder="1" applyAlignment="1">
      <alignment horizontal="center"/>
    </xf>
    <xf numFmtId="3" fontId="9" fillId="2" borderId="19" xfId="1" applyNumberFormat="1" applyFont="1" applyFill="1" applyBorder="1" applyAlignment="1">
      <alignment horizontal="center"/>
    </xf>
    <xf numFmtId="3" fontId="9" fillId="2" borderId="8" xfId="1" applyNumberFormat="1" applyFont="1" applyFill="1" applyBorder="1" applyAlignment="1">
      <alignment horizontal="center"/>
    </xf>
    <xf numFmtId="3" fontId="9" fillId="2" borderId="3" xfId="1" applyNumberFormat="1" applyFont="1" applyFill="1" applyBorder="1" applyAlignment="1">
      <alignment horizontal="center"/>
    </xf>
    <xf numFmtId="3" fontId="4" fillId="2" borderId="9" xfId="1" applyNumberFormat="1" applyFont="1" applyFill="1" applyBorder="1" applyAlignment="1">
      <alignment horizontal="center"/>
    </xf>
    <xf numFmtId="3" fontId="4" fillId="2" borderId="10" xfId="1" applyNumberFormat="1" applyFont="1" applyFill="1" applyBorder="1" applyAlignment="1">
      <alignment horizontal="center"/>
    </xf>
    <xf numFmtId="3" fontId="9" fillId="2" borderId="12" xfId="1" applyNumberFormat="1" applyFont="1" applyFill="1" applyBorder="1" applyAlignment="1">
      <alignment horizontal="center"/>
    </xf>
    <xf numFmtId="3" fontId="9" fillId="2" borderId="11" xfId="1" applyNumberFormat="1" applyFont="1" applyFill="1" applyBorder="1" applyAlignment="1">
      <alignment horizontal="center"/>
    </xf>
    <xf numFmtId="3" fontId="9" fillId="2" borderId="20" xfId="1" applyNumberFormat="1" applyFont="1" applyFill="1" applyBorder="1" applyAlignment="1">
      <alignment horizontal="center"/>
    </xf>
    <xf numFmtId="3" fontId="4" fillId="2" borderId="21" xfId="1" applyNumberFormat="1" applyFont="1" applyFill="1" applyBorder="1" applyAlignment="1">
      <alignment horizontal="center"/>
    </xf>
    <xf numFmtId="3" fontId="4" fillId="2" borderId="22" xfId="1" applyNumberFormat="1" applyFont="1" applyFill="1" applyBorder="1" applyAlignment="1">
      <alignment horizontal="center"/>
    </xf>
    <xf numFmtId="3" fontId="9" fillId="2" borderId="23" xfId="1" applyNumberFormat="1" applyFont="1" applyFill="1" applyBorder="1" applyAlignment="1">
      <alignment horizontal="center"/>
    </xf>
    <xf numFmtId="3" fontId="9" fillId="2" borderId="24" xfId="1" applyNumberFormat="1" applyFont="1" applyFill="1" applyBorder="1" applyAlignment="1">
      <alignment horizontal="center"/>
    </xf>
    <xf numFmtId="3" fontId="9" fillId="2" borderId="25" xfId="1" applyNumberFormat="1" applyFont="1" applyFill="1" applyBorder="1" applyAlignment="1">
      <alignment horizontal="center"/>
    </xf>
    <xf numFmtId="3" fontId="4" fillId="2" borderId="26" xfId="1" applyNumberFormat="1" applyFont="1" applyFill="1" applyBorder="1" applyAlignment="1">
      <alignment horizontal="center"/>
    </xf>
    <xf numFmtId="3" fontId="4" fillId="2" borderId="27" xfId="1" applyNumberFormat="1" applyFont="1" applyFill="1" applyBorder="1" applyAlignment="1">
      <alignment horizontal="center"/>
    </xf>
    <xf numFmtId="3" fontId="9" fillId="2" borderId="28" xfId="1" applyNumberFormat="1" applyFont="1" applyFill="1" applyBorder="1" applyAlignment="1">
      <alignment horizontal="center"/>
    </xf>
    <xf numFmtId="0" fontId="0" fillId="4" borderId="0" xfId="0" applyFill="1"/>
    <xf numFmtId="3" fontId="9" fillId="0" borderId="35" xfId="1" applyNumberFormat="1" applyFont="1" applyFill="1" applyBorder="1"/>
    <xf numFmtId="3" fontId="9" fillId="2" borderId="38" xfId="1" applyNumberFormat="1" applyFont="1" applyFill="1" applyBorder="1" applyAlignment="1">
      <alignment horizontal="center"/>
    </xf>
    <xf numFmtId="3" fontId="9" fillId="2" borderId="51" xfId="1" applyNumberFormat="1" applyFont="1" applyFill="1" applyBorder="1" applyAlignment="1">
      <alignment horizontal="center"/>
    </xf>
    <xf numFmtId="3" fontId="4" fillId="2" borderId="30" xfId="1" applyNumberFormat="1" applyFont="1" applyFill="1" applyBorder="1" applyAlignment="1">
      <alignment horizontal="center"/>
    </xf>
    <xf numFmtId="3" fontId="4" fillId="2" borderId="31" xfId="1" applyNumberFormat="1" applyFont="1" applyFill="1" applyBorder="1" applyAlignment="1">
      <alignment horizontal="center"/>
    </xf>
    <xf numFmtId="3" fontId="9" fillId="2" borderId="42" xfId="1" applyNumberFormat="1" applyFont="1" applyFill="1" applyBorder="1" applyAlignment="1">
      <alignment horizontal="center"/>
    </xf>
    <xf numFmtId="3" fontId="9" fillId="2" borderId="32" xfId="1" applyNumberFormat="1" applyFont="1" applyFill="1" applyBorder="1" applyAlignment="1">
      <alignment horizontal="center"/>
    </xf>
    <xf numFmtId="3" fontId="9" fillId="2" borderId="39" xfId="1" applyNumberFormat="1" applyFont="1" applyFill="1" applyBorder="1" applyAlignment="1">
      <alignment horizontal="center"/>
    </xf>
    <xf numFmtId="3" fontId="4" fillId="2" borderId="40" xfId="1" applyNumberFormat="1" applyFont="1" applyFill="1" applyBorder="1" applyAlignment="1">
      <alignment horizontal="center"/>
    </xf>
    <xf numFmtId="3" fontId="4" fillId="2" borderId="41" xfId="1" applyNumberFormat="1" applyFont="1" applyFill="1" applyBorder="1" applyAlignment="1">
      <alignment horizontal="center"/>
    </xf>
    <xf numFmtId="3" fontId="9" fillId="2" borderId="33" xfId="1" applyNumberFormat="1" applyFont="1" applyFill="1" applyBorder="1" applyAlignment="1">
      <alignment horizontal="center"/>
    </xf>
    <xf numFmtId="3" fontId="9" fillId="2" borderId="52" xfId="1" applyNumberFormat="1" applyFont="1" applyFill="1" applyBorder="1" applyAlignment="1">
      <alignment horizontal="center"/>
    </xf>
    <xf numFmtId="3" fontId="9" fillId="2" borderId="53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3" fontId="9" fillId="2" borderId="56" xfId="1" applyNumberFormat="1" applyFont="1" applyFill="1" applyBorder="1" applyAlignment="1">
      <alignment horizontal="center"/>
    </xf>
    <xf numFmtId="0" fontId="5" fillId="3" borderId="0" xfId="0" applyFont="1" applyFill="1" applyBorder="1"/>
    <xf numFmtId="0" fontId="0" fillId="3" borderId="0" xfId="0" applyFill="1" applyBorder="1"/>
    <xf numFmtId="0" fontId="0" fillId="5" borderId="0" xfId="0" applyFill="1"/>
    <xf numFmtId="0" fontId="0" fillId="6" borderId="0" xfId="0" applyFill="1"/>
    <xf numFmtId="0" fontId="5" fillId="3" borderId="0" xfId="0" applyFont="1" applyFill="1"/>
    <xf numFmtId="0" fontId="21" fillId="5" borderId="59" xfId="0" applyFont="1" applyFill="1" applyBorder="1"/>
    <xf numFmtId="0" fontId="21" fillId="5" borderId="60" xfId="0" applyFont="1" applyFill="1" applyBorder="1"/>
    <xf numFmtId="0" fontId="21" fillId="5" borderId="61" xfId="0" applyFont="1" applyFill="1" applyBorder="1"/>
    <xf numFmtId="0" fontId="0" fillId="5" borderId="62" xfId="0" applyFill="1" applyBorder="1"/>
    <xf numFmtId="0" fontId="0" fillId="5" borderId="0" xfId="0" applyFill="1" applyBorder="1"/>
    <xf numFmtId="0" fontId="0" fillId="5" borderId="58" xfId="0" applyFill="1" applyBorder="1"/>
    <xf numFmtId="0" fontId="22" fillId="5" borderId="0" xfId="0" applyFont="1" applyFill="1" applyBorder="1" applyAlignment="1"/>
    <xf numFmtId="0" fontId="23" fillId="5" borderId="0" xfId="0" applyFont="1" applyFill="1" applyBorder="1" applyAlignment="1"/>
    <xf numFmtId="0" fontId="5" fillId="6" borderId="62" xfId="0" applyFont="1" applyFill="1" applyBorder="1"/>
    <xf numFmtId="0" fontId="6" fillId="6" borderId="0" xfId="0" applyFont="1" applyFill="1" applyBorder="1"/>
    <xf numFmtId="0" fontId="5" fillId="6" borderId="0" xfId="0" applyFont="1" applyFill="1" applyBorder="1"/>
    <xf numFmtId="0" fontId="5" fillId="6" borderId="58" xfId="0" applyFont="1" applyFill="1" applyBorder="1"/>
    <xf numFmtId="0" fontId="5" fillId="3" borderId="48" xfId="0" applyFont="1" applyFill="1" applyBorder="1"/>
    <xf numFmtId="0" fontId="5" fillId="3" borderId="63" xfId="0" applyFont="1" applyFill="1" applyBorder="1"/>
    <xf numFmtId="0" fontId="5" fillId="3" borderId="64" xfId="0" applyFont="1" applyFill="1" applyBorder="1"/>
    <xf numFmtId="0" fontId="5" fillId="6" borderId="59" xfId="0" applyFont="1" applyFill="1" applyBorder="1"/>
    <xf numFmtId="0" fontId="6" fillId="6" borderId="60" xfId="0" applyFont="1" applyFill="1" applyBorder="1"/>
    <xf numFmtId="0" fontId="5" fillId="6" borderId="60" xfId="0" applyFont="1" applyFill="1" applyBorder="1"/>
    <xf numFmtId="0" fontId="5" fillId="6" borderId="61" xfId="0" applyFont="1" applyFill="1" applyBorder="1"/>
    <xf numFmtId="0" fontId="5" fillId="6" borderId="48" xfId="0" applyFont="1" applyFill="1" applyBorder="1"/>
    <xf numFmtId="0" fontId="5" fillId="6" borderId="63" xfId="0" applyFont="1" applyFill="1" applyBorder="1"/>
    <xf numFmtId="0" fontId="5" fillId="6" borderId="64" xfId="0" applyFont="1" applyFill="1" applyBorder="1"/>
    <xf numFmtId="0" fontId="20" fillId="5" borderId="0" xfId="1" applyFont="1" applyFill="1" applyBorder="1"/>
    <xf numFmtId="0" fontId="22" fillId="5" borderId="0" xfId="1" applyFont="1" applyFill="1" applyAlignment="1">
      <alignment horizontal="left" vertical="center"/>
    </xf>
    <xf numFmtId="0" fontId="22" fillId="5" borderId="0" xfId="1" applyFont="1" applyFill="1" applyAlignment="1">
      <alignment wrapText="1"/>
    </xf>
    <xf numFmtId="0" fontId="22" fillId="6" borderId="0" xfId="1" applyFont="1" applyFill="1" applyAlignment="1">
      <alignment wrapText="1"/>
    </xf>
    <xf numFmtId="0" fontId="5" fillId="6" borderId="0" xfId="1" applyFont="1" applyFill="1" applyBorder="1"/>
    <xf numFmtId="0" fontId="18" fillId="6" borderId="0" xfId="4" applyFont="1" applyFill="1" applyBorder="1" applyAlignment="1" applyProtection="1"/>
    <xf numFmtId="0" fontId="19" fillId="3" borderId="0" xfId="1" applyFont="1" applyFill="1" applyBorder="1"/>
    <xf numFmtId="0" fontId="5" fillId="3" borderId="0" xfId="1" applyFont="1" applyFill="1" applyBorder="1"/>
    <xf numFmtId="0" fontId="18" fillId="3" borderId="0" xfId="4" applyFont="1" applyFill="1" applyBorder="1" applyAlignment="1" applyProtection="1"/>
    <xf numFmtId="0" fontId="6" fillId="6" borderId="59" xfId="0" applyFont="1" applyFill="1" applyBorder="1"/>
    <xf numFmtId="0" fontId="5" fillId="6" borderId="60" xfId="1" applyFont="1" applyFill="1" applyBorder="1"/>
    <xf numFmtId="0" fontId="5" fillId="6" borderId="61" xfId="1" applyFont="1" applyFill="1" applyBorder="1"/>
    <xf numFmtId="0" fontId="5" fillId="6" borderId="58" xfId="1" applyFont="1" applyFill="1" applyBorder="1"/>
    <xf numFmtId="0" fontId="5" fillId="6" borderId="63" xfId="1" applyFont="1" applyFill="1" applyBorder="1"/>
    <xf numFmtId="0" fontId="5" fillId="6" borderId="64" xfId="1" applyFont="1" applyFill="1" applyBorder="1"/>
    <xf numFmtId="0" fontId="20" fillId="5" borderId="59" xfId="1" applyFont="1" applyFill="1" applyBorder="1"/>
    <xf numFmtId="0" fontId="20" fillId="5" borderId="60" xfId="1" applyFont="1" applyFill="1" applyBorder="1"/>
    <xf numFmtId="0" fontId="20" fillId="5" borderId="61" xfId="1" applyFont="1" applyFill="1" applyBorder="1" applyProtection="1">
      <protection locked="0"/>
    </xf>
    <xf numFmtId="0" fontId="20" fillId="5" borderId="58" xfId="1" applyFont="1" applyFill="1" applyBorder="1"/>
    <xf numFmtId="0" fontId="22" fillId="5" borderId="62" xfId="1" applyFont="1" applyFill="1" applyBorder="1" applyAlignment="1">
      <alignment horizontal="left" vertical="center"/>
    </xf>
    <xf numFmtId="0" fontId="22" fillId="5" borderId="48" xfId="1" applyFont="1" applyFill="1" applyBorder="1" applyAlignment="1">
      <alignment wrapText="1"/>
    </xf>
    <xf numFmtId="0" fontId="20" fillId="5" borderId="63" xfId="1" applyFont="1" applyFill="1" applyBorder="1"/>
    <xf numFmtId="0" fontId="20" fillId="5" borderId="64" xfId="1" applyFont="1" applyFill="1" applyBorder="1"/>
    <xf numFmtId="0" fontId="24" fillId="8" borderId="65" xfId="0" applyFont="1" applyFill="1" applyBorder="1" applyAlignment="1">
      <alignment horizontal="left"/>
    </xf>
    <xf numFmtId="0" fontId="20" fillId="3" borderId="66" xfId="1" applyFont="1" applyFill="1" applyBorder="1"/>
    <xf numFmtId="0" fontId="20" fillId="3" borderId="67" xfId="1" applyFont="1" applyFill="1" applyBorder="1"/>
    <xf numFmtId="0" fontId="12" fillId="7" borderId="0" xfId="1" applyFont="1" applyFill="1" applyBorder="1"/>
    <xf numFmtId="17" fontId="25" fillId="4" borderId="47" xfId="1" applyNumberFormat="1" applyFont="1" applyFill="1" applyBorder="1" applyAlignment="1">
      <alignment horizontal="center"/>
    </xf>
    <xf numFmtId="17" fontId="25" fillId="4" borderId="14" xfId="1" applyNumberFormat="1" applyFont="1" applyFill="1" applyBorder="1" applyAlignment="1">
      <alignment horizontal="center"/>
    </xf>
    <xf numFmtId="17" fontId="25" fillId="4" borderId="46" xfId="1" applyNumberFormat="1" applyFont="1" applyFill="1" applyBorder="1" applyAlignment="1">
      <alignment horizontal="center"/>
    </xf>
    <xf numFmtId="17" fontId="25" fillId="4" borderId="4" xfId="1" applyNumberFormat="1" applyFont="1" applyFill="1" applyBorder="1" applyAlignment="1">
      <alignment horizontal="center"/>
    </xf>
    <xf numFmtId="17" fontId="25" fillId="4" borderId="68" xfId="1" applyNumberFormat="1" applyFont="1" applyFill="1" applyBorder="1" applyAlignment="1">
      <alignment horizontal="center"/>
    </xf>
    <xf numFmtId="17" fontId="25" fillId="4" borderId="62" xfId="1" applyNumberFormat="1" applyFont="1" applyFill="1" applyBorder="1" applyAlignment="1">
      <alignment horizontal="center"/>
    </xf>
    <xf numFmtId="17" fontId="9" fillId="7" borderId="65" xfId="1" applyNumberFormat="1" applyFont="1" applyFill="1" applyBorder="1" applyAlignment="1">
      <alignment horizontal="center"/>
    </xf>
    <xf numFmtId="17" fontId="25" fillId="4" borderId="6" xfId="1" applyNumberFormat="1" applyFont="1" applyFill="1" applyBorder="1" applyAlignment="1">
      <alignment horizontal="center"/>
    </xf>
    <xf numFmtId="17" fontId="25" fillId="4" borderId="70" xfId="1" applyNumberFormat="1" applyFont="1" applyFill="1" applyBorder="1" applyAlignment="1">
      <alignment horizontal="center"/>
    </xf>
    <xf numFmtId="17" fontId="25" fillId="4" borderId="59" xfId="1" applyNumberFormat="1" applyFont="1" applyFill="1" applyBorder="1" applyAlignment="1">
      <alignment horizontal="center"/>
    </xf>
    <xf numFmtId="17" fontId="25" fillId="4" borderId="48" xfId="1" applyNumberFormat="1" applyFont="1" applyFill="1" applyBorder="1" applyAlignment="1">
      <alignment horizontal="center"/>
    </xf>
    <xf numFmtId="17" fontId="25" fillId="4" borderId="73" xfId="1" applyNumberFormat="1" applyFont="1" applyFill="1" applyBorder="1" applyAlignment="1">
      <alignment horizontal="center"/>
    </xf>
    <xf numFmtId="0" fontId="17" fillId="7" borderId="74" xfId="1" applyFont="1" applyFill="1" applyBorder="1" applyAlignment="1">
      <alignment horizontal="center" vertical="center"/>
    </xf>
    <xf numFmtId="0" fontId="17" fillId="7" borderId="59" xfId="1" applyFont="1" applyFill="1" applyBorder="1" applyAlignment="1">
      <alignment horizontal="center" vertical="center"/>
    </xf>
    <xf numFmtId="0" fontId="17" fillId="7" borderId="61" xfId="1" applyFont="1" applyFill="1" applyBorder="1" applyAlignment="1">
      <alignment horizontal="center" vertical="center"/>
    </xf>
    <xf numFmtId="3" fontId="4" fillId="7" borderId="69" xfId="1" applyNumberFormat="1" applyFont="1" applyFill="1" applyBorder="1" applyAlignment="1">
      <alignment horizontal="center"/>
    </xf>
    <xf numFmtId="3" fontId="4" fillId="7" borderId="75" xfId="1" applyNumberFormat="1" applyFont="1" applyFill="1" applyBorder="1" applyAlignment="1">
      <alignment horizontal="center"/>
    </xf>
    <xf numFmtId="3" fontId="4" fillId="7" borderId="76" xfId="1" applyNumberFormat="1" applyFont="1" applyFill="1" applyBorder="1" applyAlignment="1">
      <alignment horizontal="center"/>
    </xf>
    <xf numFmtId="3" fontId="4" fillId="7" borderId="77" xfId="1" applyNumberFormat="1" applyFont="1" applyFill="1" applyBorder="1" applyAlignment="1">
      <alignment horizontal="center"/>
    </xf>
    <xf numFmtId="3" fontId="4" fillId="7" borderId="78" xfId="1" applyNumberFormat="1" applyFont="1" applyFill="1" applyBorder="1" applyAlignment="1">
      <alignment horizontal="center"/>
    </xf>
    <xf numFmtId="0" fontId="26" fillId="4" borderId="14" xfId="1" applyFont="1" applyFill="1" applyBorder="1" applyAlignment="1">
      <alignment horizontal="center" vertical="center" wrapText="1"/>
    </xf>
    <xf numFmtId="0" fontId="26" fillId="4" borderId="46" xfId="1" applyFont="1" applyFill="1" applyBorder="1" applyAlignment="1">
      <alignment horizontal="center" vertical="center" wrapText="1"/>
    </xf>
    <xf numFmtId="0" fontId="26" fillId="4" borderId="48" xfId="1" applyFont="1" applyFill="1" applyBorder="1" applyAlignment="1">
      <alignment horizontal="center" vertical="center" wrapText="1"/>
    </xf>
    <xf numFmtId="3" fontId="4" fillId="7" borderId="79" xfId="1" applyNumberFormat="1" applyFont="1" applyFill="1" applyBorder="1" applyAlignment="1">
      <alignment horizontal="center" vertical="center"/>
    </xf>
    <xf numFmtId="3" fontId="4" fillId="7" borderId="63" xfId="1" applyNumberFormat="1" applyFont="1" applyFill="1" applyBorder="1" applyAlignment="1">
      <alignment horizontal="center" vertical="center"/>
    </xf>
    <xf numFmtId="3" fontId="11" fillId="7" borderId="4" xfId="1" applyNumberFormat="1" applyFont="1" applyFill="1" applyBorder="1" applyAlignment="1">
      <alignment horizontal="center" vertical="center"/>
    </xf>
    <xf numFmtId="0" fontId="20" fillId="5" borderId="59" xfId="0" applyFont="1" applyFill="1" applyBorder="1"/>
    <xf numFmtId="0" fontId="20" fillId="5" borderId="60" xfId="0" applyFont="1" applyFill="1" applyBorder="1"/>
    <xf numFmtId="0" fontId="20" fillId="5" borderId="60" xfId="0" applyFont="1" applyFill="1" applyBorder="1" applyProtection="1">
      <protection locked="0"/>
    </xf>
    <xf numFmtId="0" fontId="0" fillId="5" borderId="60" xfId="0" applyFill="1" applyBorder="1"/>
    <xf numFmtId="0" fontId="0" fillId="5" borderId="61" xfId="0" applyFill="1" applyBorder="1"/>
    <xf numFmtId="0" fontId="20" fillId="5" borderId="0" xfId="0" applyFont="1" applyFill="1" applyBorder="1"/>
    <xf numFmtId="0" fontId="22" fillId="5" borderId="62" xfId="1" applyFont="1" applyFill="1" applyBorder="1" applyAlignment="1">
      <alignment wrapText="1"/>
    </xf>
    <xf numFmtId="0" fontId="6" fillId="9" borderId="62" xfId="0" applyFont="1" applyFill="1" applyBorder="1" applyAlignment="1">
      <alignment horizontal="left"/>
    </xf>
    <xf numFmtId="0" fontId="0" fillId="3" borderId="58" xfId="0" applyFill="1" applyBorder="1"/>
    <xf numFmtId="0" fontId="26" fillId="4" borderId="47" xfId="1" applyFont="1" applyFill="1" applyBorder="1" applyAlignment="1">
      <alignment horizontal="center" vertical="center" wrapText="1"/>
    </xf>
    <xf numFmtId="3" fontId="11" fillId="0" borderId="57" xfId="1" applyNumberFormat="1" applyFont="1" applyBorder="1" applyAlignment="1">
      <alignment horizontal="center" vertical="center"/>
    </xf>
    <xf numFmtId="3" fontId="11" fillId="0" borderId="70" xfId="1" applyNumberFormat="1" applyFont="1" applyBorder="1" applyAlignment="1">
      <alignment horizontal="center" vertical="center"/>
    </xf>
    <xf numFmtId="3" fontId="0" fillId="3" borderId="58" xfId="0" applyNumberFormat="1" applyFill="1" applyBorder="1"/>
    <xf numFmtId="0" fontId="0" fillId="3" borderId="62" xfId="0" applyFill="1" applyBorder="1"/>
    <xf numFmtId="3" fontId="0" fillId="3" borderId="0" xfId="0" applyNumberFormat="1" applyFill="1" applyBorder="1"/>
    <xf numFmtId="0" fontId="0" fillId="3" borderId="48" xfId="0" applyFill="1" applyBorder="1"/>
    <xf numFmtId="0" fontId="0" fillId="3" borderId="63" xfId="0" applyFill="1" applyBorder="1"/>
    <xf numFmtId="0" fontId="0" fillId="3" borderId="64" xfId="0" applyFill="1" applyBorder="1"/>
    <xf numFmtId="0" fontId="6" fillId="9" borderId="48" xfId="0" applyFont="1" applyFill="1" applyBorder="1" applyAlignment="1">
      <alignment horizontal="left"/>
    </xf>
    <xf numFmtId="0" fontId="6" fillId="6" borderId="63" xfId="0" applyFont="1" applyFill="1" applyBorder="1"/>
    <xf numFmtId="0" fontId="20" fillId="3" borderId="66" xfId="0" applyFont="1" applyFill="1" applyBorder="1"/>
    <xf numFmtId="0" fontId="27" fillId="3" borderId="66" xfId="4" applyFont="1" applyFill="1" applyBorder="1" applyAlignment="1" applyProtection="1"/>
    <xf numFmtId="0" fontId="0" fillId="3" borderId="66" xfId="0" applyFill="1" applyBorder="1"/>
    <xf numFmtId="0" fontId="0" fillId="3" borderId="67" xfId="0" applyFill="1" applyBorder="1"/>
    <xf numFmtId="0" fontId="28" fillId="5" borderId="62" xfId="0" applyFont="1" applyFill="1" applyBorder="1" applyAlignment="1"/>
    <xf numFmtId="0" fontId="28" fillId="5" borderId="0" xfId="0" applyFont="1" applyFill="1" applyBorder="1" applyAlignment="1"/>
    <xf numFmtId="0" fontId="6" fillId="6" borderId="64" xfId="0" applyFont="1" applyFill="1" applyBorder="1"/>
    <xf numFmtId="0" fontId="29" fillId="4" borderId="3" xfId="0" applyFont="1" applyFill="1" applyBorder="1" applyAlignment="1">
      <alignment horizontal="center" vertical="center"/>
    </xf>
    <xf numFmtId="0" fontId="29" fillId="4" borderId="3" xfId="1" applyFont="1" applyFill="1" applyBorder="1" applyAlignment="1">
      <alignment horizontal="center" vertical="center" wrapText="1"/>
    </xf>
    <xf numFmtId="3" fontId="6" fillId="7" borderId="3" xfId="1" applyNumberFormat="1" applyFont="1" applyFill="1" applyBorder="1" applyAlignment="1">
      <alignment horizontal="center" wrapText="1"/>
    </xf>
    <xf numFmtId="0" fontId="30" fillId="5" borderId="0" xfId="1" applyFont="1" applyFill="1" applyAlignment="1"/>
    <xf numFmtId="0" fontId="24" fillId="9" borderId="0" xfId="0" applyFont="1" applyFill="1" applyAlignment="1"/>
    <xf numFmtId="0" fontId="20" fillId="5" borderId="63" xfId="0" applyFont="1" applyFill="1" applyBorder="1"/>
    <xf numFmtId="0" fontId="20" fillId="5" borderId="61" xfId="0" applyFont="1" applyFill="1" applyBorder="1" applyProtection="1">
      <protection locked="0"/>
    </xf>
    <xf numFmtId="0" fontId="28" fillId="5" borderId="58" xfId="0" applyFont="1" applyFill="1" applyBorder="1" applyAlignment="1"/>
    <xf numFmtId="0" fontId="20" fillId="5" borderId="62" xfId="0" applyFont="1" applyFill="1" applyBorder="1"/>
    <xf numFmtId="0" fontId="20" fillId="5" borderId="58" xfId="0" applyFont="1" applyFill="1" applyBorder="1"/>
    <xf numFmtId="0" fontId="20" fillId="5" borderId="64" xfId="0" applyFont="1" applyFill="1" applyBorder="1"/>
    <xf numFmtId="3" fontId="8" fillId="2" borderId="0" xfId="1" applyNumberFormat="1" applyFont="1" applyFill="1" applyBorder="1"/>
    <xf numFmtId="0" fontId="17" fillId="7" borderId="3" xfId="0" applyFont="1" applyFill="1" applyBorder="1" applyAlignment="1">
      <alignment horizontal="center" vertical="center"/>
    </xf>
    <xf numFmtId="3" fontId="17" fillId="7" borderId="3" xfId="0" applyNumberFormat="1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left"/>
    </xf>
    <xf numFmtId="0" fontId="13" fillId="3" borderId="0" xfId="4" applyFont="1" applyFill="1" applyBorder="1" applyAlignment="1" applyProtection="1"/>
    <xf numFmtId="0" fontId="14" fillId="3" borderId="0" xfId="0" applyFont="1" applyFill="1" applyBorder="1"/>
    <xf numFmtId="0" fontId="22" fillId="5" borderId="0" xfId="1" applyFont="1" applyFill="1" applyBorder="1" applyAlignment="1">
      <alignment horizontal="left" vertical="center"/>
    </xf>
    <xf numFmtId="0" fontId="6" fillId="6" borderId="62" xfId="0" applyFont="1" applyFill="1" applyBorder="1" applyAlignment="1"/>
    <xf numFmtId="0" fontId="6" fillId="6" borderId="0" xfId="0" applyFont="1" applyFill="1" applyBorder="1" applyAlignment="1"/>
    <xf numFmtId="0" fontId="17" fillId="7" borderId="21" xfId="1" applyFont="1" applyFill="1" applyBorder="1" applyAlignment="1">
      <alignment horizontal="center" vertical="center" wrapText="1"/>
    </xf>
    <xf numFmtId="0" fontId="17" fillId="7" borderId="22" xfId="1" applyFont="1" applyFill="1" applyBorder="1" applyAlignment="1">
      <alignment horizontal="center" vertical="center" wrapText="1"/>
    </xf>
    <xf numFmtId="0" fontId="17" fillId="7" borderId="11" xfId="1" applyFont="1" applyFill="1" applyBorder="1" applyAlignment="1">
      <alignment horizontal="center" vertical="center" wrapText="1"/>
    </xf>
    <xf numFmtId="0" fontId="17" fillId="7" borderId="20" xfId="1" applyFont="1" applyFill="1" applyBorder="1" applyAlignment="1">
      <alignment horizontal="center" vertical="center" wrapText="1"/>
    </xf>
    <xf numFmtId="17" fontId="22" fillId="4" borderId="47" xfId="1" applyNumberFormat="1" applyFont="1" applyFill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/>
    </xf>
    <xf numFmtId="3" fontId="6" fillId="0" borderId="16" xfId="1" applyNumberFormat="1" applyFont="1" applyBorder="1" applyAlignment="1">
      <alignment horizontal="center" vertical="center"/>
    </xf>
    <xf numFmtId="3" fontId="6" fillId="0" borderId="17" xfId="1" applyNumberFormat="1" applyFont="1" applyBorder="1" applyAlignment="1">
      <alignment horizontal="center" vertical="center"/>
    </xf>
    <xf numFmtId="3" fontId="6" fillId="0" borderId="18" xfId="1" applyNumberFormat="1" applyFont="1" applyBorder="1" applyAlignment="1">
      <alignment horizontal="center" vertical="center"/>
    </xf>
    <xf numFmtId="17" fontId="22" fillId="4" borderId="14" xfId="1" applyNumberFormat="1" applyFont="1" applyFill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9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17" fontId="22" fillId="4" borderId="46" xfId="1" applyNumberFormat="1" applyFont="1" applyFill="1" applyBorder="1" applyAlignment="1">
      <alignment horizontal="center" vertical="center"/>
    </xf>
    <xf numFmtId="3" fontId="6" fillId="0" borderId="32" xfId="1" applyNumberFormat="1" applyFont="1" applyBorder="1" applyAlignment="1">
      <alignment horizontal="center" vertical="center"/>
    </xf>
    <xf numFmtId="3" fontId="6" fillId="0" borderId="39" xfId="1" applyNumberFormat="1" applyFont="1" applyBorder="1" applyAlignment="1">
      <alignment horizontal="center" vertical="center"/>
    </xf>
    <xf numFmtId="3" fontId="6" fillId="0" borderId="40" xfId="1" applyNumberFormat="1" applyFont="1" applyBorder="1" applyAlignment="1">
      <alignment horizontal="center" vertical="center"/>
    </xf>
    <xf numFmtId="3" fontId="6" fillId="0" borderId="41" xfId="1" applyNumberFormat="1" applyFont="1" applyBorder="1" applyAlignment="1">
      <alignment horizontal="center" vertical="center"/>
    </xf>
    <xf numFmtId="3" fontId="6" fillId="0" borderId="19" xfId="1" applyNumberFormat="1" applyFont="1" applyBorder="1" applyAlignment="1">
      <alignment horizontal="center" vertical="center"/>
    </xf>
    <xf numFmtId="3" fontId="6" fillId="0" borderId="45" xfId="1" applyNumberFormat="1" applyFont="1" applyBorder="1" applyAlignment="1">
      <alignment horizontal="center" vertical="center"/>
    </xf>
    <xf numFmtId="3" fontId="6" fillId="0" borderId="12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17" fontId="22" fillId="4" borderId="4" xfId="1" applyNumberFormat="1" applyFont="1" applyFill="1" applyBorder="1" applyAlignment="1">
      <alignment horizontal="center" vertical="center"/>
    </xf>
    <xf numFmtId="3" fontId="6" fillId="0" borderId="33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34" xfId="1" applyNumberFormat="1" applyFont="1" applyBorder="1" applyAlignment="1">
      <alignment horizontal="center" vertical="center"/>
    </xf>
    <xf numFmtId="17" fontId="22" fillId="4" borderId="29" xfId="1" applyNumberFormat="1" applyFont="1" applyFill="1" applyBorder="1" applyAlignment="1">
      <alignment horizontal="center" vertical="center"/>
    </xf>
    <xf numFmtId="3" fontId="6" fillId="0" borderId="38" xfId="1" applyNumberFormat="1" applyFont="1" applyBorder="1" applyAlignment="1">
      <alignment horizontal="center" vertical="center"/>
    </xf>
    <xf numFmtId="3" fontId="6" fillId="0" borderId="42" xfId="1" applyNumberFormat="1" applyFont="1" applyBorder="1" applyAlignment="1">
      <alignment horizontal="center" vertical="center"/>
    </xf>
    <xf numFmtId="3" fontId="6" fillId="0" borderId="44" xfId="1" applyNumberFormat="1" applyFont="1" applyBorder="1" applyAlignment="1">
      <alignment horizontal="center" vertical="center"/>
    </xf>
    <xf numFmtId="3" fontId="6" fillId="0" borderId="43" xfId="1" applyNumberFormat="1" applyFont="1" applyBorder="1" applyAlignment="1">
      <alignment horizontal="center" vertical="center"/>
    </xf>
    <xf numFmtId="17" fontId="22" fillId="4" borderId="68" xfId="1" applyNumberFormat="1" applyFont="1" applyFill="1" applyBorder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23" xfId="1" applyNumberFormat="1" applyFont="1" applyBorder="1" applyAlignment="1">
      <alignment horizontal="center" vertical="center"/>
    </xf>
    <xf numFmtId="3" fontId="6" fillId="0" borderId="36" xfId="1" applyNumberFormat="1" applyFont="1" applyBorder="1" applyAlignment="1">
      <alignment horizontal="center" vertical="center"/>
    </xf>
    <xf numFmtId="3" fontId="6" fillId="0" borderId="37" xfId="1" applyNumberFormat="1" applyFont="1" applyBorder="1" applyAlignment="1">
      <alignment horizontal="center" vertical="center"/>
    </xf>
    <xf numFmtId="3" fontId="6" fillId="0" borderId="57" xfId="1" applyNumberFormat="1" applyFont="1" applyBorder="1" applyAlignment="1">
      <alignment horizontal="center" vertical="center"/>
    </xf>
    <xf numFmtId="17" fontId="22" fillId="4" borderId="62" xfId="1" applyNumberFormat="1" applyFont="1" applyFill="1" applyBorder="1" applyAlignment="1">
      <alignment horizontal="center" vertical="center"/>
    </xf>
    <xf numFmtId="3" fontId="6" fillId="0" borderId="24" xfId="1" applyNumberFormat="1" applyFont="1" applyBorder="1" applyAlignment="1">
      <alignment horizontal="center" vertical="center"/>
    </xf>
    <xf numFmtId="3" fontId="6" fillId="0" borderId="28" xfId="1" applyNumberFormat="1" applyFont="1" applyBorder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6" fillId="0" borderId="58" xfId="1" applyNumberFormat="1" applyFont="1" applyBorder="1" applyAlignment="1">
      <alignment horizontal="center" vertical="center"/>
    </xf>
    <xf numFmtId="17" fontId="6" fillId="7" borderId="65" xfId="1" applyNumberFormat="1" applyFont="1" applyFill="1" applyBorder="1" applyAlignment="1">
      <alignment horizontal="center" vertical="center"/>
    </xf>
    <xf numFmtId="3" fontId="17" fillId="7" borderId="69" xfId="1" applyNumberFormat="1" applyFont="1" applyFill="1" applyBorder="1" applyAlignment="1">
      <alignment horizontal="center" vertical="center"/>
    </xf>
    <xf numFmtId="0" fontId="17" fillId="7" borderId="23" xfId="1" applyFont="1" applyFill="1" applyBorder="1" applyAlignment="1">
      <alignment horizontal="center" vertical="center" wrapText="1"/>
    </xf>
    <xf numFmtId="3" fontId="6" fillId="0" borderId="14" xfId="1" applyNumberFormat="1" applyFont="1" applyBorder="1" applyAlignment="1">
      <alignment horizontal="center" vertical="center"/>
    </xf>
    <xf numFmtId="17" fontId="22" fillId="4" borderId="6" xfId="1" applyNumberFormat="1" applyFont="1" applyFill="1" applyBorder="1" applyAlignment="1">
      <alignment horizontal="center" vertical="center"/>
    </xf>
    <xf numFmtId="3" fontId="6" fillId="0" borderId="46" xfId="1" applyNumberFormat="1" applyFont="1" applyBorder="1" applyAlignment="1">
      <alignment horizontal="center" vertical="center"/>
    </xf>
    <xf numFmtId="17" fontId="22" fillId="4" borderId="70" xfId="1" applyNumberFormat="1" applyFont="1" applyFill="1" applyBorder="1" applyAlignment="1">
      <alignment horizontal="center" vertical="center"/>
    </xf>
    <xf numFmtId="3" fontId="6" fillId="0" borderId="47" xfId="1" applyNumberFormat="1" applyFont="1" applyBorder="1" applyAlignment="1">
      <alignment horizontal="center" vertical="center"/>
    </xf>
    <xf numFmtId="3" fontId="6" fillId="0" borderId="29" xfId="1" applyNumberFormat="1" applyFont="1" applyBorder="1" applyAlignment="1">
      <alignment horizontal="center" vertical="center"/>
    </xf>
    <xf numFmtId="3" fontId="6" fillId="0" borderId="30" xfId="1" applyNumberFormat="1" applyFont="1" applyBorder="1" applyAlignment="1">
      <alignment horizontal="center" vertical="center"/>
    </xf>
    <xf numFmtId="3" fontId="6" fillId="0" borderId="31" xfId="1" applyNumberFormat="1" applyFont="1" applyBorder="1" applyAlignment="1">
      <alignment horizontal="center" vertical="center"/>
    </xf>
    <xf numFmtId="17" fontId="22" fillId="4" borderId="71" xfId="1" applyNumberFormat="1" applyFont="1" applyFill="1" applyBorder="1" applyAlignment="1">
      <alignment horizontal="center" vertical="center"/>
    </xf>
    <xf numFmtId="3" fontId="6" fillId="0" borderId="48" xfId="1" applyNumberFormat="1" applyFont="1" applyBorder="1" applyAlignment="1">
      <alignment horizontal="center" vertical="center"/>
    </xf>
    <xf numFmtId="3" fontId="6" fillId="0" borderId="49" xfId="1" applyNumberFormat="1" applyFont="1" applyBorder="1" applyAlignment="1">
      <alignment horizontal="center" vertical="center"/>
    </xf>
    <xf numFmtId="3" fontId="6" fillId="0" borderId="50" xfId="1" applyNumberFormat="1" applyFont="1" applyBorder="1" applyAlignment="1">
      <alignment horizontal="center" vertical="center"/>
    </xf>
    <xf numFmtId="17" fontId="6" fillId="7" borderId="72" xfId="1" applyNumberFormat="1" applyFont="1" applyFill="1" applyBorder="1" applyAlignment="1">
      <alignment horizontal="center" vertical="center"/>
    </xf>
    <xf numFmtId="3" fontId="17" fillId="7" borderId="65" xfId="1" applyNumberFormat="1" applyFont="1" applyFill="1" applyBorder="1" applyAlignment="1">
      <alignment horizontal="center" vertical="center"/>
    </xf>
    <xf numFmtId="3" fontId="9" fillId="2" borderId="0" xfId="1" applyNumberFormat="1" applyFont="1" applyFill="1" applyBorder="1"/>
    <xf numFmtId="3" fontId="9" fillId="10" borderId="70" xfId="1" applyNumberFormat="1" applyFont="1" applyFill="1" applyBorder="1"/>
    <xf numFmtId="3" fontId="11" fillId="10" borderId="5" xfId="1" applyNumberFormat="1" applyFont="1" applyFill="1" applyBorder="1"/>
    <xf numFmtId="3" fontId="9" fillId="10" borderId="6" xfId="1" applyNumberFormat="1" applyFont="1" applyFill="1" applyBorder="1"/>
    <xf numFmtId="3" fontId="11" fillId="7" borderId="6" xfId="1" applyNumberFormat="1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center" vertical="center"/>
    </xf>
    <xf numFmtId="3" fontId="4" fillId="3" borderId="72" xfId="0" applyNumberFormat="1" applyFont="1" applyFill="1" applyBorder="1" applyAlignment="1">
      <alignment horizontal="center" vertical="center"/>
    </xf>
    <xf numFmtId="0" fontId="0" fillId="3" borderId="59" xfId="0" applyFill="1" applyBorder="1"/>
    <xf numFmtId="3" fontId="4" fillId="3" borderId="60" xfId="0" applyNumberFormat="1" applyFont="1" applyFill="1" applyBorder="1" applyAlignment="1">
      <alignment horizontal="center" vertical="center"/>
    </xf>
    <xf numFmtId="0" fontId="0" fillId="3" borderId="60" xfId="0" applyFill="1" applyBorder="1"/>
    <xf numFmtId="0" fontId="0" fillId="3" borderId="61" xfId="0" applyFill="1" applyBorder="1"/>
    <xf numFmtId="0" fontId="31" fillId="6" borderId="58" xfId="0" applyFont="1" applyFill="1" applyBorder="1"/>
    <xf numFmtId="0" fontId="30" fillId="5" borderId="0" xfId="1" applyFont="1" applyFill="1" applyBorder="1" applyAlignment="1"/>
    <xf numFmtId="0" fontId="22" fillId="5" borderId="0" xfId="1" applyFont="1" applyFill="1" applyBorder="1" applyAlignment="1">
      <alignment wrapText="1"/>
    </xf>
    <xf numFmtId="49" fontId="22" fillId="4" borderId="3" xfId="1" applyNumberFormat="1" applyFont="1" applyFill="1" applyBorder="1" applyAlignment="1">
      <alignment horizontal="center" vertical="center" wrapText="1"/>
    </xf>
    <xf numFmtId="17" fontId="22" fillId="4" borderId="73" xfId="1" applyNumberFormat="1" applyFont="1" applyFill="1" applyBorder="1" applyAlignment="1">
      <alignment horizontal="center" vertical="center"/>
    </xf>
    <xf numFmtId="3" fontId="6" fillId="0" borderId="51" xfId="1" applyNumberFormat="1" applyFont="1" applyBorder="1" applyAlignment="1">
      <alignment horizontal="center" vertical="center"/>
    </xf>
    <xf numFmtId="3" fontId="6" fillId="0" borderId="8" xfId="1" applyNumberFormat="1" applyFont="1" applyFill="1" applyBorder="1" applyAlignment="1">
      <alignment horizontal="center" vertical="center"/>
    </xf>
    <xf numFmtId="0" fontId="0" fillId="2" borderId="72" xfId="1" applyFont="1" applyFill="1" applyBorder="1"/>
    <xf numFmtId="3" fontId="6" fillId="0" borderId="62" xfId="1" applyNumberFormat="1" applyFont="1" applyBorder="1" applyAlignment="1">
      <alignment horizontal="center" vertical="center"/>
    </xf>
    <xf numFmtId="3" fontId="6" fillId="0" borderId="62" xfId="1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/>
    </xf>
    <xf numFmtId="0" fontId="6" fillId="6" borderId="63" xfId="0" applyFont="1" applyFill="1" applyBorder="1" applyAlignment="1">
      <alignment horizontal="left"/>
    </xf>
    <xf numFmtId="0" fontId="6" fillId="6" borderId="48" xfId="0" applyFont="1" applyFill="1" applyBorder="1" applyAlignment="1">
      <alignment horizontal="left"/>
    </xf>
    <xf numFmtId="0" fontId="25" fillId="4" borderId="80" xfId="1" applyFont="1" applyFill="1" applyBorder="1" applyAlignment="1"/>
    <xf numFmtId="0" fontId="20" fillId="4" borderId="81" xfId="1" applyFont="1" applyFill="1" applyBorder="1" applyAlignment="1"/>
    <xf numFmtId="0" fontId="26" fillId="4" borderId="65" xfId="1" applyFont="1" applyFill="1" applyBorder="1" applyAlignment="1">
      <alignment horizontal="center" vertical="center"/>
    </xf>
    <xf numFmtId="0" fontId="26" fillId="4" borderId="66" xfId="1" applyFont="1" applyFill="1" applyBorder="1" applyAlignment="1">
      <alignment horizontal="center" vertical="center"/>
    </xf>
    <xf numFmtId="0" fontId="26" fillId="4" borderId="67" xfId="1" applyFont="1" applyFill="1" applyBorder="1" applyAlignment="1">
      <alignment horizontal="center" vertical="center"/>
    </xf>
    <xf numFmtId="0" fontId="20" fillId="4" borderId="82" xfId="1" applyFont="1" applyFill="1" applyBorder="1" applyAlignment="1"/>
    <xf numFmtId="0" fontId="26" fillId="4" borderId="60" xfId="1" applyFont="1" applyFill="1" applyBorder="1" applyAlignment="1">
      <alignment horizontal="center" vertical="center"/>
    </xf>
    <xf numFmtId="0" fontId="26" fillId="4" borderId="15" xfId="1" applyFont="1" applyFill="1" applyBorder="1" applyAlignment="1">
      <alignment horizontal="center" vertical="center"/>
    </xf>
    <xf numFmtId="0" fontId="26" fillId="4" borderId="16" xfId="1" applyFont="1" applyFill="1" applyBorder="1" applyAlignment="1">
      <alignment horizontal="center" vertical="center"/>
    </xf>
    <xf numFmtId="0" fontId="26" fillId="4" borderId="17" xfId="1" applyFont="1" applyFill="1" applyBorder="1" applyAlignment="1">
      <alignment horizontal="center" vertical="center"/>
    </xf>
    <xf numFmtId="0" fontId="26" fillId="4" borderId="18" xfId="1" applyFont="1" applyFill="1" applyBorder="1" applyAlignment="1">
      <alignment horizontal="center" vertical="center"/>
    </xf>
    <xf numFmtId="0" fontId="26" fillId="4" borderId="19" xfId="1" applyFont="1" applyFill="1" applyBorder="1" applyAlignment="1">
      <alignment horizontal="center" vertical="center"/>
    </xf>
    <xf numFmtId="0" fontId="28" fillId="5" borderId="62" xfId="0" applyFont="1" applyFill="1" applyBorder="1" applyAlignment="1">
      <alignment horizontal="left"/>
    </xf>
    <xf numFmtId="0" fontId="28" fillId="5" borderId="0" xfId="0" applyFont="1" applyFill="1" applyBorder="1" applyAlignment="1">
      <alignment horizontal="left"/>
    </xf>
    <xf numFmtId="0" fontId="6" fillId="6" borderId="59" xfId="1" applyFont="1" applyFill="1" applyBorder="1" applyAlignment="1">
      <alignment horizontal="left" wrapText="1"/>
    </xf>
    <xf numFmtId="0" fontId="6" fillId="6" borderId="60" xfId="1" applyFont="1" applyFill="1" applyBorder="1" applyAlignment="1">
      <alignment horizontal="left" wrapText="1"/>
    </xf>
    <xf numFmtId="0" fontId="20" fillId="4" borderId="59" xfId="0" applyFont="1" applyFill="1" applyBorder="1" applyAlignment="1">
      <alignment horizontal="center"/>
    </xf>
    <xf numFmtId="0" fontId="20" fillId="4" borderId="60" xfId="0" applyFont="1" applyFill="1" applyBorder="1" applyAlignment="1">
      <alignment horizontal="center"/>
    </xf>
    <xf numFmtId="0" fontId="20" fillId="4" borderId="61" xfId="0" applyFont="1" applyFill="1" applyBorder="1" applyAlignment="1">
      <alignment horizontal="center"/>
    </xf>
    <xf numFmtId="0" fontId="0" fillId="7" borderId="48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0" fillId="7" borderId="64" xfId="0" applyFill="1" applyBorder="1" applyAlignment="1">
      <alignment horizontal="center"/>
    </xf>
    <xf numFmtId="0" fontId="26" fillId="4" borderId="70" xfId="1" applyNumberFormat="1" applyFont="1" applyFill="1" applyBorder="1" applyAlignment="1">
      <alignment horizontal="center" vertical="center" wrapText="1"/>
    </xf>
    <xf numFmtId="0" fontId="26" fillId="4" borderId="83" xfId="1" applyFont="1" applyFill="1" applyBorder="1" applyAlignment="1">
      <alignment horizontal="center" vertical="center" wrapText="1"/>
    </xf>
    <xf numFmtId="0" fontId="22" fillId="4" borderId="84" xfId="1" applyNumberFormat="1" applyFont="1" applyFill="1" applyBorder="1" applyAlignment="1">
      <alignment vertical="center" wrapText="1"/>
    </xf>
    <xf numFmtId="0" fontId="22" fillId="4" borderId="85" xfId="1" applyFont="1" applyFill="1" applyBorder="1" applyAlignment="1">
      <alignment vertical="center" wrapText="1"/>
    </xf>
    <xf numFmtId="0" fontId="26" fillId="4" borderId="73" xfId="1" applyNumberFormat="1" applyFont="1" applyFill="1" applyBorder="1" applyAlignment="1">
      <alignment horizontal="center" vertical="center" wrapText="1"/>
    </xf>
    <xf numFmtId="0" fontId="26" fillId="4" borderId="44" xfId="1" applyNumberFormat="1" applyFont="1" applyFill="1" applyBorder="1" applyAlignment="1">
      <alignment horizontal="center" vertical="center" wrapText="1"/>
    </xf>
    <xf numFmtId="0" fontId="26" fillId="4" borderId="36" xfId="1" applyFont="1" applyFill="1" applyBorder="1" applyAlignment="1">
      <alignment horizontal="center" vertical="center" wrapText="1"/>
    </xf>
    <xf numFmtId="0" fontId="6" fillId="6" borderId="61" xfId="1" applyFont="1" applyFill="1" applyBorder="1" applyAlignment="1">
      <alignment horizontal="left" wrapText="1"/>
    </xf>
  </cellXfs>
  <cellStyles count="5">
    <cellStyle name="=C:\WINNT\SYSTEM32\COMMAND.COM" xfId="1" xr:uid="{00000000-0005-0000-0000-000000000000}"/>
    <cellStyle name="ANCLAS,REZONES Y SUS PARTES,DE FUNDICION,DE HIERRO O DE ACERO" xfId="2" xr:uid="{00000000-0005-0000-0000-000001000000}"/>
    <cellStyle name="Euro" xfId="3" xr:uid="{00000000-0005-0000-0000-000002000000}"/>
    <cellStyle name="Hipervínculo" xfId="4" builtinId="8"/>
    <cellStyle name="Normal" xfId="0" builtinId="0"/>
  </cellStyles>
  <dxfs count="0"/>
  <tableStyles count="0" defaultTableStyle="TableStyleMedium9" defaultPivotStyle="PivotStyleLight16"/>
  <colors>
    <mruColors>
      <color rgb="FFE78019"/>
      <color rgb="FFFF2D2D"/>
      <color rgb="FFFF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bg2">
                    <a:lumMod val="9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800" b="1">
                <a:solidFill>
                  <a:schemeClr val="bg2">
                    <a:lumMod val="90000"/>
                  </a:schemeClr>
                </a:solidFill>
              </a:rPr>
              <a:t>NÚMEROS</a:t>
            </a:r>
            <a:r>
              <a:rPr lang="es-EC" sz="1800" b="1" baseline="0">
                <a:solidFill>
                  <a:schemeClr val="bg2">
                    <a:lumMod val="90000"/>
                  </a:schemeClr>
                </a:solidFill>
              </a:rPr>
              <a:t> PORTADOS</a:t>
            </a:r>
            <a:endParaRPr lang="es-EC" sz="1800" b="1">
              <a:solidFill>
                <a:schemeClr val="bg2">
                  <a:lumMod val="9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RECEPTADOS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 prstMaterial="flat"/>
          </c:spPr>
          <c:invertIfNegative val="0"/>
          <c:dLbls>
            <c:spPr>
              <a:solidFill>
                <a:srgbClr val="5B9BD5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 RESUMEN DONADOS Y RECEPTADOS'!$A$14:$A$16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EP.(Alegro)</c:v>
                </c:pt>
              </c:strCache>
            </c:strRef>
          </c:cat>
          <c:val>
            <c:numRef>
              <c:f>'2. RESUMEN DONADOS Y RECEPTADOS'!$E$14:$E$16</c:f>
              <c:numCache>
                <c:formatCode>#,##0</c:formatCode>
                <c:ptCount val="3"/>
                <c:pt idx="0">
                  <c:v>2464591</c:v>
                </c:pt>
                <c:pt idx="1">
                  <c:v>1659191</c:v>
                </c:pt>
                <c:pt idx="2">
                  <c:v>740473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D-436C-8471-DBE9E86AE413}"/>
            </c:ext>
          </c:extLst>
        </c:ser>
        <c:ser>
          <c:idx val="1"/>
          <c:order val="1"/>
          <c:tx>
            <c:v>DONADOS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 prstMaterial="flat"/>
          </c:spPr>
          <c:invertIfNegative val="0"/>
          <c:dLbls>
            <c:spPr>
              <a:solidFill>
                <a:srgbClr val="ED7D31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RESUMEN DONADOS Y RECEPTADOS'!$A$14:$A$16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EP.(Alegro)</c:v>
                </c:pt>
              </c:strCache>
            </c:strRef>
          </c:cat>
          <c:val>
            <c:numRef>
              <c:f>'2. RESUMEN DONADOS Y RECEPTADOS'!$B$17:$D$17</c:f>
              <c:numCache>
                <c:formatCode>#,##0</c:formatCode>
                <c:ptCount val="3"/>
                <c:pt idx="0">
                  <c:v>1846404</c:v>
                </c:pt>
                <c:pt idx="1">
                  <c:v>2363476</c:v>
                </c:pt>
                <c:pt idx="2">
                  <c:v>654375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D-436C-8471-DBE9E86AE413}"/>
            </c:ext>
          </c:extLst>
        </c:ser>
        <c:ser>
          <c:idx val="2"/>
          <c:order val="2"/>
          <c:tx>
            <c:v>NETO</c:v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 prstMaterial="flat"/>
          </c:spPr>
          <c:invertIfNegative val="0"/>
          <c:dLbls>
            <c:spPr>
              <a:solidFill>
                <a:srgbClr val="A5A5A5">
                  <a:alpha val="30000"/>
                </a:srgbClr>
              </a:solidFill>
              <a:ln>
                <a:solidFill>
                  <a:sysClr val="window" lastClr="FFFFFF">
                    <a:alpha val="50000"/>
                  </a:sys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'2. RESUMEN DONADOS Y RECEPTADOS'!$A$14:$A$16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EP.(Alegro)</c:v>
                </c:pt>
              </c:strCache>
            </c:strRef>
          </c:cat>
          <c:val>
            <c:numRef>
              <c:f>'2. RESUMEN DONADOS Y RECEPTADOS'!$B$18:$D$18</c:f>
              <c:numCache>
                <c:formatCode>#,##0</c:formatCode>
                <c:ptCount val="3"/>
                <c:pt idx="0">
                  <c:v>618187</c:v>
                </c:pt>
                <c:pt idx="1">
                  <c:v>-704285</c:v>
                </c:pt>
                <c:pt idx="2">
                  <c:v>86098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3D-436C-8471-DBE9E86A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283072"/>
        <c:axId val="73284608"/>
        <c:axId val="0"/>
      </c:bar3DChart>
      <c:catAx>
        <c:axId val="7328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4608"/>
        <c:crosses val="autoZero"/>
        <c:auto val="1"/>
        <c:lblAlgn val="ctr"/>
        <c:lblOffset val="100"/>
        <c:noMultiLvlLbl val="0"/>
      </c:catAx>
      <c:valAx>
        <c:axId val="73284608"/>
        <c:scaling>
          <c:orientation val="minMax"/>
        </c:scaling>
        <c:delete val="0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D233-4A3B-814A-28168D459B63}"/>
              </c:ext>
            </c:extLst>
          </c:dPt>
          <c:dPt>
            <c:idx val="1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D233-4A3B-814A-28168D459B63}"/>
              </c:ext>
            </c:extLst>
          </c:dPt>
          <c:dPt>
            <c:idx val="2"/>
            <c:bubble3D val="0"/>
            <c:spPr>
              <a:solidFill>
                <a:srgbClr val="E7801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D233-4A3B-814A-28168D459B63}"/>
              </c:ext>
            </c:extLst>
          </c:dPt>
          <c:dLbls>
            <c:dLbl>
              <c:idx val="0"/>
              <c:layout>
                <c:manualLayout>
                  <c:x val="-0.12701451779547759"/>
                  <c:y val="0.14347530650446896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3-4A3B-814A-28168D459B63}"/>
                </c:ext>
              </c:extLst>
            </c:dLbl>
            <c:dLbl>
              <c:idx val="1"/>
              <c:layout>
                <c:manualLayout>
                  <c:x val="0.11783054067231004"/>
                  <c:y val="-0.22657854192700091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3-4A3B-814A-28168D459B63}"/>
                </c:ext>
              </c:extLst>
            </c:dLbl>
            <c:dLbl>
              <c:idx val="2"/>
              <c:layout>
                <c:manualLayout>
                  <c:x val="5.8619457938306314E-2"/>
                  <c:y val="0.18777354551522357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chemeClr val="bg1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3-4A3B-814A-28168D459B63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chemeClr val="bg1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'3.RECEPTADOS Y PARTICIPACION'!$C$10:$E$10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</c:v>
                </c:pt>
              </c:strCache>
            </c:strRef>
          </c:cat>
          <c:val>
            <c:numRef>
              <c:f>'3.RECEPTADOS Y PARTICIPACION'!$C$146:$E$146</c:f>
              <c:numCache>
                <c:formatCode>#,##0</c:formatCode>
                <c:ptCount val="3"/>
                <c:pt idx="0">
                  <c:v>1681788</c:v>
                </c:pt>
                <c:pt idx="1">
                  <c:v>2477544</c:v>
                </c:pt>
                <c:pt idx="2">
                  <c:v>741959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33-4A3B-814A-28168D459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r>
              <a:rPr lang="es-EC">
                <a:solidFill>
                  <a:schemeClr val="bg1"/>
                </a:solidFill>
              </a:rPr>
              <a:t>PORTABILIDAD NUMÉRICA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'3.RECEPTADOS Y PARTICIPACION'!$C$10</c:f>
              <c:strCache>
                <c:ptCount val="1"/>
                <c:pt idx="0">
                  <c:v>OTECEL S.A.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('3.RECEPTADOS Y PARTICIPACION'!$B$13,'3.RECEPTADOS Y PARTICIPACION'!$B$25,'3.RECEPTADOS Y PARTICIPACION'!$B$37,'3.RECEPTADOS Y PARTICIPACION'!$B$49,'3.RECEPTADOS Y PARTICIPACION'!$B$61,'3.RECEPTADOS Y PARTICIPACION'!$B$73,'3.RECEPTADOS Y PARTICIPACION'!$B$85,'3.RECEPTADOS Y PARTICIPACION'!$B$97,'3.RECEPTADOS Y PARTICIPACION'!$B$109,'3.RECEPTADOS Y PARTICIPACION'!$B$121,'3.RECEPTADOS Y PARTICIPACION'!$B$133,'3.RECEPTADOS Y PARTICIPACION'!$B$134,'3.RECEPTADOS Y PARTICIPACION'!$B$135,'3.RECEPTADOS Y PARTICIPACION'!$B$136,'3.RECEPTADOS Y PARTICIPACION'!$B$137,'3.RECEPTADOS Y PARTICIPACION'!$B$138,'3.RECEPTADOS Y PARTICIPACION'!$B$139,'3.RECEPTADOS Y PARTICIPACION'!$B$140,'3.RECEPTADOS Y PARTICIPACION'!$B$141,'3.RECEPTADOS Y PARTICIPACION'!$B$142:$B$145)</c:f>
              <c:strCache>
                <c:ptCount val="2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ene-20</c:v>
                </c:pt>
                <c:pt idx="12">
                  <c:v>feb-20</c:v>
                </c:pt>
                <c:pt idx="13">
                  <c:v>mar-20</c:v>
                </c:pt>
                <c:pt idx="14">
                  <c:v>abr-20</c:v>
                </c:pt>
                <c:pt idx="15">
                  <c:v>may-20</c:v>
                </c:pt>
                <c:pt idx="16">
                  <c:v>jun-20</c:v>
                </c:pt>
                <c:pt idx="17">
                  <c:v>jul-20</c:v>
                </c:pt>
                <c:pt idx="18">
                  <c:v>ago-20</c:v>
                </c:pt>
                <c:pt idx="19">
                  <c:v>sep-20</c:v>
                </c:pt>
                <c:pt idx="20">
                  <c:v>oct-20</c:v>
                </c:pt>
                <c:pt idx="21">
                  <c:v>nov-2020</c:v>
                </c:pt>
                <c:pt idx="22">
                  <c:v>dic-2020</c:v>
                </c:pt>
              </c:strCache>
            </c:strRef>
          </c:cat>
          <c:val>
            <c:numRef>
              <c:f>('3.RECEPTADOS Y PARTICIPACION'!$C$13,'3.RECEPTADOS Y PARTICIPACION'!$C$25,'3.RECEPTADOS Y PARTICIPACION'!$C$37,'3.RECEPTADOS Y PARTICIPACION'!$C$49,'3.RECEPTADOS Y PARTICIPACION'!$C$61,'3.RECEPTADOS Y PARTICIPACION'!$C$73,'3.RECEPTADOS Y PARTICIPACION'!$C$85,'3.RECEPTADOS Y PARTICIPACION'!$C$97,'3.RECEPTADOS Y PARTICIPACION'!$C$109,'3.RECEPTADOS Y PARTICIPACION'!$C$121,'3.RECEPTADOS Y PARTICIPACION'!$C$133,'3.RECEPTADOS Y PARTICIPACION'!$C$134,'3.RECEPTADOS Y PARTICIPACION'!$C$135,'3.RECEPTADOS Y PARTICIPACION'!$C$136,'3.RECEPTADOS Y PARTICIPACION'!$C$137,'3.RECEPTADOS Y PARTICIPACION'!$C$138,'3.RECEPTADOS Y PARTICIPACION'!$C$139,'3.RECEPTADOS Y PARTICIPACION'!$C$140,'3.RECEPTADOS Y PARTICIPACION'!$C$141,'3.RECEPTADOS Y PARTICIPACION'!$C$142:$C$145)</c:f>
              <c:numCache>
                <c:formatCode>#,##0</c:formatCode>
                <c:ptCount val="23"/>
                <c:pt idx="0">
                  <c:v>4973</c:v>
                </c:pt>
                <c:pt idx="1">
                  <c:v>2045</c:v>
                </c:pt>
                <c:pt idx="2">
                  <c:v>2484</c:v>
                </c:pt>
                <c:pt idx="3">
                  <c:v>11894</c:v>
                </c:pt>
                <c:pt idx="4">
                  <c:v>12323</c:v>
                </c:pt>
                <c:pt idx="5">
                  <c:v>6853</c:v>
                </c:pt>
                <c:pt idx="6">
                  <c:v>6105</c:v>
                </c:pt>
                <c:pt idx="7">
                  <c:v>16653</c:v>
                </c:pt>
                <c:pt idx="8">
                  <c:v>17228</c:v>
                </c:pt>
                <c:pt idx="9">
                  <c:v>13166</c:v>
                </c:pt>
                <c:pt idx="10">
                  <c:v>18642</c:v>
                </c:pt>
                <c:pt idx="11">
                  <c:v>17036</c:v>
                </c:pt>
                <c:pt idx="12">
                  <c:v>14864</c:v>
                </c:pt>
                <c:pt idx="13">
                  <c:v>12593</c:v>
                </c:pt>
                <c:pt idx="14">
                  <c:v>3141</c:v>
                </c:pt>
                <c:pt idx="15">
                  <c:v>7752</c:v>
                </c:pt>
                <c:pt idx="16">
                  <c:v>17706</c:v>
                </c:pt>
                <c:pt idx="17">
                  <c:v>23981</c:v>
                </c:pt>
                <c:pt idx="18">
                  <c:v>22463</c:v>
                </c:pt>
                <c:pt idx="19">
                  <c:v>26900</c:v>
                </c:pt>
                <c:pt idx="20">
                  <c:v>24527</c:v>
                </c:pt>
                <c:pt idx="21">
                  <c:v>24859</c:v>
                </c:pt>
                <c:pt idx="22">
                  <c:v>24352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0-4B3D-AEC9-8CE122BC67D5}"/>
            </c:ext>
          </c:extLst>
        </c:ser>
        <c:ser>
          <c:idx val="1"/>
          <c:order val="1"/>
          <c:tx>
            <c:strRef>
              <c:f>'3.RECEPTADOS Y PARTICIPACION'!$D$10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('3.RECEPTADOS Y PARTICIPACION'!$B$13,'3.RECEPTADOS Y PARTICIPACION'!$B$25,'3.RECEPTADOS Y PARTICIPACION'!$B$37,'3.RECEPTADOS Y PARTICIPACION'!$B$49,'3.RECEPTADOS Y PARTICIPACION'!$B$61,'3.RECEPTADOS Y PARTICIPACION'!$B$73,'3.RECEPTADOS Y PARTICIPACION'!$B$85,'3.RECEPTADOS Y PARTICIPACION'!$B$97,'3.RECEPTADOS Y PARTICIPACION'!$B$109,'3.RECEPTADOS Y PARTICIPACION'!$B$121,'3.RECEPTADOS Y PARTICIPACION'!$B$133,'3.RECEPTADOS Y PARTICIPACION'!$B$134,'3.RECEPTADOS Y PARTICIPACION'!$B$135,'3.RECEPTADOS Y PARTICIPACION'!$B$136,'3.RECEPTADOS Y PARTICIPACION'!$B$137,'3.RECEPTADOS Y PARTICIPACION'!$B$138,'3.RECEPTADOS Y PARTICIPACION'!$B$139,'3.RECEPTADOS Y PARTICIPACION'!$B$140,'3.RECEPTADOS Y PARTICIPACION'!$B$141,'3.RECEPTADOS Y PARTICIPACION'!$B$142:$B$145)</c:f>
              <c:strCache>
                <c:ptCount val="2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ene-20</c:v>
                </c:pt>
                <c:pt idx="12">
                  <c:v>feb-20</c:v>
                </c:pt>
                <c:pt idx="13">
                  <c:v>mar-20</c:v>
                </c:pt>
                <c:pt idx="14">
                  <c:v>abr-20</c:v>
                </c:pt>
                <c:pt idx="15">
                  <c:v>may-20</c:v>
                </c:pt>
                <c:pt idx="16">
                  <c:v>jun-20</c:v>
                </c:pt>
                <c:pt idx="17">
                  <c:v>jul-20</c:v>
                </c:pt>
                <c:pt idx="18">
                  <c:v>ago-20</c:v>
                </c:pt>
                <c:pt idx="19">
                  <c:v>sep-20</c:v>
                </c:pt>
                <c:pt idx="20">
                  <c:v>oct-20</c:v>
                </c:pt>
                <c:pt idx="21">
                  <c:v>nov-2020</c:v>
                </c:pt>
                <c:pt idx="22">
                  <c:v>dic-2020</c:v>
                </c:pt>
              </c:strCache>
            </c:strRef>
          </c:cat>
          <c:val>
            <c:numRef>
              <c:f>('3.RECEPTADOS Y PARTICIPACION'!$D$13,'3.RECEPTADOS Y PARTICIPACION'!$D$25,'3.RECEPTADOS Y PARTICIPACION'!$D$37,'3.RECEPTADOS Y PARTICIPACION'!$D$49,'3.RECEPTADOS Y PARTICIPACION'!$D$61,'3.RECEPTADOS Y PARTICIPACION'!$D$73,'3.RECEPTADOS Y PARTICIPACION'!$D$85,'3.RECEPTADOS Y PARTICIPACION'!$D$97,'3.RECEPTADOS Y PARTICIPACION'!$D$109,'3.RECEPTADOS Y PARTICIPACION'!$D$121,'3.RECEPTADOS Y PARTICIPACION'!$D$133,'3.RECEPTADOS Y PARTICIPACION'!$D$134,'3.RECEPTADOS Y PARTICIPACION'!$D$135,'3.RECEPTADOS Y PARTICIPACION'!$D$136,'3.RECEPTADOS Y PARTICIPACION'!$D$137,'3.RECEPTADOS Y PARTICIPACION'!$D$138,'3.RECEPTADOS Y PARTICIPACION'!$D$139,'3.RECEPTADOS Y PARTICIPACION'!$D$140,'3.RECEPTADOS Y PARTICIPACION'!$D$141,'3.RECEPTADOS Y PARTICIPACION'!$D$142:$D$145)</c:f>
              <c:numCache>
                <c:formatCode>#,##0</c:formatCode>
                <c:ptCount val="23"/>
                <c:pt idx="0">
                  <c:v>3324</c:v>
                </c:pt>
                <c:pt idx="1">
                  <c:v>1939</c:v>
                </c:pt>
                <c:pt idx="2">
                  <c:v>4796</c:v>
                </c:pt>
                <c:pt idx="3">
                  <c:v>8067</c:v>
                </c:pt>
                <c:pt idx="4">
                  <c:v>7893</c:v>
                </c:pt>
                <c:pt idx="5">
                  <c:v>18039</c:v>
                </c:pt>
                <c:pt idx="6">
                  <c:v>13334</c:v>
                </c:pt>
                <c:pt idx="7">
                  <c:v>26907</c:v>
                </c:pt>
                <c:pt idx="8">
                  <c:v>42694</c:v>
                </c:pt>
                <c:pt idx="9">
                  <c:v>28329</c:v>
                </c:pt>
                <c:pt idx="10">
                  <c:v>33608</c:v>
                </c:pt>
                <c:pt idx="11">
                  <c:v>35368</c:v>
                </c:pt>
                <c:pt idx="12">
                  <c:v>28446</c:v>
                </c:pt>
                <c:pt idx="13">
                  <c:v>20579</c:v>
                </c:pt>
                <c:pt idx="14">
                  <c:v>2866</c:v>
                </c:pt>
                <c:pt idx="15">
                  <c:v>7186</c:v>
                </c:pt>
                <c:pt idx="16">
                  <c:v>11285</c:v>
                </c:pt>
                <c:pt idx="17">
                  <c:v>18188</c:v>
                </c:pt>
                <c:pt idx="18">
                  <c:v>21459</c:v>
                </c:pt>
                <c:pt idx="19">
                  <c:v>24409</c:v>
                </c:pt>
                <c:pt idx="20">
                  <c:v>23000</c:v>
                </c:pt>
                <c:pt idx="21">
                  <c:v>22517</c:v>
                </c:pt>
                <c:pt idx="22">
                  <c:v>15869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10-4B3D-AEC9-8CE122BC67D5}"/>
            </c:ext>
          </c:extLst>
        </c:ser>
        <c:ser>
          <c:idx val="2"/>
          <c:order val="2"/>
          <c:tx>
            <c:strRef>
              <c:f>'3.RECEPTADOS Y PARTICIPACION'!$E$10</c:f>
              <c:strCache>
                <c:ptCount val="1"/>
                <c:pt idx="0">
                  <c:v>CNT EP.</c:v>
                </c:pt>
              </c:strCache>
            </c:strRef>
          </c:tx>
          <c:spPr>
            <a:solidFill>
              <a:srgbClr val="E78019"/>
            </a:solidFill>
            <a:ln>
              <a:solidFill>
                <a:srgbClr val="E78019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('3.RECEPTADOS Y PARTICIPACION'!$B$13,'3.RECEPTADOS Y PARTICIPACION'!$B$25,'3.RECEPTADOS Y PARTICIPACION'!$B$37,'3.RECEPTADOS Y PARTICIPACION'!$B$49,'3.RECEPTADOS Y PARTICIPACION'!$B$61,'3.RECEPTADOS Y PARTICIPACION'!$B$73,'3.RECEPTADOS Y PARTICIPACION'!$B$85,'3.RECEPTADOS Y PARTICIPACION'!$B$97,'3.RECEPTADOS Y PARTICIPACION'!$B$109,'3.RECEPTADOS Y PARTICIPACION'!$B$121,'3.RECEPTADOS Y PARTICIPACION'!$B$133,'3.RECEPTADOS Y PARTICIPACION'!$B$134,'3.RECEPTADOS Y PARTICIPACION'!$B$135,'3.RECEPTADOS Y PARTICIPACION'!$B$136,'3.RECEPTADOS Y PARTICIPACION'!$B$137,'3.RECEPTADOS Y PARTICIPACION'!$B$138,'3.RECEPTADOS Y PARTICIPACION'!$B$139,'3.RECEPTADOS Y PARTICIPACION'!$B$140,'3.RECEPTADOS Y PARTICIPACION'!$B$141,'3.RECEPTADOS Y PARTICIPACION'!$B$142:$B$145)</c:f>
              <c:strCache>
                <c:ptCount val="2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ene-20</c:v>
                </c:pt>
                <c:pt idx="12">
                  <c:v>feb-20</c:v>
                </c:pt>
                <c:pt idx="13">
                  <c:v>mar-20</c:v>
                </c:pt>
                <c:pt idx="14">
                  <c:v>abr-20</c:v>
                </c:pt>
                <c:pt idx="15">
                  <c:v>may-20</c:v>
                </c:pt>
                <c:pt idx="16">
                  <c:v>jun-20</c:v>
                </c:pt>
                <c:pt idx="17">
                  <c:v>jul-20</c:v>
                </c:pt>
                <c:pt idx="18">
                  <c:v>ago-20</c:v>
                </c:pt>
                <c:pt idx="19">
                  <c:v>sep-20</c:v>
                </c:pt>
                <c:pt idx="20">
                  <c:v>oct-20</c:v>
                </c:pt>
                <c:pt idx="21">
                  <c:v>nov-2020</c:v>
                </c:pt>
                <c:pt idx="22">
                  <c:v>dic-2020</c:v>
                </c:pt>
              </c:strCache>
            </c:strRef>
          </c:cat>
          <c:val>
            <c:numRef>
              <c:f>('3.RECEPTADOS Y PARTICIPACION'!$E$13,'3.RECEPTADOS Y PARTICIPACION'!$E$25,'3.RECEPTADOS Y PARTICIPACION'!$E$37,'3.RECEPTADOS Y PARTICIPACION'!$E$49,'3.RECEPTADOS Y PARTICIPACION'!$E$61,'3.RECEPTADOS Y PARTICIPACION'!$E$73,'3.RECEPTADOS Y PARTICIPACION'!$E$85,'3.RECEPTADOS Y PARTICIPACION'!$E$97,'3.RECEPTADOS Y PARTICIPACION'!$E$109,'3.RECEPTADOS Y PARTICIPACION'!$E$121,'3.RECEPTADOS Y PARTICIPACION'!$E$133,'3.RECEPTADOS Y PARTICIPACION'!$E$134,'3.RECEPTADOS Y PARTICIPACION'!$E$135,'3.RECEPTADOS Y PARTICIPACION'!$E$136,'3.RECEPTADOS Y PARTICIPACION'!$E$137,'3.RECEPTADOS Y PARTICIPACION'!$E$138,'3.RECEPTADOS Y PARTICIPACION'!$E$139,'3.RECEPTADOS Y PARTICIPACION'!$E$140,'3.RECEPTADOS Y PARTICIPACION'!$E$141,'3.RECEPTADOS Y PARTICIPACION'!$E$142:$E$145)</c:f>
              <c:numCache>
                <c:formatCode>#,##0</c:formatCode>
                <c:ptCount val="23"/>
                <c:pt idx="0">
                  <c:v>588</c:v>
                </c:pt>
                <c:pt idx="1">
                  <c:v>140</c:v>
                </c:pt>
                <c:pt idx="2">
                  <c:v>228</c:v>
                </c:pt>
                <c:pt idx="3">
                  <c:v>557</c:v>
                </c:pt>
                <c:pt idx="4">
                  <c:v>1449</c:v>
                </c:pt>
                <c:pt idx="5">
                  <c:v>14231</c:v>
                </c:pt>
                <c:pt idx="6">
                  <c:v>8939</c:v>
                </c:pt>
                <c:pt idx="7">
                  <c:v>16311</c:v>
                </c:pt>
                <c:pt idx="8">
                  <c:v>14966</c:v>
                </c:pt>
                <c:pt idx="9">
                  <c:v>5637</c:v>
                </c:pt>
                <c:pt idx="10">
                  <c:v>2790</c:v>
                </c:pt>
                <c:pt idx="11">
                  <c:v>2316</c:v>
                </c:pt>
                <c:pt idx="12">
                  <c:v>1772</c:v>
                </c:pt>
                <c:pt idx="13">
                  <c:v>1577</c:v>
                </c:pt>
                <c:pt idx="14">
                  <c:v>244</c:v>
                </c:pt>
                <c:pt idx="15">
                  <c:v>636</c:v>
                </c:pt>
                <c:pt idx="16">
                  <c:v>1628</c:v>
                </c:pt>
                <c:pt idx="17">
                  <c:v>1991</c:v>
                </c:pt>
                <c:pt idx="18">
                  <c:v>1488</c:v>
                </c:pt>
                <c:pt idx="19">
                  <c:v>1732</c:v>
                </c:pt>
                <c:pt idx="20">
                  <c:v>1528</c:v>
                </c:pt>
                <c:pt idx="21">
                  <c:v>1240</c:v>
                </c:pt>
                <c:pt idx="22">
                  <c:v>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10-4B3D-AEC9-8CE122BC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07136"/>
        <c:axId val="79308672"/>
      </c:barChart>
      <c:lineChart>
        <c:grouping val="standard"/>
        <c:varyColors val="0"/>
        <c:ser>
          <c:idx val="3"/>
          <c:order val="3"/>
          <c:tx>
            <c:strRef>
              <c:f>'3.RECEPTADOS Y PARTICIPACION'!$F$10</c:f>
              <c:strCache>
                <c:ptCount val="1"/>
                <c:pt idx="0">
                  <c:v>TOTAL</c:v>
                </c:pt>
              </c:strCache>
            </c:strRef>
          </c:tx>
          <c:spPr>
            <a:ln w="38100"/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</c:marker>
          <c:dLbls>
            <c:dLbl>
              <c:idx val="6"/>
              <c:layout>
                <c:manualLayout>
                  <c:x val="-3.2232993642869946E-2"/>
                  <c:y val="2.9884755993561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2F-4DA7-AEE4-89D260D745A3}"/>
                </c:ext>
              </c:extLst>
            </c:dLbl>
            <c:dLbl>
              <c:idx val="9"/>
              <c:layout>
                <c:manualLayout>
                  <c:x val="-2.8730366672642275E-2"/>
                  <c:y val="-4.39330198136428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2F-4DA7-AEE4-89D260D745A3}"/>
                </c:ext>
              </c:extLst>
            </c:dLbl>
            <c:dLbl>
              <c:idx val="11"/>
              <c:layout>
                <c:manualLayout>
                  <c:x val="-3.1065451319460723E-2"/>
                  <c:y val="-3.2398992343767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D-4A24-9D12-83A61CAC6B4B}"/>
                </c:ext>
              </c:extLst>
            </c:dLbl>
            <c:dLbl>
              <c:idx val="12"/>
              <c:layout>
                <c:manualLayout>
                  <c:x val="-2.8727298658219956E-2"/>
                  <c:y val="4.03579309633248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2E-4DF0-B9DB-A23EFBF49320}"/>
                </c:ext>
              </c:extLst>
            </c:dLbl>
            <c:dLbl>
              <c:idx val="13"/>
              <c:layout>
                <c:manualLayout>
                  <c:x val="-2.5249757890693111E-2"/>
                  <c:y val="-4.94206542318229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A0-48A9-AE7F-0DA9FAF6B9E2}"/>
                </c:ext>
              </c:extLst>
            </c:dLbl>
            <c:dLbl>
              <c:idx val="14"/>
              <c:layout>
                <c:manualLayout>
                  <c:x val="-5.6769836285801872E-2"/>
                  <c:y val="-1.58361105034815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2F-4DA7-AEE4-89D260D745A3}"/>
                </c:ext>
              </c:extLst>
            </c:dLbl>
            <c:dLbl>
              <c:idx val="15"/>
              <c:layout>
                <c:manualLayout>
                  <c:x val="-3.3429716990897612E-2"/>
                  <c:y val="-5.1769000544000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B6-4DD4-BC8D-D3036AA633E8}"/>
                </c:ext>
              </c:extLst>
            </c:dLbl>
            <c:dLbl>
              <c:idx val="20"/>
              <c:layout>
                <c:manualLayout>
                  <c:x val="-3.3429716990897612E-2"/>
                  <c:y val="3.27711377157373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B6-4DD4-BC8D-D3036AA633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('3.RECEPTADOS Y PARTICIPACION'!$B$13,'3.RECEPTADOS Y PARTICIPACION'!$B$25,'3.RECEPTADOS Y PARTICIPACION'!$B$37,'3.RECEPTADOS Y PARTICIPACION'!$B$49,'3.RECEPTADOS Y PARTICIPACION'!$B$61,'3.RECEPTADOS Y PARTICIPACION'!$B$73,'3.RECEPTADOS Y PARTICIPACION'!$B$85,'3.RECEPTADOS Y PARTICIPACION'!$B$97,'3.RECEPTADOS Y PARTICIPACION'!$B$98,'3.RECEPTADOS Y PARTICIPACION'!$B$99,'3.RECEPTADOS Y PARTICIPACION'!$B$100,'3.RECEPTADOS Y PARTICIPACION'!$B$101,'3.RECEPTADOS Y PARTICIPACION'!$B$102,'3.RECEPTADOS Y PARTICIPACION'!$B$103:$B$145)</c:f>
              <c:strCache>
                <c:ptCount val="5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ene-17</c:v>
                </c:pt>
                <c:pt idx="9">
                  <c:v>feb-17</c:v>
                </c:pt>
                <c:pt idx="10">
                  <c:v>mar-17</c:v>
                </c:pt>
                <c:pt idx="11">
                  <c:v>abr-17</c:v>
                </c:pt>
                <c:pt idx="12">
                  <c:v>may-17</c:v>
                </c:pt>
                <c:pt idx="13">
                  <c:v>jun-17</c:v>
                </c:pt>
                <c:pt idx="14">
                  <c:v>jul-17</c:v>
                </c:pt>
                <c:pt idx="15">
                  <c:v>ago-17</c:v>
                </c:pt>
                <c:pt idx="16">
                  <c:v>sep-17</c:v>
                </c:pt>
                <c:pt idx="17">
                  <c:v>oct-17</c:v>
                </c:pt>
                <c:pt idx="18">
                  <c:v>nov-17</c:v>
                </c:pt>
                <c:pt idx="19">
                  <c:v>2017</c:v>
                </c:pt>
                <c:pt idx="20">
                  <c:v>ene-18</c:v>
                </c:pt>
                <c:pt idx="21">
                  <c:v>feb-18</c:v>
                </c:pt>
                <c:pt idx="22">
                  <c:v>mar-18</c:v>
                </c:pt>
                <c:pt idx="23">
                  <c:v>abr-18</c:v>
                </c:pt>
                <c:pt idx="24">
                  <c:v>may-18</c:v>
                </c:pt>
                <c:pt idx="25">
                  <c:v>jun-18</c:v>
                </c:pt>
                <c:pt idx="26">
                  <c:v>jul-18</c:v>
                </c:pt>
                <c:pt idx="27">
                  <c:v>ago-18</c:v>
                </c:pt>
                <c:pt idx="28">
                  <c:v>sep-18</c:v>
                </c:pt>
                <c:pt idx="29">
                  <c:v>oct-18</c:v>
                </c:pt>
                <c:pt idx="30">
                  <c:v>nov-18</c:v>
                </c:pt>
                <c:pt idx="31">
                  <c:v>2018</c:v>
                </c:pt>
                <c:pt idx="32">
                  <c:v>ene-19</c:v>
                </c:pt>
                <c:pt idx="33">
                  <c:v>feb-19</c:v>
                </c:pt>
                <c:pt idx="34">
                  <c:v>mar-19</c:v>
                </c:pt>
                <c:pt idx="35">
                  <c:v>abr-19</c:v>
                </c:pt>
                <c:pt idx="36">
                  <c:v>may-19</c:v>
                </c:pt>
                <c:pt idx="37">
                  <c:v>jun-19</c:v>
                </c:pt>
                <c:pt idx="38">
                  <c:v>jul-19</c:v>
                </c:pt>
                <c:pt idx="39">
                  <c:v>ago-19</c:v>
                </c:pt>
                <c:pt idx="40">
                  <c:v>sep-19</c:v>
                </c:pt>
                <c:pt idx="41">
                  <c:v>oct-19</c:v>
                </c:pt>
                <c:pt idx="42">
                  <c:v>nov-19</c:v>
                </c:pt>
                <c:pt idx="43">
                  <c:v>2019</c:v>
                </c:pt>
                <c:pt idx="44">
                  <c:v>ene-20</c:v>
                </c:pt>
                <c:pt idx="45">
                  <c:v>feb-20</c:v>
                </c:pt>
                <c:pt idx="46">
                  <c:v>mar-20</c:v>
                </c:pt>
                <c:pt idx="47">
                  <c:v>abr-20</c:v>
                </c:pt>
                <c:pt idx="48">
                  <c:v>may-20</c:v>
                </c:pt>
                <c:pt idx="49">
                  <c:v>jun-20</c:v>
                </c:pt>
                <c:pt idx="50">
                  <c:v>jul-20</c:v>
                </c:pt>
                <c:pt idx="51">
                  <c:v>ago-20</c:v>
                </c:pt>
                <c:pt idx="52">
                  <c:v>sep-20</c:v>
                </c:pt>
                <c:pt idx="53">
                  <c:v>oct-20</c:v>
                </c:pt>
                <c:pt idx="54">
                  <c:v>nov-2020</c:v>
                </c:pt>
                <c:pt idx="55">
                  <c:v>dic-2020</c:v>
                </c:pt>
              </c:strCache>
            </c:strRef>
          </c:cat>
          <c:val>
            <c:numRef>
              <c:f>('3.RECEPTADOS Y PARTICIPACION'!$F$13,'3.RECEPTADOS Y PARTICIPACION'!$F$25,'3.RECEPTADOS Y PARTICIPACION'!$F$37,'3.RECEPTADOS Y PARTICIPACION'!$F$49,'3.RECEPTADOS Y PARTICIPACION'!$F$61,'3.RECEPTADOS Y PARTICIPACION'!$F$73,'3.RECEPTADOS Y PARTICIPACION'!$F$85,'3.RECEPTADOS Y PARTICIPACION'!$F$97,'3.RECEPTADOS Y PARTICIPACION'!$F$109,'3.RECEPTADOS Y PARTICIPACION'!$F$121,'3.RECEPTADOS Y PARTICIPACION'!$F$133,'3.RECEPTADOS Y PARTICIPACION'!$F$134,'3.RECEPTADOS Y PARTICIPACION'!$F$135,'3.RECEPTADOS Y PARTICIPACION'!$F$136,'3.RECEPTADOS Y PARTICIPACION'!$F$137,'3.RECEPTADOS Y PARTICIPACION'!$F$138,'3.RECEPTADOS Y PARTICIPACION'!$F$139,'3.RECEPTADOS Y PARTICIPACION'!$F$140,'3.RECEPTADOS Y PARTICIPACION'!$F$141,'3.RECEPTADOS Y PARTICIPACION'!$F$142:$F$145)</c:f>
              <c:numCache>
                <c:formatCode>#,##0</c:formatCode>
                <c:ptCount val="23"/>
                <c:pt idx="0">
                  <c:v>8885</c:v>
                </c:pt>
                <c:pt idx="1">
                  <c:v>4124</c:v>
                </c:pt>
                <c:pt idx="2">
                  <c:v>7508</c:v>
                </c:pt>
                <c:pt idx="3">
                  <c:v>20518</c:v>
                </c:pt>
                <c:pt idx="4">
                  <c:v>21665</c:v>
                </c:pt>
                <c:pt idx="5">
                  <c:v>39123</c:v>
                </c:pt>
                <c:pt idx="6">
                  <c:v>28378</c:v>
                </c:pt>
                <c:pt idx="7">
                  <c:v>59871</c:v>
                </c:pt>
                <c:pt idx="8">
                  <c:v>74888</c:v>
                </c:pt>
                <c:pt idx="9">
                  <c:v>47132</c:v>
                </c:pt>
                <c:pt idx="10">
                  <c:v>55040</c:v>
                </c:pt>
                <c:pt idx="11">
                  <c:v>54720</c:v>
                </c:pt>
                <c:pt idx="12">
                  <c:v>45082</c:v>
                </c:pt>
                <c:pt idx="13">
                  <c:v>34749</c:v>
                </c:pt>
                <c:pt idx="14">
                  <c:v>6251</c:v>
                </c:pt>
                <c:pt idx="15">
                  <c:v>15574</c:v>
                </c:pt>
                <c:pt idx="16">
                  <c:v>30619</c:v>
                </c:pt>
                <c:pt idx="17">
                  <c:v>44160</c:v>
                </c:pt>
                <c:pt idx="18">
                  <c:v>45410</c:v>
                </c:pt>
                <c:pt idx="19">
                  <c:v>53041</c:v>
                </c:pt>
                <c:pt idx="20">
                  <c:v>49055</c:v>
                </c:pt>
                <c:pt idx="21">
                  <c:v>48616</c:v>
                </c:pt>
                <c:pt idx="22">
                  <c:v>41707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10-4B3D-AEC9-8CE122BC6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28384"/>
        <c:axId val="79310208"/>
      </c:lineChart>
      <c:catAx>
        <c:axId val="7930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C0C0C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308672"/>
        <c:crosses val="autoZero"/>
        <c:auto val="1"/>
        <c:lblAlgn val="ctr"/>
        <c:lblOffset val="100"/>
        <c:noMultiLvlLbl val="0"/>
      </c:catAx>
      <c:valAx>
        <c:axId val="7930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chemeClr val="bg1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9307136"/>
        <c:crosses val="autoZero"/>
        <c:crossBetween val="between"/>
      </c:valAx>
      <c:valAx>
        <c:axId val="793102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n-US"/>
          </a:p>
        </c:txPr>
        <c:crossAx val="79328384"/>
        <c:crosses val="max"/>
        <c:crossBetween val="between"/>
      </c:valAx>
      <c:catAx>
        <c:axId val="79328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9310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sp3d/>
      </c:spPr>
    </c:plotArea>
    <c:legend>
      <c:legendPos val="t"/>
      <c:overlay val="0"/>
      <c:spPr>
        <a:noFill/>
        <a:ln>
          <a:noFill/>
        </a:ln>
        <a:effectLst/>
      </c:spPr>
      <c:txPr>
        <a:bodyPr/>
        <a:lstStyle/>
        <a:p>
          <a:pPr>
            <a:defRPr sz="825" b="0" i="0" u="none" strike="noStrike" baseline="0">
              <a:solidFill>
                <a:srgbClr val="C0C0C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>
      <a:bevelT prst="angle"/>
    </a:sp3d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607219</xdr:colOff>
      <xdr:row>1</xdr:row>
      <xdr:rowOff>95250</xdr:rowOff>
    </xdr:from>
    <xdr:to>
      <xdr:col>11</xdr:col>
      <xdr:colOff>571501</xdr:colOff>
      <xdr:row>3</xdr:row>
      <xdr:rowOff>171450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0344" y="342900"/>
          <a:ext cx="3012282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151</xdr:row>
      <xdr:rowOff>95251</xdr:rowOff>
    </xdr:from>
    <xdr:to>
      <xdr:col>0</xdr:col>
      <xdr:colOff>809625</xdr:colOff>
      <xdr:row>151</xdr:row>
      <xdr:rowOff>276226</xdr:rowOff>
    </xdr:to>
    <xdr:sp macro="" textlink="">
      <xdr:nvSpPr>
        <xdr:cNvPr id="100390" name="Text Box 38">
          <a:extLst>
            <a:ext uri="{FF2B5EF4-FFF2-40B4-BE49-F238E27FC236}">
              <a16:creationId xmlns:a16="http://schemas.microsoft.com/office/drawing/2014/main" id="{00000000-0008-0000-0100-000026880100}"/>
            </a:ext>
          </a:extLst>
        </xdr:cNvPr>
        <xdr:cNvSpPr txBox="1">
          <a:spLocks noChangeArrowheads="1"/>
        </xdr:cNvSpPr>
      </xdr:nvSpPr>
      <xdr:spPr bwMode="auto">
        <a:xfrm>
          <a:off x="0" y="20812126"/>
          <a:ext cx="8096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ctr" upright="1"/>
        <a:lstStyle/>
        <a:p>
          <a:pPr algn="ctr" rtl="0">
            <a:defRPr sz="1000"/>
          </a:pPr>
          <a:r>
            <a:rPr lang="es-E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47625</xdr:colOff>
      <xdr:row>10</xdr:row>
      <xdr:rowOff>238125</xdr:rowOff>
    </xdr:from>
    <xdr:to>
      <xdr:col>1</xdr:col>
      <xdr:colOff>0</xdr:colOff>
      <xdr:row>12</xdr:row>
      <xdr:rowOff>161925</xdr:rowOff>
    </xdr:to>
    <xdr:sp macro="" textlink="">
      <xdr:nvSpPr>
        <xdr:cNvPr id="100391" name="Text Box 39">
          <a:extLst>
            <a:ext uri="{FF2B5EF4-FFF2-40B4-BE49-F238E27FC236}">
              <a16:creationId xmlns:a16="http://schemas.microsoft.com/office/drawing/2014/main" id="{00000000-0008-0000-0100-000027880100}"/>
            </a:ext>
          </a:extLst>
        </xdr:cNvPr>
        <xdr:cNvSpPr txBox="1">
          <a:spLocks noChangeArrowheads="1"/>
        </xdr:cNvSpPr>
      </xdr:nvSpPr>
      <xdr:spPr bwMode="auto">
        <a:xfrm>
          <a:off x="47625" y="2714625"/>
          <a:ext cx="10477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428625</xdr:colOff>
      <xdr:row>149</xdr:row>
      <xdr:rowOff>180975</xdr:rowOff>
    </xdr:from>
    <xdr:to>
      <xdr:col>1</xdr:col>
      <xdr:colOff>47625</xdr:colOff>
      <xdr:row>151</xdr:row>
      <xdr:rowOff>19050</xdr:rowOff>
    </xdr:to>
    <xdr:sp macro="" textlink="">
      <xdr:nvSpPr>
        <xdr:cNvPr id="100392" name="Text Box 40">
          <a:extLst>
            <a:ext uri="{FF2B5EF4-FFF2-40B4-BE49-F238E27FC236}">
              <a16:creationId xmlns:a16="http://schemas.microsoft.com/office/drawing/2014/main" id="{00000000-0008-0000-0100-000028880100}"/>
            </a:ext>
          </a:extLst>
        </xdr:cNvPr>
        <xdr:cNvSpPr txBox="1">
          <a:spLocks noChangeArrowheads="1"/>
        </xdr:cNvSpPr>
      </xdr:nvSpPr>
      <xdr:spPr bwMode="auto">
        <a:xfrm>
          <a:off x="428625" y="20288250"/>
          <a:ext cx="7143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ctr" upright="1"/>
        <a:lstStyle/>
        <a:p>
          <a:pPr algn="ctr" rtl="0">
            <a:defRPr sz="1000"/>
          </a:pPr>
          <a:r>
            <a:rPr lang="es-E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ctr" rtl="0">
            <a:defRPr sz="1000"/>
          </a:pPr>
          <a:r>
            <a:rPr lang="es-E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0</xdr:colOff>
      <xdr:row>12</xdr:row>
      <xdr:rowOff>171450</xdr:rowOff>
    </xdr:from>
    <xdr:to>
      <xdr:col>0</xdr:col>
      <xdr:colOff>847725</xdr:colOff>
      <xdr:row>13</xdr:row>
      <xdr:rowOff>0</xdr:rowOff>
    </xdr:to>
    <xdr:sp macro="" textlink="">
      <xdr:nvSpPr>
        <xdr:cNvPr id="11" name="Text Box 3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0" y="3143250"/>
          <a:ext cx="847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ctr" upright="1"/>
        <a:lstStyle/>
        <a:p>
          <a:pPr algn="ctr" rtl="0">
            <a:defRPr sz="1000"/>
          </a:pPr>
          <a:r>
            <a:rPr lang="es-E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190500</xdr:colOff>
      <xdr:row>289</xdr:row>
      <xdr:rowOff>0</xdr:rowOff>
    </xdr:from>
    <xdr:to>
      <xdr:col>1</xdr:col>
      <xdr:colOff>0</xdr:colOff>
      <xdr:row>290</xdr:row>
      <xdr:rowOff>85725</xdr:rowOff>
    </xdr:to>
    <xdr:sp macro="" textlink="">
      <xdr:nvSpPr>
        <xdr:cNvPr id="12" name="Text Box 3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190500" y="37985700"/>
          <a:ext cx="90487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0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0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290</xdr:row>
      <xdr:rowOff>116682</xdr:rowOff>
    </xdr:from>
    <xdr:to>
      <xdr:col>0</xdr:col>
      <xdr:colOff>638175</xdr:colOff>
      <xdr:row>290</xdr:row>
      <xdr:rowOff>333375</xdr:rowOff>
    </xdr:to>
    <xdr:sp macro="" textlink="">
      <xdr:nvSpPr>
        <xdr:cNvPr id="13" name="Text Box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0" y="38550057"/>
          <a:ext cx="638175" cy="216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 editAs="oneCell">
    <xdr:from>
      <xdr:col>7</xdr:col>
      <xdr:colOff>123825</xdr:colOff>
      <xdr:row>1</xdr:row>
      <xdr:rowOff>76200</xdr:rowOff>
    </xdr:from>
    <xdr:to>
      <xdr:col>9</xdr:col>
      <xdr:colOff>907257</xdr:colOff>
      <xdr:row>3</xdr:row>
      <xdr:rowOff>152400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50" y="323850"/>
          <a:ext cx="3012282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>
          <a:extLst>
            <a:ext uri="{FF2B5EF4-FFF2-40B4-BE49-F238E27FC236}">
              <a16:creationId xmlns:a16="http://schemas.microsoft.com/office/drawing/2014/main" id="{00000000-0008-0000-0200-000001D805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>
          <a:extLst>
            <a:ext uri="{FF2B5EF4-FFF2-40B4-BE49-F238E27FC236}">
              <a16:creationId xmlns:a16="http://schemas.microsoft.com/office/drawing/2014/main" id="{00000000-0008-0000-0200-000002D80500}"/>
            </a:ext>
          </a:extLst>
        </xdr:cNvPr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57150</xdr:colOff>
      <xdr:row>19</xdr:row>
      <xdr:rowOff>57150</xdr:rowOff>
    </xdr:from>
    <xdr:to>
      <xdr:col>7</xdr:col>
      <xdr:colOff>695325</xdr:colOff>
      <xdr:row>39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381000</xdr:colOff>
      <xdr:row>1</xdr:row>
      <xdr:rowOff>57150</xdr:rowOff>
    </xdr:from>
    <xdr:to>
      <xdr:col>7</xdr:col>
      <xdr:colOff>488157</xdr:colOff>
      <xdr:row>3</xdr:row>
      <xdr:rowOff>133350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8900" y="304800"/>
          <a:ext cx="3012282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1057804</xdr:colOff>
      <xdr:row>178</xdr:row>
      <xdr:rowOff>37039</xdr:rowOff>
    </xdr:from>
    <xdr:to>
      <xdr:col>5</xdr:col>
      <xdr:colOff>2248429</xdr:colOff>
      <xdr:row>197</xdr:row>
      <xdr:rowOff>211400</xdr:rowOff>
    </xdr:to>
    <xdr:graphicFrame macro="">
      <xdr:nvGraphicFramePr>
        <xdr:cNvPr id="5" name="2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152</xdr:row>
      <xdr:rowOff>200025</xdr:rowOff>
    </xdr:from>
    <xdr:to>
      <xdr:col>5</xdr:col>
      <xdr:colOff>2486025</xdr:colOff>
      <xdr:row>175</xdr:row>
      <xdr:rowOff>9524</xdr:rowOff>
    </xdr:to>
    <xdr:graphicFrame macro="">
      <xdr:nvGraphicFramePr>
        <xdr:cNvPr id="6" name="Gráfico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1214438</xdr:colOff>
      <xdr:row>1</xdr:row>
      <xdr:rowOff>119063</xdr:rowOff>
    </xdr:from>
    <xdr:to>
      <xdr:col>5</xdr:col>
      <xdr:colOff>2345532</xdr:colOff>
      <xdr:row>3</xdr:row>
      <xdr:rowOff>190500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3844" y="369094"/>
          <a:ext cx="3012282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4" zoomScaleNormal="100" workbookViewId="0">
      <selection activeCell="E13" sqref="E13"/>
    </sheetView>
  </sheetViews>
  <sheetFormatPr baseColWidth="10" defaultRowHeight="12.75" x14ac:dyDescent="0.2"/>
  <cols>
    <col min="1" max="1" width="11.42578125" style="7"/>
    <col min="2" max="2" width="13.140625" style="7" customWidth="1"/>
    <col min="3" max="3" width="19" style="7" customWidth="1"/>
    <col min="4" max="16384" width="11.42578125" style="7"/>
  </cols>
  <sheetData>
    <row r="1" spans="1:12" ht="19.5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1"/>
    </row>
    <row r="2" spans="1:12" ht="19.5" customHeight="1" x14ac:dyDescent="0.25">
      <c r="A2" s="62"/>
      <c r="B2" s="175" t="s">
        <v>25</v>
      </c>
      <c r="C2" s="175"/>
      <c r="D2" s="175"/>
      <c r="E2" s="175"/>
      <c r="F2" s="175"/>
      <c r="G2" s="175"/>
      <c r="H2" s="63"/>
      <c r="I2" s="63"/>
      <c r="J2" s="63"/>
      <c r="K2" s="63"/>
      <c r="L2" s="64"/>
    </row>
    <row r="3" spans="1:12" ht="19.5" customHeight="1" x14ac:dyDescent="0.25">
      <c r="A3" s="62"/>
      <c r="B3" s="65" t="s">
        <v>26</v>
      </c>
      <c r="C3" s="66"/>
      <c r="D3" s="66"/>
      <c r="E3" s="66"/>
      <c r="F3" s="63"/>
      <c r="G3" s="63"/>
      <c r="H3" s="63"/>
      <c r="I3" s="63"/>
      <c r="J3" s="63"/>
      <c r="K3" s="63"/>
      <c r="L3" s="64"/>
    </row>
    <row r="4" spans="1:12" ht="19.5" customHeight="1" x14ac:dyDescent="0.25">
      <c r="A4" s="62"/>
      <c r="B4" s="65" t="s">
        <v>27</v>
      </c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1:12" ht="19.5" customHeight="1" thickBot="1" x14ac:dyDescent="0.25">
      <c r="A5" s="62"/>
      <c r="B5" s="65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1:12" ht="19.5" customHeight="1" x14ac:dyDescent="0.2">
      <c r="A6" s="74"/>
      <c r="B6" s="75" t="s">
        <v>28</v>
      </c>
      <c r="C6" s="75"/>
      <c r="D6" s="75"/>
      <c r="E6" s="75"/>
      <c r="F6" s="75"/>
      <c r="G6" s="76"/>
      <c r="H6" s="76"/>
      <c r="I6" s="76"/>
      <c r="J6" s="76"/>
      <c r="K6" s="76"/>
      <c r="L6" s="77"/>
    </row>
    <row r="7" spans="1:12" ht="19.5" customHeight="1" x14ac:dyDescent="0.2">
      <c r="A7" s="67"/>
      <c r="B7" s="263" t="s">
        <v>173</v>
      </c>
      <c r="C7" s="263"/>
      <c r="D7" s="263"/>
      <c r="E7" s="263"/>
      <c r="F7" s="263"/>
      <c r="G7" s="69"/>
      <c r="H7" s="69"/>
      <c r="I7" s="69"/>
      <c r="J7" s="69"/>
      <c r="K7" s="69"/>
      <c r="L7" s="70"/>
    </row>
    <row r="8" spans="1:12" ht="19.5" customHeight="1" thickBot="1" x14ac:dyDescent="0.25">
      <c r="A8" s="78"/>
      <c r="B8" s="264" t="s">
        <v>174</v>
      </c>
      <c r="C8" s="264"/>
      <c r="D8" s="264"/>
      <c r="E8" s="264"/>
      <c r="F8" s="264"/>
      <c r="G8" s="79"/>
      <c r="H8" s="79"/>
      <c r="I8" s="79"/>
      <c r="J8" s="79"/>
      <c r="K8" s="79"/>
      <c r="L8" s="80"/>
    </row>
    <row r="9" spans="1:12" ht="13.5" thickBot="1" x14ac:dyDescent="0.25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3"/>
    </row>
    <row r="10" spans="1:12" ht="13.5" thickBot="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x14ac:dyDescent="0.2">
      <c r="A11" s="249"/>
      <c r="B11" s="251"/>
      <c r="C11" s="251"/>
      <c r="D11" s="251"/>
      <c r="E11" s="251"/>
      <c r="F11" s="251"/>
      <c r="G11" s="251"/>
      <c r="H11" s="251"/>
      <c r="I11" s="251"/>
      <c r="J11" s="251"/>
      <c r="K11" s="251"/>
      <c r="L11" s="252"/>
    </row>
    <row r="12" spans="1:12" x14ac:dyDescent="0.2">
      <c r="A12" s="147"/>
      <c r="B12" s="176" t="s">
        <v>15</v>
      </c>
      <c r="C12" s="55"/>
      <c r="D12" s="54" t="s">
        <v>21</v>
      </c>
      <c r="E12" s="55"/>
      <c r="F12" s="55"/>
      <c r="G12" s="55"/>
      <c r="H12" s="55"/>
      <c r="I12" s="55"/>
      <c r="J12" s="55"/>
      <c r="K12" s="55"/>
      <c r="L12" s="142"/>
    </row>
    <row r="13" spans="1:12" x14ac:dyDescent="0.2">
      <c r="A13" s="147"/>
      <c r="B13" s="177"/>
      <c r="C13" s="55"/>
      <c r="D13" s="55"/>
      <c r="E13" s="55"/>
      <c r="F13" s="55"/>
      <c r="G13" s="55"/>
      <c r="H13" s="55"/>
      <c r="I13" s="55"/>
      <c r="J13" s="55"/>
      <c r="K13" s="55"/>
      <c r="L13" s="142"/>
    </row>
    <row r="14" spans="1:12" x14ac:dyDescent="0.2">
      <c r="A14" s="147"/>
      <c r="B14" s="177"/>
      <c r="C14" s="55"/>
      <c r="D14" s="55"/>
      <c r="E14" s="55"/>
      <c r="F14" s="55"/>
      <c r="G14" s="55"/>
      <c r="H14" s="55"/>
      <c r="I14" s="55"/>
      <c r="J14" s="55"/>
      <c r="K14" s="55"/>
      <c r="L14" s="142"/>
    </row>
    <row r="15" spans="1:12" x14ac:dyDescent="0.2">
      <c r="A15" s="147"/>
      <c r="B15" s="176" t="s">
        <v>16</v>
      </c>
      <c r="C15" s="55"/>
      <c r="D15" s="54" t="s">
        <v>20</v>
      </c>
      <c r="E15" s="55"/>
      <c r="F15" s="55"/>
      <c r="G15" s="55"/>
      <c r="H15" s="55"/>
      <c r="I15" s="55"/>
      <c r="J15" s="55"/>
      <c r="K15" s="55"/>
      <c r="L15" s="142"/>
    </row>
    <row r="16" spans="1:12" x14ac:dyDescent="0.2">
      <c r="A16" s="147"/>
      <c r="B16" s="177"/>
      <c r="C16" s="55"/>
      <c r="D16" s="55"/>
      <c r="E16" s="55"/>
      <c r="F16" s="55"/>
      <c r="G16" s="55"/>
      <c r="H16" s="55"/>
      <c r="I16" s="55"/>
      <c r="J16" s="55"/>
      <c r="K16" s="55"/>
      <c r="L16" s="142"/>
    </row>
    <row r="17" spans="1:12" x14ac:dyDescent="0.2">
      <c r="A17" s="147"/>
      <c r="B17" s="177"/>
      <c r="C17" s="55"/>
      <c r="D17" s="55"/>
      <c r="E17" s="55"/>
      <c r="F17" s="55"/>
      <c r="G17" s="55"/>
      <c r="H17" s="55"/>
      <c r="I17" s="55"/>
      <c r="J17" s="55"/>
      <c r="K17" s="55"/>
      <c r="L17" s="142"/>
    </row>
    <row r="18" spans="1:12" x14ac:dyDescent="0.2">
      <c r="A18" s="147"/>
      <c r="B18" s="176" t="s">
        <v>17</v>
      </c>
      <c r="C18" s="55"/>
      <c r="D18" s="54" t="s">
        <v>22</v>
      </c>
      <c r="E18" s="55"/>
      <c r="F18" s="55"/>
      <c r="G18" s="55"/>
      <c r="H18" s="55"/>
      <c r="I18" s="55"/>
      <c r="J18" s="55"/>
      <c r="K18" s="55"/>
      <c r="L18" s="142"/>
    </row>
    <row r="19" spans="1:12" x14ac:dyDescent="0.2">
      <c r="A19" s="147"/>
      <c r="B19" s="177"/>
      <c r="C19" s="55"/>
      <c r="D19" s="55"/>
      <c r="E19" s="55"/>
      <c r="F19" s="55"/>
      <c r="G19" s="55"/>
      <c r="H19" s="55"/>
      <c r="I19" s="55"/>
      <c r="J19" s="55"/>
      <c r="K19" s="55"/>
      <c r="L19" s="142"/>
    </row>
    <row r="20" spans="1:12" x14ac:dyDescent="0.2">
      <c r="A20" s="147"/>
      <c r="B20" s="177"/>
      <c r="C20" s="55"/>
      <c r="D20" s="55"/>
      <c r="E20" s="55"/>
      <c r="F20" s="55"/>
      <c r="G20" s="55"/>
      <c r="H20" s="55"/>
      <c r="I20" s="55"/>
      <c r="J20" s="55"/>
      <c r="K20" s="55"/>
      <c r="L20" s="142"/>
    </row>
    <row r="21" spans="1:12" x14ac:dyDescent="0.2">
      <c r="A21" s="147"/>
      <c r="B21" s="176" t="s">
        <v>18</v>
      </c>
      <c r="C21" s="55"/>
      <c r="D21" s="54" t="s">
        <v>23</v>
      </c>
      <c r="E21" s="55"/>
      <c r="F21" s="55"/>
      <c r="G21" s="55"/>
      <c r="H21" s="55"/>
      <c r="I21" s="55"/>
      <c r="J21" s="55"/>
      <c r="K21" s="55"/>
      <c r="L21" s="142"/>
    </row>
    <row r="22" spans="1:12" x14ac:dyDescent="0.2">
      <c r="A22" s="147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142"/>
    </row>
    <row r="23" spans="1:12" x14ac:dyDescent="0.2">
      <c r="A23" s="147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142"/>
    </row>
    <row r="24" spans="1:12" ht="13.5" thickBot="1" x14ac:dyDescent="0.25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1"/>
    </row>
  </sheetData>
  <mergeCells count="2">
    <mergeCell ref="B7:F7"/>
    <mergeCell ref="B8:F8"/>
  </mergeCells>
  <hyperlinks>
    <hyperlink ref="B12" location="'1. INFORMACION HISTORICA'!A1" display="1. Información Historica" xr:uid="{00000000-0004-0000-0000-000000000000}"/>
    <hyperlink ref="B15" location="'2. RESUMEN DONADOS Y RECEPTADOS'!A1" display="2. Resumen Donados y receptados" xr:uid="{00000000-0004-0000-0000-000001000000}"/>
    <hyperlink ref="B18" location="'3.RECEPTADOS POR OPERADORA'!A1" display="3. Receptados por Operadora" xr:uid="{00000000-0004-0000-0000-000002000000}"/>
    <hyperlink ref="B21" location="'4. PARTICIPACION'!A1" display="4. Participación" xr:uid="{00000000-0004-0000-0000-000003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/>
  <dimension ref="A1:R577"/>
  <sheetViews>
    <sheetView zoomScale="95" zoomScaleNormal="95" workbookViewId="0">
      <pane ySplit="13" topLeftCell="A288" activePane="bottomLeft" state="frozen"/>
      <selection pane="bottomLeft" activeCell="C288" sqref="C288"/>
    </sheetView>
  </sheetViews>
  <sheetFormatPr baseColWidth="10" defaultRowHeight="12.75" x14ac:dyDescent="0.2"/>
  <cols>
    <col min="1" max="1" width="16.42578125" style="1" customWidth="1"/>
    <col min="2" max="3" width="16.7109375" style="1" customWidth="1"/>
    <col min="4" max="4" width="18.7109375" style="1" customWidth="1"/>
    <col min="5" max="6" width="16.7109375" style="1" customWidth="1"/>
    <col min="7" max="7" width="18.7109375" style="1" customWidth="1"/>
    <col min="8" max="9" width="16.7109375" style="1" customWidth="1"/>
    <col min="10" max="10" width="18.7109375" style="1" customWidth="1"/>
    <col min="11" max="11" width="15" style="1" customWidth="1"/>
    <col min="12" max="16384" width="11.42578125" style="1"/>
  </cols>
  <sheetData>
    <row r="1" spans="1:11" ht="20.100000000000001" customHeight="1" thickBot="1" x14ac:dyDescent="0.25">
      <c r="A1" s="96"/>
      <c r="B1" s="97"/>
      <c r="C1" s="97"/>
      <c r="D1" s="97"/>
      <c r="E1" s="97"/>
      <c r="F1" s="97"/>
      <c r="G1" s="97"/>
      <c r="H1" s="97"/>
      <c r="I1" s="97"/>
      <c r="J1" s="98"/>
      <c r="K1" s="260"/>
    </row>
    <row r="2" spans="1:11" ht="19.5" customHeight="1" x14ac:dyDescent="0.25">
      <c r="A2" s="159" t="s">
        <v>32</v>
      </c>
      <c r="B2" s="159"/>
      <c r="C2" s="159"/>
      <c r="D2" s="159"/>
      <c r="E2" s="159"/>
      <c r="F2" s="159"/>
      <c r="G2" s="81"/>
      <c r="H2" s="81"/>
      <c r="I2" s="81"/>
      <c r="J2" s="99"/>
    </row>
    <row r="3" spans="1:11" ht="20.100000000000001" customHeight="1" x14ac:dyDescent="0.2">
      <c r="A3" s="178"/>
      <c r="B3" s="178"/>
      <c r="C3" s="81"/>
      <c r="D3" s="81"/>
      <c r="E3" s="81"/>
      <c r="F3" s="81"/>
      <c r="G3" s="81"/>
      <c r="H3" s="81"/>
      <c r="I3" s="81"/>
      <c r="J3" s="99"/>
    </row>
    <row r="4" spans="1:11" ht="20.100000000000001" customHeight="1" x14ac:dyDescent="0.2">
      <c r="A4" s="178" t="s">
        <v>33</v>
      </c>
      <c r="B4" s="178"/>
      <c r="C4" s="81"/>
      <c r="D4" s="81"/>
      <c r="E4" s="81"/>
      <c r="F4" s="81"/>
      <c r="G4" s="81"/>
      <c r="H4" s="81"/>
      <c r="I4" s="81"/>
      <c r="J4" s="99"/>
    </row>
    <row r="5" spans="1:11" ht="20.100000000000001" customHeight="1" thickBot="1" x14ac:dyDescent="0.25">
      <c r="A5" s="101"/>
      <c r="B5" s="102"/>
      <c r="C5" s="102"/>
      <c r="D5" s="102"/>
      <c r="E5" s="102"/>
      <c r="F5" s="102"/>
      <c r="G5" s="102"/>
      <c r="H5" s="102"/>
      <c r="I5" s="102"/>
      <c r="J5" s="103"/>
    </row>
    <row r="6" spans="1:11" s="88" customFormat="1" ht="20.100000000000001" customHeight="1" x14ac:dyDescent="0.2">
      <c r="A6" s="90" t="s">
        <v>28</v>
      </c>
      <c r="B6" s="75"/>
      <c r="C6" s="75"/>
      <c r="D6" s="75"/>
      <c r="E6" s="75"/>
      <c r="F6" s="91"/>
      <c r="G6" s="91"/>
      <c r="H6" s="91"/>
      <c r="I6" s="91"/>
      <c r="J6" s="92"/>
    </row>
    <row r="7" spans="1:11" s="88" customFormat="1" ht="20.100000000000001" customHeight="1" x14ac:dyDescent="0.2">
      <c r="A7" s="179" t="str">
        <f>Indice!B7</f>
        <v>Fecha de publicación: Enero de 2021</v>
      </c>
      <c r="B7" s="180"/>
      <c r="C7" s="180"/>
      <c r="D7" s="180"/>
      <c r="E7" s="180"/>
      <c r="F7" s="86"/>
      <c r="G7" s="85"/>
      <c r="H7" s="86"/>
      <c r="I7" s="86" t="s">
        <v>24</v>
      </c>
      <c r="J7" s="93"/>
    </row>
    <row r="8" spans="1:11" s="88" customFormat="1" ht="20.100000000000001" customHeight="1" thickBot="1" x14ac:dyDescent="0.25">
      <c r="A8" s="265" t="str">
        <f>Indice!B8</f>
        <v>Fecha de corte: Diciembre de 2020</v>
      </c>
      <c r="B8" s="264"/>
      <c r="C8" s="264"/>
      <c r="D8" s="264"/>
      <c r="E8" s="264"/>
      <c r="F8" s="94"/>
      <c r="G8" s="94"/>
      <c r="H8" s="94"/>
      <c r="I8" s="94"/>
      <c r="J8" s="95"/>
    </row>
    <row r="9" spans="1:11" s="87" customFormat="1" ht="20.100000000000001" customHeight="1" thickBot="1" x14ac:dyDescent="0.25">
      <c r="A9" s="104"/>
      <c r="B9" s="105"/>
      <c r="C9" s="105"/>
      <c r="D9" s="105"/>
      <c r="E9" s="105"/>
      <c r="F9" s="105"/>
      <c r="G9" s="105"/>
      <c r="H9" s="105"/>
      <c r="I9" s="105"/>
      <c r="J9" s="106"/>
    </row>
    <row r="10" spans="1:11" ht="20.100000000000001" customHeight="1" x14ac:dyDescent="0.2">
      <c r="A10" s="12"/>
      <c r="B10" s="12"/>
      <c r="C10" s="13"/>
      <c r="D10" s="12"/>
      <c r="E10" s="12"/>
      <c r="F10" s="12"/>
      <c r="G10" s="12"/>
      <c r="H10" s="12"/>
      <c r="I10" s="12"/>
      <c r="J10" s="12"/>
    </row>
    <row r="11" spans="1:11" ht="20.100000000000001" customHeight="1" thickBot="1" x14ac:dyDescent="0.25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ht="20.100000000000001" customHeight="1" x14ac:dyDescent="0.2">
      <c r="A12" s="266"/>
      <c r="B12" s="273" t="s">
        <v>6</v>
      </c>
      <c r="C12" s="274"/>
      <c r="D12" s="275"/>
      <c r="E12" s="273" t="s">
        <v>7</v>
      </c>
      <c r="F12" s="274"/>
      <c r="G12" s="275"/>
      <c r="H12" s="273" t="s">
        <v>9</v>
      </c>
      <c r="I12" s="274"/>
      <c r="J12" s="276"/>
    </row>
    <row r="13" spans="1:11" ht="75" customHeight="1" thickBot="1" x14ac:dyDescent="0.25">
      <c r="A13" s="271"/>
      <c r="B13" s="183" t="s">
        <v>9</v>
      </c>
      <c r="C13" s="184" t="s">
        <v>7</v>
      </c>
      <c r="D13" s="181" t="s">
        <v>29</v>
      </c>
      <c r="E13" s="183" t="s">
        <v>9</v>
      </c>
      <c r="F13" s="184" t="s">
        <v>6</v>
      </c>
      <c r="G13" s="181" t="s">
        <v>30</v>
      </c>
      <c r="H13" s="183" t="s">
        <v>6</v>
      </c>
      <c r="I13" s="184" t="s">
        <v>7</v>
      </c>
      <c r="J13" s="182" t="s">
        <v>31</v>
      </c>
    </row>
    <row r="14" spans="1:11" ht="14.25" x14ac:dyDescent="0.2">
      <c r="A14" s="185">
        <v>40087</v>
      </c>
      <c r="B14" s="186">
        <v>99</v>
      </c>
      <c r="C14" s="187">
        <v>1401</v>
      </c>
      <c r="D14" s="188">
        <f>C14+B14</f>
        <v>1500</v>
      </c>
      <c r="E14" s="186">
        <v>197</v>
      </c>
      <c r="F14" s="187">
        <v>2911</v>
      </c>
      <c r="G14" s="188">
        <f>F14+E14</f>
        <v>3108</v>
      </c>
      <c r="H14" s="186">
        <v>218</v>
      </c>
      <c r="I14" s="187">
        <v>124</v>
      </c>
      <c r="J14" s="189">
        <f>I14+H14</f>
        <v>342</v>
      </c>
    </row>
    <row r="15" spans="1:11" ht="14.25" x14ac:dyDescent="0.2">
      <c r="A15" s="190">
        <v>40118</v>
      </c>
      <c r="B15" s="191">
        <v>217</v>
      </c>
      <c r="C15" s="192">
        <v>3857</v>
      </c>
      <c r="D15" s="193">
        <f t="shared" ref="D15:D47" si="0">C15+B15</f>
        <v>4074</v>
      </c>
      <c r="E15" s="191">
        <v>439</v>
      </c>
      <c r="F15" s="192">
        <v>5877</v>
      </c>
      <c r="G15" s="193">
        <f t="shared" ref="G15:G47" si="1">F15+E15</f>
        <v>6316</v>
      </c>
      <c r="H15" s="191">
        <v>430</v>
      </c>
      <c r="I15" s="192">
        <v>298</v>
      </c>
      <c r="J15" s="194">
        <f t="shared" ref="J15:J47" si="2">I15+H15</f>
        <v>728</v>
      </c>
    </row>
    <row r="16" spans="1:11" ht="15" thickBot="1" x14ac:dyDescent="0.25">
      <c r="A16" s="195">
        <v>40148</v>
      </c>
      <c r="B16" s="196">
        <v>264</v>
      </c>
      <c r="C16" s="197">
        <v>3060</v>
      </c>
      <c r="D16" s="198">
        <f t="shared" si="0"/>
        <v>3324</v>
      </c>
      <c r="E16" s="196">
        <v>611</v>
      </c>
      <c r="F16" s="197">
        <v>4362</v>
      </c>
      <c r="G16" s="198">
        <f t="shared" si="1"/>
        <v>4973</v>
      </c>
      <c r="H16" s="196">
        <v>349</v>
      </c>
      <c r="I16" s="197">
        <v>239</v>
      </c>
      <c r="J16" s="199">
        <f t="shared" si="2"/>
        <v>588</v>
      </c>
    </row>
    <row r="17" spans="1:10" ht="14.25" x14ac:dyDescent="0.2">
      <c r="A17" s="185">
        <v>40179</v>
      </c>
      <c r="B17" s="186">
        <v>365</v>
      </c>
      <c r="C17" s="187">
        <v>2212</v>
      </c>
      <c r="D17" s="188">
        <f t="shared" si="0"/>
        <v>2577</v>
      </c>
      <c r="E17" s="186">
        <v>397</v>
      </c>
      <c r="F17" s="187">
        <v>3225</v>
      </c>
      <c r="G17" s="188">
        <f t="shared" si="1"/>
        <v>3622</v>
      </c>
      <c r="H17" s="186">
        <v>349</v>
      </c>
      <c r="I17" s="187">
        <v>252</v>
      </c>
      <c r="J17" s="189">
        <f t="shared" si="2"/>
        <v>601</v>
      </c>
    </row>
    <row r="18" spans="1:10" ht="14.25" x14ac:dyDescent="0.2">
      <c r="A18" s="190">
        <v>40210</v>
      </c>
      <c r="B18" s="191">
        <v>296</v>
      </c>
      <c r="C18" s="192">
        <v>2709</v>
      </c>
      <c r="D18" s="193">
        <f t="shared" si="0"/>
        <v>3005</v>
      </c>
      <c r="E18" s="191">
        <v>393</v>
      </c>
      <c r="F18" s="192">
        <v>2732</v>
      </c>
      <c r="G18" s="193">
        <f t="shared" si="1"/>
        <v>3125</v>
      </c>
      <c r="H18" s="191">
        <v>154</v>
      </c>
      <c r="I18" s="192">
        <v>117</v>
      </c>
      <c r="J18" s="194">
        <f t="shared" si="2"/>
        <v>271</v>
      </c>
    </row>
    <row r="19" spans="1:10" ht="14.25" x14ac:dyDescent="0.2">
      <c r="A19" s="190">
        <v>40238</v>
      </c>
      <c r="B19" s="191">
        <v>229</v>
      </c>
      <c r="C19" s="192">
        <v>4434</v>
      </c>
      <c r="D19" s="193">
        <f t="shared" si="0"/>
        <v>4663</v>
      </c>
      <c r="E19" s="191">
        <v>297</v>
      </c>
      <c r="F19" s="192">
        <v>3405</v>
      </c>
      <c r="G19" s="193">
        <f t="shared" si="1"/>
        <v>3702</v>
      </c>
      <c r="H19" s="191">
        <v>111</v>
      </c>
      <c r="I19" s="192">
        <v>98</v>
      </c>
      <c r="J19" s="194">
        <f t="shared" si="2"/>
        <v>209</v>
      </c>
    </row>
    <row r="20" spans="1:10" ht="14.25" x14ac:dyDescent="0.2">
      <c r="A20" s="190">
        <v>40269</v>
      </c>
      <c r="B20" s="191">
        <v>198</v>
      </c>
      <c r="C20" s="192">
        <v>2519</v>
      </c>
      <c r="D20" s="193">
        <f t="shared" si="0"/>
        <v>2717</v>
      </c>
      <c r="E20" s="191">
        <v>319</v>
      </c>
      <c r="F20" s="192">
        <v>1932</v>
      </c>
      <c r="G20" s="193">
        <f t="shared" si="1"/>
        <v>2251</v>
      </c>
      <c r="H20" s="191">
        <v>123</v>
      </c>
      <c r="I20" s="192">
        <v>214</v>
      </c>
      <c r="J20" s="194">
        <f t="shared" si="2"/>
        <v>337</v>
      </c>
    </row>
    <row r="21" spans="1:10" ht="14.25" x14ac:dyDescent="0.2">
      <c r="A21" s="190">
        <v>40299</v>
      </c>
      <c r="B21" s="191">
        <v>657</v>
      </c>
      <c r="C21" s="192">
        <v>3768</v>
      </c>
      <c r="D21" s="193">
        <f t="shared" si="0"/>
        <v>4425</v>
      </c>
      <c r="E21" s="191">
        <v>238</v>
      </c>
      <c r="F21" s="192">
        <v>2122</v>
      </c>
      <c r="G21" s="193">
        <f t="shared" si="1"/>
        <v>2360</v>
      </c>
      <c r="H21" s="191">
        <v>124</v>
      </c>
      <c r="I21" s="192">
        <v>119</v>
      </c>
      <c r="J21" s="194">
        <f t="shared" si="2"/>
        <v>243</v>
      </c>
    </row>
    <row r="22" spans="1:10" ht="14.25" x14ac:dyDescent="0.2">
      <c r="A22" s="190">
        <v>40330</v>
      </c>
      <c r="B22" s="191">
        <v>276</v>
      </c>
      <c r="C22" s="192">
        <v>3459</v>
      </c>
      <c r="D22" s="193">
        <f t="shared" si="0"/>
        <v>3735</v>
      </c>
      <c r="E22" s="191">
        <v>195</v>
      </c>
      <c r="F22" s="192">
        <v>2482</v>
      </c>
      <c r="G22" s="193">
        <f t="shared" si="1"/>
        <v>2677</v>
      </c>
      <c r="H22" s="191">
        <v>124</v>
      </c>
      <c r="I22" s="192">
        <v>112</v>
      </c>
      <c r="J22" s="194">
        <f t="shared" si="2"/>
        <v>236</v>
      </c>
    </row>
    <row r="23" spans="1:10" ht="14.25" x14ac:dyDescent="0.2">
      <c r="A23" s="190">
        <v>40360</v>
      </c>
      <c r="B23" s="191">
        <v>238</v>
      </c>
      <c r="C23" s="192">
        <v>3375</v>
      </c>
      <c r="D23" s="193">
        <f t="shared" si="0"/>
        <v>3613</v>
      </c>
      <c r="E23" s="191">
        <v>227</v>
      </c>
      <c r="F23" s="192">
        <v>2458</v>
      </c>
      <c r="G23" s="193">
        <f t="shared" si="1"/>
        <v>2685</v>
      </c>
      <c r="H23" s="191">
        <v>149</v>
      </c>
      <c r="I23" s="192">
        <v>95</v>
      </c>
      <c r="J23" s="194">
        <f t="shared" si="2"/>
        <v>244</v>
      </c>
    </row>
    <row r="24" spans="1:10" ht="14.25" x14ac:dyDescent="0.2">
      <c r="A24" s="190">
        <v>40391</v>
      </c>
      <c r="B24" s="191">
        <v>215</v>
      </c>
      <c r="C24" s="192">
        <v>2251</v>
      </c>
      <c r="D24" s="193">
        <f t="shared" si="0"/>
        <v>2466</v>
      </c>
      <c r="E24" s="191">
        <v>160</v>
      </c>
      <c r="F24" s="192">
        <v>1662</v>
      </c>
      <c r="G24" s="193">
        <f t="shared" si="1"/>
        <v>1822</v>
      </c>
      <c r="H24" s="191">
        <v>103</v>
      </c>
      <c r="I24" s="192">
        <v>84</v>
      </c>
      <c r="J24" s="194">
        <f t="shared" si="2"/>
        <v>187</v>
      </c>
    </row>
    <row r="25" spans="1:10" ht="14.25" x14ac:dyDescent="0.2">
      <c r="A25" s="190">
        <v>40422</v>
      </c>
      <c r="B25" s="191">
        <v>207</v>
      </c>
      <c r="C25" s="192">
        <v>2716</v>
      </c>
      <c r="D25" s="193">
        <f t="shared" si="0"/>
        <v>2923</v>
      </c>
      <c r="E25" s="191">
        <v>174</v>
      </c>
      <c r="F25" s="192">
        <v>1605</v>
      </c>
      <c r="G25" s="193">
        <f t="shared" si="1"/>
        <v>1779</v>
      </c>
      <c r="H25" s="191">
        <v>80</v>
      </c>
      <c r="I25" s="192">
        <v>78</v>
      </c>
      <c r="J25" s="194">
        <f t="shared" si="2"/>
        <v>158</v>
      </c>
    </row>
    <row r="26" spans="1:10" ht="14.25" x14ac:dyDescent="0.2">
      <c r="A26" s="190">
        <v>40452</v>
      </c>
      <c r="B26" s="191">
        <v>185</v>
      </c>
      <c r="C26" s="192">
        <v>3097</v>
      </c>
      <c r="D26" s="193">
        <f t="shared" si="0"/>
        <v>3282</v>
      </c>
      <c r="E26" s="191">
        <v>251</v>
      </c>
      <c r="F26" s="192">
        <v>1887</v>
      </c>
      <c r="G26" s="193">
        <f t="shared" si="1"/>
        <v>2138</v>
      </c>
      <c r="H26" s="191">
        <v>73</v>
      </c>
      <c r="I26" s="192">
        <v>35</v>
      </c>
      <c r="J26" s="194">
        <f t="shared" si="2"/>
        <v>108</v>
      </c>
    </row>
    <row r="27" spans="1:10" ht="14.25" x14ac:dyDescent="0.2">
      <c r="A27" s="190">
        <v>40483</v>
      </c>
      <c r="B27" s="191">
        <v>217</v>
      </c>
      <c r="C27" s="192">
        <v>1723</v>
      </c>
      <c r="D27" s="193">
        <f t="shared" si="0"/>
        <v>1940</v>
      </c>
      <c r="E27" s="191">
        <v>184</v>
      </c>
      <c r="F27" s="192">
        <v>1123</v>
      </c>
      <c r="G27" s="193">
        <f t="shared" si="1"/>
        <v>1307</v>
      </c>
      <c r="H27" s="191">
        <v>64</v>
      </c>
      <c r="I27" s="192">
        <v>37</v>
      </c>
      <c r="J27" s="194">
        <f t="shared" si="2"/>
        <v>101</v>
      </c>
    </row>
    <row r="28" spans="1:10" ht="15" thickBot="1" x14ac:dyDescent="0.25">
      <c r="A28" s="195">
        <v>40513</v>
      </c>
      <c r="B28" s="196">
        <v>171</v>
      </c>
      <c r="C28" s="197">
        <v>1768</v>
      </c>
      <c r="D28" s="198">
        <f t="shared" si="0"/>
        <v>1939</v>
      </c>
      <c r="E28" s="196">
        <v>306</v>
      </c>
      <c r="F28" s="197">
        <v>1739</v>
      </c>
      <c r="G28" s="198">
        <f t="shared" si="1"/>
        <v>2045</v>
      </c>
      <c r="H28" s="196">
        <v>74</v>
      </c>
      <c r="I28" s="197">
        <v>66</v>
      </c>
      <c r="J28" s="199">
        <f t="shared" si="2"/>
        <v>140</v>
      </c>
    </row>
    <row r="29" spans="1:10" ht="14.25" x14ac:dyDescent="0.2">
      <c r="A29" s="185">
        <v>40544</v>
      </c>
      <c r="B29" s="186">
        <v>169</v>
      </c>
      <c r="C29" s="187">
        <v>1717</v>
      </c>
      <c r="D29" s="188">
        <f t="shared" si="0"/>
        <v>1886</v>
      </c>
      <c r="E29" s="186">
        <v>195</v>
      </c>
      <c r="F29" s="187">
        <v>1678</v>
      </c>
      <c r="G29" s="188">
        <f t="shared" si="1"/>
        <v>1873</v>
      </c>
      <c r="H29" s="186">
        <v>93</v>
      </c>
      <c r="I29" s="187">
        <v>90</v>
      </c>
      <c r="J29" s="189">
        <f t="shared" si="2"/>
        <v>183</v>
      </c>
    </row>
    <row r="30" spans="1:10" ht="14.25" x14ac:dyDescent="0.2">
      <c r="A30" s="190">
        <v>40575</v>
      </c>
      <c r="B30" s="191">
        <v>133</v>
      </c>
      <c r="C30" s="192">
        <v>3150</v>
      </c>
      <c r="D30" s="193">
        <f t="shared" si="0"/>
        <v>3283</v>
      </c>
      <c r="E30" s="191">
        <v>138</v>
      </c>
      <c r="F30" s="192">
        <v>1076</v>
      </c>
      <c r="G30" s="193">
        <f t="shared" si="1"/>
        <v>1214</v>
      </c>
      <c r="H30" s="191">
        <v>89</v>
      </c>
      <c r="I30" s="192">
        <v>60</v>
      </c>
      <c r="J30" s="194">
        <f t="shared" si="2"/>
        <v>149</v>
      </c>
    </row>
    <row r="31" spans="1:10" ht="14.25" x14ac:dyDescent="0.2">
      <c r="A31" s="190">
        <v>40603</v>
      </c>
      <c r="B31" s="191">
        <v>283</v>
      </c>
      <c r="C31" s="192">
        <v>2681</v>
      </c>
      <c r="D31" s="193">
        <f t="shared" si="0"/>
        <v>2964</v>
      </c>
      <c r="E31" s="191">
        <v>177</v>
      </c>
      <c r="F31" s="192">
        <v>2135</v>
      </c>
      <c r="G31" s="193">
        <f t="shared" si="1"/>
        <v>2312</v>
      </c>
      <c r="H31" s="191">
        <v>237</v>
      </c>
      <c r="I31" s="192">
        <v>88</v>
      </c>
      <c r="J31" s="194">
        <f t="shared" si="2"/>
        <v>325</v>
      </c>
    </row>
    <row r="32" spans="1:10" ht="14.25" x14ac:dyDescent="0.2">
      <c r="A32" s="190">
        <v>40634</v>
      </c>
      <c r="B32" s="191">
        <v>136</v>
      </c>
      <c r="C32" s="192">
        <v>2113</v>
      </c>
      <c r="D32" s="193">
        <f t="shared" si="0"/>
        <v>2249</v>
      </c>
      <c r="E32" s="191">
        <v>213</v>
      </c>
      <c r="F32" s="192">
        <v>1697</v>
      </c>
      <c r="G32" s="193">
        <f t="shared" si="1"/>
        <v>1910</v>
      </c>
      <c r="H32" s="191">
        <v>154</v>
      </c>
      <c r="I32" s="192">
        <v>76</v>
      </c>
      <c r="J32" s="194">
        <f t="shared" si="2"/>
        <v>230</v>
      </c>
    </row>
    <row r="33" spans="1:10" ht="14.25" x14ac:dyDescent="0.2">
      <c r="A33" s="190">
        <v>40664</v>
      </c>
      <c r="B33" s="191">
        <v>130</v>
      </c>
      <c r="C33" s="192">
        <v>2766</v>
      </c>
      <c r="D33" s="193">
        <f t="shared" si="0"/>
        <v>2896</v>
      </c>
      <c r="E33" s="191">
        <v>164</v>
      </c>
      <c r="F33" s="192">
        <v>1958</v>
      </c>
      <c r="G33" s="193">
        <f t="shared" si="1"/>
        <v>2122</v>
      </c>
      <c r="H33" s="191">
        <v>124</v>
      </c>
      <c r="I33" s="192">
        <v>90</v>
      </c>
      <c r="J33" s="194">
        <f t="shared" si="2"/>
        <v>214</v>
      </c>
    </row>
    <row r="34" spans="1:10" ht="14.25" x14ac:dyDescent="0.2">
      <c r="A34" s="190">
        <v>40695</v>
      </c>
      <c r="B34" s="191">
        <v>154</v>
      </c>
      <c r="C34" s="192">
        <v>4276</v>
      </c>
      <c r="D34" s="193">
        <f t="shared" si="0"/>
        <v>4430</v>
      </c>
      <c r="E34" s="191">
        <v>105</v>
      </c>
      <c r="F34" s="192">
        <v>2076</v>
      </c>
      <c r="G34" s="193">
        <f t="shared" si="1"/>
        <v>2181</v>
      </c>
      <c r="H34" s="191">
        <v>126</v>
      </c>
      <c r="I34" s="192">
        <v>95</v>
      </c>
      <c r="J34" s="194">
        <f t="shared" si="2"/>
        <v>221</v>
      </c>
    </row>
    <row r="35" spans="1:10" ht="14.25" x14ac:dyDescent="0.2">
      <c r="A35" s="190">
        <v>40725</v>
      </c>
      <c r="B35" s="191">
        <v>144</v>
      </c>
      <c r="C35" s="192">
        <v>4344</v>
      </c>
      <c r="D35" s="193">
        <f t="shared" si="0"/>
        <v>4488</v>
      </c>
      <c r="E35" s="191">
        <v>177</v>
      </c>
      <c r="F35" s="192">
        <v>2790</v>
      </c>
      <c r="G35" s="193">
        <f t="shared" si="1"/>
        <v>2967</v>
      </c>
      <c r="H35" s="191">
        <v>136</v>
      </c>
      <c r="I35" s="192">
        <v>58</v>
      </c>
      <c r="J35" s="194">
        <f t="shared" si="2"/>
        <v>194</v>
      </c>
    </row>
    <row r="36" spans="1:10" ht="14.25" x14ac:dyDescent="0.2">
      <c r="A36" s="190">
        <v>40756</v>
      </c>
      <c r="B36" s="191">
        <v>209</v>
      </c>
      <c r="C36" s="192">
        <v>3525</v>
      </c>
      <c r="D36" s="193">
        <f t="shared" si="0"/>
        <v>3734</v>
      </c>
      <c r="E36" s="191">
        <v>86</v>
      </c>
      <c r="F36" s="192">
        <v>2117</v>
      </c>
      <c r="G36" s="193">
        <f t="shared" si="1"/>
        <v>2203</v>
      </c>
      <c r="H36" s="191">
        <v>167</v>
      </c>
      <c r="I36" s="192">
        <v>66</v>
      </c>
      <c r="J36" s="194">
        <f t="shared" si="2"/>
        <v>233</v>
      </c>
    </row>
    <row r="37" spans="1:10" ht="14.25" x14ac:dyDescent="0.2">
      <c r="A37" s="190">
        <v>40787</v>
      </c>
      <c r="B37" s="191">
        <v>258</v>
      </c>
      <c r="C37" s="192">
        <v>3538</v>
      </c>
      <c r="D37" s="193">
        <f t="shared" si="0"/>
        <v>3796</v>
      </c>
      <c r="E37" s="191">
        <v>223</v>
      </c>
      <c r="F37" s="192">
        <v>1820</v>
      </c>
      <c r="G37" s="193">
        <f t="shared" si="1"/>
        <v>2043</v>
      </c>
      <c r="H37" s="191">
        <v>288</v>
      </c>
      <c r="I37" s="192">
        <v>72</v>
      </c>
      <c r="J37" s="194">
        <f t="shared" si="2"/>
        <v>360</v>
      </c>
    </row>
    <row r="38" spans="1:10" ht="14.25" x14ac:dyDescent="0.2">
      <c r="A38" s="190">
        <v>40817</v>
      </c>
      <c r="B38" s="191">
        <v>230</v>
      </c>
      <c r="C38" s="192">
        <v>3335</v>
      </c>
      <c r="D38" s="193">
        <f t="shared" si="0"/>
        <v>3565</v>
      </c>
      <c r="E38" s="191">
        <v>118</v>
      </c>
      <c r="F38" s="192">
        <v>1852</v>
      </c>
      <c r="G38" s="193">
        <f t="shared" si="1"/>
        <v>1970</v>
      </c>
      <c r="H38" s="191">
        <v>126</v>
      </c>
      <c r="I38" s="192">
        <v>65</v>
      </c>
      <c r="J38" s="194">
        <f t="shared" si="2"/>
        <v>191</v>
      </c>
    </row>
    <row r="39" spans="1:10" ht="14.25" x14ac:dyDescent="0.2">
      <c r="A39" s="190">
        <v>40848</v>
      </c>
      <c r="B39" s="191">
        <v>201</v>
      </c>
      <c r="C39" s="192">
        <v>3281</v>
      </c>
      <c r="D39" s="193">
        <f t="shared" si="0"/>
        <v>3482</v>
      </c>
      <c r="E39" s="191">
        <v>90</v>
      </c>
      <c r="F39" s="192">
        <v>1420</v>
      </c>
      <c r="G39" s="193">
        <f t="shared" si="1"/>
        <v>1510</v>
      </c>
      <c r="H39" s="191">
        <v>170</v>
      </c>
      <c r="I39" s="192">
        <v>62</v>
      </c>
      <c r="J39" s="194">
        <f t="shared" si="2"/>
        <v>232</v>
      </c>
    </row>
    <row r="40" spans="1:10" ht="15" thickBot="1" x14ac:dyDescent="0.25">
      <c r="A40" s="195">
        <v>40878</v>
      </c>
      <c r="B40" s="196">
        <v>180</v>
      </c>
      <c r="C40" s="197">
        <v>4616</v>
      </c>
      <c r="D40" s="198">
        <f t="shared" si="0"/>
        <v>4796</v>
      </c>
      <c r="E40" s="196">
        <v>297</v>
      </c>
      <c r="F40" s="197">
        <v>2187</v>
      </c>
      <c r="G40" s="198">
        <f t="shared" si="1"/>
        <v>2484</v>
      </c>
      <c r="H40" s="196">
        <v>156</v>
      </c>
      <c r="I40" s="197">
        <v>72</v>
      </c>
      <c r="J40" s="199">
        <f t="shared" si="2"/>
        <v>228</v>
      </c>
    </row>
    <row r="41" spans="1:10" ht="14.25" x14ac:dyDescent="0.2">
      <c r="A41" s="185">
        <v>40909</v>
      </c>
      <c r="B41" s="186">
        <v>381</v>
      </c>
      <c r="C41" s="187">
        <v>4360</v>
      </c>
      <c r="D41" s="188">
        <f t="shared" si="0"/>
        <v>4741</v>
      </c>
      <c r="E41" s="186">
        <v>89</v>
      </c>
      <c r="F41" s="187">
        <v>1658</v>
      </c>
      <c r="G41" s="188">
        <f t="shared" si="1"/>
        <v>1747</v>
      </c>
      <c r="H41" s="186">
        <v>212</v>
      </c>
      <c r="I41" s="187">
        <v>80</v>
      </c>
      <c r="J41" s="189">
        <f t="shared" si="2"/>
        <v>292</v>
      </c>
    </row>
    <row r="42" spans="1:10" ht="14.25" x14ac:dyDescent="0.2">
      <c r="A42" s="190">
        <v>40940</v>
      </c>
      <c r="B42" s="191">
        <v>307</v>
      </c>
      <c r="C42" s="192">
        <v>4649</v>
      </c>
      <c r="D42" s="193">
        <f t="shared" si="0"/>
        <v>4956</v>
      </c>
      <c r="E42" s="191">
        <v>141</v>
      </c>
      <c r="F42" s="192">
        <v>1641</v>
      </c>
      <c r="G42" s="193">
        <f t="shared" si="1"/>
        <v>1782</v>
      </c>
      <c r="H42" s="191">
        <v>402</v>
      </c>
      <c r="I42" s="192">
        <v>108</v>
      </c>
      <c r="J42" s="194">
        <f t="shared" si="2"/>
        <v>510</v>
      </c>
    </row>
    <row r="43" spans="1:10" ht="14.25" x14ac:dyDescent="0.2">
      <c r="A43" s="190">
        <v>40969</v>
      </c>
      <c r="B43" s="191">
        <v>268</v>
      </c>
      <c r="C43" s="192">
        <v>3549</v>
      </c>
      <c r="D43" s="193">
        <f t="shared" si="0"/>
        <v>3817</v>
      </c>
      <c r="E43" s="191">
        <v>145</v>
      </c>
      <c r="F43" s="192">
        <v>1878</v>
      </c>
      <c r="G43" s="193">
        <f t="shared" si="1"/>
        <v>2023</v>
      </c>
      <c r="H43" s="191">
        <v>374</v>
      </c>
      <c r="I43" s="192">
        <v>169</v>
      </c>
      <c r="J43" s="194">
        <f t="shared" si="2"/>
        <v>543</v>
      </c>
    </row>
    <row r="44" spans="1:10" ht="14.25" x14ac:dyDescent="0.2">
      <c r="A44" s="190">
        <v>41000</v>
      </c>
      <c r="B44" s="191">
        <v>229</v>
      </c>
      <c r="C44" s="192">
        <v>3507</v>
      </c>
      <c r="D44" s="193">
        <f t="shared" si="0"/>
        <v>3736</v>
      </c>
      <c r="E44" s="191">
        <v>165</v>
      </c>
      <c r="F44" s="192">
        <v>1543</v>
      </c>
      <c r="G44" s="193">
        <f t="shared" si="1"/>
        <v>1708</v>
      </c>
      <c r="H44" s="191">
        <v>265</v>
      </c>
      <c r="I44" s="192">
        <v>140</v>
      </c>
      <c r="J44" s="194">
        <f t="shared" si="2"/>
        <v>405</v>
      </c>
    </row>
    <row r="45" spans="1:10" ht="14.25" x14ac:dyDescent="0.2">
      <c r="A45" s="190">
        <v>41030</v>
      </c>
      <c r="B45" s="191">
        <v>149</v>
      </c>
      <c r="C45" s="192">
        <v>3247</v>
      </c>
      <c r="D45" s="193">
        <f t="shared" si="0"/>
        <v>3396</v>
      </c>
      <c r="E45" s="191">
        <v>157</v>
      </c>
      <c r="F45" s="192">
        <v>1666</v>
      </c>
      <c r="G45" s="193">
        <f t="shared" si="1"/>
        <v>1823</v>
      </c>
      <c r="H45" s="191">
        <v>311</v>
      </c>
      <c r="I45" s="192">
        <v>113</v>
      </c>
      <c r="J45" s="194">
        <f t="shared" si="2"/>
        <v>424</v>
      </c>
    </row>
    <row r="46" spans="1:10" ht="14.25" x14ac:dyDescent="0.2">
      <c r="A46" s="190">
        <v>41061</v>
      </c>
      <c r="B46" s="191">
        <v>340</v>
      </c>
      <c r="C46" s="192">
        <v>4825</v>
      </c>
      <c r="D46" s="193">
        <f t="shared" si="0"/>
        <v>5165</v>
      </c>
      <c r="E46" s="191">
        <v>158</v>
      </c>
      <c r="F46" s="192">
        <v>2571</v>
      </c>
      <c r="G46" s="193">
        <f t="shared" si="1"/>
        <v>2729</v>
      </c>
      <c r="H46" s="191">
        <v>396</v>
      </c>
      <c r="I46" s="192">
        <v>102</v>
      </c>
      <c r="J46" s="194">
        <f t="shared" si="2"/>
        <v>498</v>
      </c>
    </row>
    <row r="47" spans="1:10" ht="14.25" x14ac:dyDescent="0.2">
      <c r="A47" s="190">
        <v>41091</v>
      </c>
      <c r="B47" s="191">
        <v>230</v>
      </c>
      <c r="C47" s="192">
        <v>7104</v>
      </c>
      <c r="D47" s="193">
        <f t="shared" si="0"/>
        <v>7334</v>
      </c>
      <c r="E47" s="191">
        <v>231</v>
      </c>
      <c r="F47" s="192">
        <v>3033</v>
      </c>
      <c r="G47" s="193">
        <f t="shared" si="1"/>
        <v>3264</v>
      </c>
      <c r="H47" s="191">
        <v>410</v>
      </c>
      <c r="I47" s="192">
        <v>234</v>
      </c>
      <c r="J47" s="194">
        <f t="shared" si="2"/>
        <v>644</v>
      </c>
    </row>
    <row r="48" spans="1:10" ht="14.25" x14ac:dyDescent="0.2">
      <c r="A48" s="190">
        <v>41122</v>
      </c>
      <c r="B48" s="191">
        <v>130</v>
      </c>
      <c r="C48" s="192">
        <v>8560</v>
      </c>
      <c r="D48" s="193">
        <f t="shared" ref="D48:D53" si="3">C48+B48</f>
        <v>8690</v>
      </c>
      <c r="E48" s="191">
        <v>405</v>
      </c>
      <c r="F48" s="192">
        <v>2258</v>
      </c>
      <c r="G48" s="193">
        <f t="shared" ref="G48:G53" si="4">F48+E48</f>
        <v>2663</v>
      </c>
      <c r="H48" s="191">
        <v>461</v>
      </c>
      <c r="I48" s="192">
        <v>284</v>
      </c>
      <c r="J48" s="194">
        <f t="shared" ref="J48:J53" si="5">I48+H48</f>
        <v>745</v>
      </c>
    </row>
    <row r="49" spans="1:10" ht="14.25" x14ac:dyDescent="0.2">
      <c r="A49" s="190">
        <v>41153</v>
      </c>
      <c r="B49" s="191">
        <v>109</v>
      </c>
      <c r="C49" s="192">
        <v>7410</v>
      </c>
      <c r="D49" s="194">
        <f t="shared" si="3"/>
        <v>7519</v>
      </c>
      <c r="E49" s="191">
        <v>173</v>
      </c>
      <c r="F49" s="192">
        <v>4138</v>
      </c>
      <c r="G49" s="193">
        <f t="shared" si="4"/>
        <v>4311</v>
      </c>
      <c r="H49" s="191">
        <v>385</v>
      </c>
      <c r="I49" s="192">
        <v>277</v>
      </c>
      <c r="J49" s="194">
        <f t="shared" si="5"/>
        <v>662</v>
      </c>
    </row>
    <row r="50" spans="1:10" ht="14.25" x14ac:dyDescent="0.2">
      <c r="A50" s="190">
        <v>41183</v>
      </c>
      <c r="B50" s="191">
        <v>134</v>
      </c>
      <c r="C50" s="192">
        <v>6397</v>
      </c>
      <c r="D50" s="194">
        <f t="shared" si="3"/>
        <v>6531</v>
      </c>
      <c r="E50" s="191">
        <v>224</v>
      </c>
      <c r="F50" s="192">
        <v>10804</v>
      </c>
      <c r="G50" s="193">
        <f t="shared" si="4"/>
        <v>11028</v>
      </c>
      <c r="H50" s="191">
        <v>403</v>
      </c>
      <c r="I50" s="192">
        <v>239</v>
      </c>
      <c r="J50" s="194">
        <f t="shared" si="5"/>
        <v>642</v>
      </c>
    </row>
    <row r="51" spans="1:10" ht="14.25" x14ac:dyDescent="0.2">
      <c r="A51" s="190">
        <v>41214</v>
      </c>
      <c r="B51" s="191">
        <v>210</v>
      </c>
      <c r="C51" s="192">
        <v>11079</v>
      </c>
      <c r="D51" s="194">
        <f t="shared" si="3"/>
        <v>11289</v>
      </c>
      <c r="E51" s="191">
        <v>465</v>
      </c>
      <c r="F51" s="192">
        <v>13567</v>
      </c>
      <c r="G51" s="193">
        <f t="shared" si="4"/>
        <v>14032</v>
      </c>
      <c r="H51" s="191">
        <v>442</v>
      </c>
      <c r="I51" s="192">
        <v>260</v>
      </c>
      <c r="J51" s="194">
        <f t="shared" si="5"/>
        <v>702</v>
      </c>
    </row>
    <row r="52" spans="1:10" ht="15" thickBot="1" x14ac:dyDescent="0.25">
      <c r="A52" s="195">
        <v>41244</v>
      </c>
      <c r="B52" s="196">
        <v>103</v>
      </c>
      <c r="C52" s="197">
        <v>7964</v>
      </c>
      <c r="D52" s="199">
        <f t="shared" si="3"/>
        <v>8067</v>
      </c>
      <c r="E52" s="196">
        <v>108</v>
      </c>
      <c r="F52" s="197">
        <v>11786</v>
      </c>
      <c r="G52" s="198">
        <f t="shared" si="4"/>
        <v>11894</v>
      </c>
      <c r="H52" s="196">
        <v>372</v>
      </c>
      <c r="I52" s="197">
        <v>185</v>
      </c>
      <c r="J52" s="199">
        <f t="shared" si="5"/>
        <v>557</v>
      </c>
    </row>
    <row r="53" spans="1:10" ht="14.25" x14ac:dyDescent="0.2">
      <c r="A53" s="185">
        <v>41275</v>
      </c>
      <c r="B53" s="186">
        <v>137</v>
      </c>
      <c r="C53" s="200">
        <v>13292</v>
      </c>
      <c r="D53" s="201">
        <f t="shared" si="3"/>
        <v>13429</v>
      </c>
      <c r="E53" s="186">
        <v>325</v>
      </c>
      <c r="F53" s="200">
        <v>14219</v>
      </c>
      <c r="G53" s="201">
        <f t="shared" si="4"/>
        <v>14544</v>
      </c>
      <c r="H53" s="186">
        <v>649</v>
      </c>
      <c r="I53" s="200">
        <v>307</v>
      </c>
      <c r="J53" s="189">
        <f t="shared" si="5"/>
        <v>956</v>
      </c>
    </row>
    <row r="54" spans="1:10" ht="14.25" x14ac:dyDescent="0.2">
      <c r="A54" s="190">
        <v>41306</v>
      </c>
      <c r="B54" s="191">
        <v>167</v>
      </c>
      <c r="C54" s="202">
        <v>14724</v>
      </c>
      <c r="D54" s="203">
        <f t="shared" ref="D54:D61" si="6">C54+B54</f>
        <v>14891</v>
      </c>
      <c r="E54" s="191">
        <v>175</v>
      </c>
      <c r="F54" s="202">
        <v>10176</v>
      </c>
      <c r="G54" s="203">
        <f t="shared" ref="G54:G61" si="7">F54+E54</f>
        <v>10351</v>
      </c>
      <c r="H54" s="191">
        <v>420</v>
      </c>
      <c r="I54" s="202">
        <v>239</v>
      </c>
      <c r="J54" s="194">
        <f t="shared" ref="J54:J61" si="8">I54+H54</f>
        <v>659</v>
      </c>
    </row>
    <row r="55" spans="1:10" ht="14.25" x14ac:dyDescent="0.2">
      <c r="A55" s="190">
        <v>41334</v>
      </c>
      <c r="B55" s="191">
        <v>186</v>
      </c>
      <c r="C55" s="202">
        <v>15937</v>
      </c>
      <c r="D55" s="203">
        <f t="shared" si="6"/>
        <v>16123</v>
      </c>
      <c r="E55" s="191">
        <v>206</v>
      </c>
      <c r="F55" s="202">
        <v>13390</v>
      </c>
      <c r="G55" s="203">
        <f t="shared" si="7"/>
        <v>13596</v>
      </c>
      <c r="H55" s="191">
        <v>524</v>
      </c>
      <c r="I55" s="202">
        <v>281</v>
      </c>
      <c r="J55" s="194">
        <f t="shared" si="8"/>
        <v>805</v>
      </c>
    </row>
    <row r="56" spans="1:10" ht="14.25" x14ac:dyDescent="0.2">
      <c r="A56" s="190">
        <v>41365</v>
      </c>
      <c r="B56" s="191">
        <v>169</v>
      </c>
      <c r="C56" s="202">
        <v>24370</v>
      </c>
      <c r="D56" s="203">
        <f t="shared" si="6"/>
        <v>24539</v>
      </c>
      <c r="E56" s="191">
        <v>270</v>
      </c>
      <c r="F56" s="202">
        <v>16973</v>
      </c>
      <c r="G56" s="203">
        <f t="shared" si="7"/>
        <v>17243</v>
      </c>
      <c r="H56" s="191">
        <v>791</v>
      </c>
      <c r="I56" s="202">
        <v>438</v>
      </c>
      <c r="J56" s="194">
        <f t="shared" si="8"/>
        <v>1229</v>
      </c>
    </row>
    <row r="57" spans="1:10" ht="14.25" x14ac:dyDescent="0.2">
      <c r="A57" s="190">
        <v>41395</v>
      </c>
      <c r="B57" s="191">
        <v>394</v>
      </c>
      <c r="C57" s="192">
        <v>25075</v>
      </c>
      <c r="D57" s="194">
        <f t="shared" si="6"/>
        <v>25469</v>
      </c>
      <c r="E57" s="191">
        <v>234</v>
      </c>
      <c r="F57" s="192">
        <v>18684</v>
      </c>
      <c r="G57" s="194">
        <f t="shared" si="7"/>
        <v>18918</v>
      </c>
      <c r="H57" s="191">
        <v>965</v>
      </c>
      <c r="I57" s="192">
        <v>514</v>
      </c>
      <c r="J57" s="194">
        <f t="shared" si="8"/>
        <v>1479</v>
      </c>
    </row>
    <row r="58" spans="1:10" ht="14.25" x14ac:dyDescent="0.2">
      <c r="A58" s="190">
        <v>41426</v>
      </c>
      <c r="B58" s="191">
        <v>310</v>
      </c>
      <c r="C58" s="202">
        <v>21392</v>
      </c>
      <c r="D58" s="203">
        <f t="shared" si="6"/>
        <v>21702</v>
      </c>
      <c r="E58" s="191">
        <v>260</v>
      </c>
      <c r="F58" s="202">
        <v>25541</v>
      </c>
      <c r="G58" s="203">
        <f t="shared" si="7"/>
        <v>25801</v>
      </c>
      <c r="H58" s="191">
        <v>1071</v>
      </c>
      <c r="I58" s="202">
        <v>648</v>
      </c>
      <c r="J58" s="204">
        <f t="shared" si="8"/>
        <v>1719</v>
      </c>
    </row>
    <row r="59" spans="1:10" ht="14.25" x14ac:dyDescent="0.2">
      <c r="A59" s="205">
        <v>41456</v>
      </c>
      <c r="B59" s="191">
        <v>198</v>
      </c>
      <c r="C59" s="202">
        <v>33720</v>
      </c>
      <c r="D59" s="203">
        <f t="shared" si="6"/>
        <v>33918</v>
      </c>
      <c r="E59" s="191">
        <v>299</v>
      </c>
      <c r="F59" s="202">
        <v>32615</v>
      </c>
      <c r="G59" s="203">
        <f t="shared" si="7"/>
        <v>32914</v>
      </c>
      <c r="H59" s="191">
        <v>1288</v>
      </c>
      <c r="I59" s="202">
        <v>830</v>
      </c>
      <c r="J59" s="204">
        <f t="shared" si="8"/>
        <v>2118</v>
      </c>
    </row>
    <row r="60" spans="1:10" ht="14.25" x14ac:dyDescent="0.2">
      <c r="A60" s="190">
        <v>41487</v>
      </c>
      <c r="B60" s="191">
        <v>245</v>
      </c>
      <c r="C60" s="202">
        <v>36687</v>
      </c>
      <c r="D60" s="203">
        <f t="shared" si="6"/>
        <v>36932</v>
      </c>
      <c r="E60" s="191">
        <v>363</v>
      </c>
      <c r="F60" s="202">
        <v>30649</v>
      </c>
      <c r="G60" s="203">
        <f t="shared" si="7"/>
        <v>31012</v>
      </c>
      <c r="H60" s="191">
        <v>1354</v>
      </c>
      <c r="I60" s="202">
        <v>846</v>
      </c>
      <c r="J60" s="204">
        <f t="shared" si="8"/>
        <v>2200</v>
      </c>
    </row>
    <row r="61" spans="1:10" ht="14.25" x14ac:dyDescent="0.2">
      <c r="A61" s="190">
        <v>41518</v>
      </c>
      <c r="B61" s="191">
        <v>219</v>
      </c>
      <c r="C61" s="202">
        <v>32606</v>
      </c>
      <c r="D61" s="203">
        <f t="shared" si="6"/>
        <v>32825</v>
      </c>
      <c r="E61" s="191">
        <v>295</v>
      </c>
      <c r="F61" s="202">
        <v>29735</v>
      </c>
      <c r="G61" s="203">
        <f t="shared" si="7"/>
        <v>30030</v>
      </c>
      <c r="H61" s="191">
        <v>1150</v>
      </c>
      <c r="I61" s="202">
        <v>636</v>
      </c>
      <c r="J61" s="204">
        <f t="shared" si="8"/>
        <v>1786</v>
      </c>
    </row>
    <row r="62" spans="1:10" ht="14.25" x14ac:dyDescent="0.2">
      <c r="A62" s="190">
        <v>41548</v>
      </c>
      <c r="B62" s="191">
        <v>225</v>
      </c>
      <c r="C62" s="202">
        <v>34563</v>
      </c>
      <c r="D62" s="203">
        <f>C62+B62</f>
        <v>34788</v>
      </c>
      <c r="E62" s="191">
        <v>348</v>
      </c>
      <c r="F62" s="202">
        <v>28017</v>
      </c>
      <c r="G62" s="203">
        <f>F62+E62</f>
        <v>28365</v>
      </c>
      <c r="H62" s="191">
        <v>1027</v>
      </c>
      <c r="I62" s="202">
        <v>571</v>
      </c>
      <c r="J62" s="204">
        <f>I62+H62</f>
        <v>1598</v>
      </c>
    </row>
    <row r="63" spans="1:10" ht="14.25" x14ac:dyDescent="0.2">
      <c r="A63" s="190">
        <v>41579</v>
      </c>
      <c r="B63" s="191">
        <v>296</v>
      </c>
      <c r="C63" s="202">
        <v>25228</v>
      </c>
      <c r="D63" s="203">
        <f>C63+B63</f>
        <v>25524</v>
      </c>
      <c r="E63" s="191">
        <v>254</v>
      </c>
      <c r="F63" s="202">
        <v>15652</v>
      </c>
      <c r="G63" s="203">
        <f>F63+E63</f>
        <v>15906</v>
      </c>
      <c r="H63" s="191">
        <v>1050</v>
      </c>
      <c r="I63" s="202">
        <v>660</v>
      </c>
      <c r="J63" s="204">
        <f>I63+H63</f>
        <v>1710</v>
      </c>
    </row>
    <row r="64" spans="1:10" ht="15" thickBot="1" x14ac:dyDescent="0.25">
      <c r="A64" s="195">
        <v>41609</v>
      </c>
      <c r="B64" s="196">
        <v>187</v>
      </c>
      <c r="C64" s="206">
        <v>7706</v>
      </c>
      <c r="D64" s="207">
        <f>C64+B64</f>
        <v>7893</v>
      </c>
      <c r="E64" s="196">
        <v>223</v>
      </c>
      <c r="F64" s="206">
        <v>12100</v>
      </c>
      <c r="G64" s="207">
        <f>F64+E64</f>
        <v>12323</v>
      </c>
      <c r="H64" s="196">
        <v>860</v>
      </c>
      <c r="I64" s="206">
        <v>589</v>
      </c>
      <c r="J64" s="208">
        <f>I64+H64</f>
        <v>1449</v>
      </c>
    </row>
    <row r="65" spans="1:10" ht="14.25" x14ac:dyDescent="0.2">
      <c r="A65" s="209">
        <v>41640</v>
      </c>
      <c r="B65" s="210">
        <v>164</v>
      </c>
      <c r="C65" s="211">
        <v>4397</v>
      </c>
      <c r="D65" s="212">
        <f>C65+B65</f>
        <v>4561</v>
      </c>
      <c r="E65" s="210">
        <v>421</v>
      </c>
      <c r="F65" s="211">
        <v>12653</v>
      </c>
      <c r="G65" s="212">
        <f>F65+E65</f>
        <v>13074</v>
      </c>
      <c r="H65" s="210">
        <v>1018</v>
      </c>
      <c r="I65" s="211">
        <v>844</v>
      </c>
      <c r="J65" s="213">
        <f>I65+H65</f>
        <v>1862</v>
      </c>
    </row>
    <row r="66" spans="1:10" ht="14.25" x14ac:dyDescent="0.2">
      <c r="A66" s="205">
        <v>41671</v>
      </c>
      <c r="B66" s="191">
        <v>117</v>
      </c>
      <c r="C66" s="202">
        <v>9242</v>
      </c>
      <c r="D66" s="203">
        <f>C66+B66</f>
        <v>9359</v>
      </c>
      <c r="E66" s="191">
        <v>335</v>
      </c>
      <c r="F66" s="202">
        <v>12935</v>
      </c>
      <c r="G66" s="203">
        <f>F66+E66</f>
        <v>13270</v>
      </c>
      <c r="H66" s="191">
        <v>1023</v>
      </c>
      <c r="I66" s="202">
        <v>639</v>
      </c>
      <c r="J66" s="204">
        <f>I66+H66</f>
        <v>1662</v>
      </c>
    </row>
    <row r="67" spans="1:10" ht="14.25" x14ac:dyDescent="0.2">
      <c r="A67" s="190">
        <v>41699</v>
      </c>
      <c r="B67" s="191">
        <v>215</v>
      </c>
      <c r="C67" s="202">
        <v>9598</v>
      </c>
      <c r="D67" s="203">
        <f t="shared" ref="D67:D72" si="9">C67+B67</f>
        <v>9813</v>
      </c>
      <c r="E67" s="191">
        <v>309</v>
      </c>
      <c r="F67" s="202">
        <v>14130</v>
      </c>
      <c r="G67" s="203">
        <f t="shared" ref="G67:G72" si="10">F67+E67</f>
        <v>14439</v>
      </c>
      <c r="H67" s="191">
        <v>831</v>
      </c>
      <c r="I67" s="202">
        <v>638</v>
      </c>
      <c r="J67" s="204">
        <f t="shared" ref="J67:J72" si="11">I67+H67</f>
        <v>1469</v>
      </c>
    </row>
    <row r="68" spans="1:10" ht="14.25" x14ac:dyDescent="0.2">
      <c r="A68" s="190">
        <v>41730</v>
      </c>
      <c r="B68" s="191">
        <v>439</v>
      </c>
      <c r="C68" s="202">
        <v>9031</v>
      </c>
      <c r="D68" s="203">
        <f t="shared" si="9"/>
        <v>9470</v>
      </c>
      <c r="E68" s="191">
        <v>450</v>
      </c>
      <c r="F68" s="202">
        <v>15230</v>
      </c>
      <c r="G68" s="203">
        <f t="shared" si="10"/>
        <v>15680</v>
      </c>
      <c r="H68" s="191">
        <v>847</v>
      </c>
      <c r="I68" s="202">
        <v>678</v>
      </c>
      <c r="J68" s="204">
        <f t="shared" si="11"/>
        <v>1525</v>
      </c>
    </row>
    <row r="69" spans="1:10" ht="14.25" x14ac:dyDescent="0.2">
      <c r="A69" s="190">
        <v>41760</v>
      </c>
      <c r="B69" s="191">
        <v>194</v>
      </c>
      <c r="C69" s="202">
        <v>14552</v>
      </c>
      <c r="D69" s="203">
        <f t="shared" si="9"/>
        <v>14746</v>
      </c>
      <c r="E69" s="191">
        <v>303</v>
      </c>
      <c r="F69" s="202">
        <v>14672</v>
      </c>
      <c r="G69" s="203">
        <f t="shared" si="10"/>
        <v>14975</v>
      </c>
      <c r="H69" s="191">
        <v>1013</v>
      </c>
      <c r="I69" s="202">
        <v>774</v>
      </c>
      <c r="J69" s="204">
        <f t="shared" si="11"/>
        <v>1787</v>
      </c>
    </row>
    <row r="70" spans="1:10" ht="14.25" x14ac:dyDescent="0.2">
      <c r="A70" s="190">
        <v>41791</v>
      </c>
      <c r="B70" s="191">
        <v>243</v>
      </c>
      <c r="C70" s="202">
        <v>12177</v>
      </c>
      <c r="D70" s="203">
        <f t="shared" si="9"/>
        <v>12420</v>
      </c>
      <c r="E70" s="191">
        <v>269</v>
      </c>
      <c r="F70" s="202">
        <v>5713</v>
      </c>
      <c r="G70" s="203">
        <f t="shared" si="10"/>
        <v>5982</v>
      </c>
      <c r="H70" s="191">
        <v>936</v>
      </c>
      <c r="I70" s="202">
        <v>988</v>
      </c>
      <c r="J70" s="204">
        <f t="shared" si="11"/>
        <v>1924</v>
      </c>
    </row>
    <row r="71" spans="1:10" ht="14.25" x14ac:dyDescent="0.2">
      <c r="A71" s="190">
        <v>41821</v>
      </c>
      <c r="B71" s="191">
        <v>358</v>
      </c>
      <c r="C71" s="202">
        <v>13699</v>
      </c>
      <c r="D71" s="203">
        <f t="shared" si="9"/>
        <v>14057</v>
      </c>
      <c r="E71" s="191">
        <v>586</v>
      </c>
      <c r="F71" s="202">
        <v>12954</v>
      </c>
      <c r="G71" s="203">
        <f t="shared" si="10"/>
        <v>13540</v>
      </c>
      <c r="H71" s="191">
        <v>1298</v>
      </c>
      <c r="I71" s="202">
        <v>1939</v>
      </c>
      <c r="J71" s="204">
        <f t="shared" si="11"/>
        <v>3237</v>
      </c>
    </row>
    <row r="72" spans="1:10" ht="14.25" x14ac:dyDescent="0.2">
      <c r="A72" s="190">
        <v>41852</v>
      </c>
      <c r="B72" s="191">
        <v>428</v>
      </c>
      <c r="C72" s="202">
        <v>14818</v>
      </c>
      <c r="D72" s="203">
        <f t="shared" si="9"/>
        <v>15246</v>
      </c>
      <c r="E72" s="191">
        <v>294</v>
      </c>
      <c r="F72" s="202">
        <v>14325</v>
      </c>
      <c r="G72" s="203">
        <f t="shared" si="10"/>
        <v>14619</v>
      </c>
      <c r="H72" s="191">
        <v>1738</v>
      </c>
      <c r="I72" s="202">
        <v>2206</v>
      </c>
      <c r="J72" s="204">
        <f t="shared" si="11"/>
        <v>3944</v>
      </c>
    </row>
    <row r="73" spans="1:10" ht="14.25" x14ac:dyDescent="0.2">
      <c r="A73" s="190">
        <v>41883</v>
      </c>
      <c r="B73" s="191">
        <v>298</v>
      </c>
      <c r="C73" s="202">
        <v>16014</v>
      </c>
      <c r="D73" s="203">
        <f>C73+B73</f>
        <v>16312</v>
      </c>
      <c r="E73" s="191">
        <v>300</v>
      </c>
      <c r="F73" s="202">
        <v>17675</v>
      </c>
      <c r="G73" s="203">
        <f>F73+E73</f>
        <v>17975</v>
      </c>
      <c r="H73" s="191">
        <v>3572</v>
      </c>
      <c r="I73" s="202">
        <v>4643</v>
      </c>
      <c r="J73" s="204">
        <f>I73+H73</f>
        <v>8215</v>
      </c>
    </row>
    <row r="74" spans="1:10" ht="14.25" x14ac:dyDescent="0.2">
      <c r="A74" s="190">
        <v>41913</v>
      </c>
      <c r="B74" s="191">
        <v>640</v>
      </c>
      <c r="C74" s="202">
        <v>19824</v>
      </c>
      <c r="D74" s="203">
        <f>C74+B74</f>
        <v>20464</v>
      </c>
      <c r="E74" s="191">
        <v>309</v>
      </c>
      <c r="F74" s="202">
        <v>16146</v>
      </c>
      <c r="G74" s="203">
        <f>F74+E74</f>
        <v>16455</v>
      </c>
      <c r="H74" s="191">
        <v>5391</v>
      </c>
      <c r="I74" s="202">
        <v>7733</v>
      </c>
      <c r="J74" s="204">
        <f>I74+H74</f>
        <v>13124</v>
      </c>
    </row>
    <row r="75" spans="1:10" ht="14.25" x14ac:dyDescent="0.2">
      <c r="A75" s="214">
        <v>41944</v>
      </c>
      <c r="B75" s="215">
        <v>852</v>
      </c>
      <c r="C75" s="216">
        <v>14619</v>
      </c>
      <c r="D75" s="217">
        <f>C75+B75</f>
        <v>15471</v>
      </c>
      <c r="E75" s="215">
        <v>293</v>
      </c>
      <c r="F75" s="216">
        <v>14704</v>
      </c>
      <c r="G75" s="217">
        <f>F75+E75</f>
        <v>14997</v>
      </c>
      <c r="H75" s="215">
        <v>5068</v>
      </c>
      <c r="I75" s="216">
        <v>7263</v>
      </c>
      <c r="J75" s="218">
        <f>I75+H75</f>
        <v>12331</v>
      </c>
    </row>
    <row r="76" spans="1:10" ht="15" thickBot="1" x14ac:dyDescent="0.25">
      <c r="A76" s="195">
        <v>41974</v>
      </c>
      <c r="B76" s="196">
        <v>945</v>
      </c>
      <c r="C76" s="206">
        <v>17094</v>
      </c>
      <c r="D76" s="207">
        <f>C76+B76</f>
        <v>18039</v>
      </c>
      <c r="E76" s="196">
        <v>283</v>
      </c>
      <c r="F76" s="206">
        <v>6570</v>
      </c>
      <c r="G76" s="207">
        <f>F76+E76</f>
        <v>6853</v>
      </c>
      <c r="H76" s="196">
        <v>6021</v>
      </c>
      <c r="I76" s="206">
        <v>8210</v>
      </c>
      <c r="J76" s="208">
        <f>I76+H76</f>
        <v>14231</v>
      </c>
    </row>
    <row r="77" spans="1:10" ht="14.25" x14ac:dyDescent="0.2">
      <c r="A77" s="185">
        <v>42005</v>
      </c>
      <c r="B77" s="186">
        <v>1417</v>
      </c>
      <c r="C77" s="200">
        <v>17913</v>
      </c>
      <c r="D77" s="219">
        <f>C77+B77</f>
        <v>19330</v>
      </c>
      <c r="E77" s="186">
        <v>319</v>
      </c>
      <c r="F77" s="200">
        <v>3758</v>
      </c>
      <c r="G77" s="219">
        <f>F77+E77</f>
        <v>4077</v>
      </c>
      <c r="H77" s="186">
        <v>5785</v>
      </c>
      <c r="I77" s="200">
        <v>8411</v>
      </c>
      <c r="J77" s="201">
        <f>I77+H77</f>
        <v>14196</v>
      </c>
    </row>
    <row r="78" spans="1:10" ht="14.25" x14ac:dyDescent="0.2">
      <c r="A78" s="190">
        <v>42036</v>
      </c>
      <c r="B78" s="191">
        <v>538</v>
      </c>
      <c r="C78" s="202">
        <v>11171</v>
      </c>
      <c r="D78" s="203">
        <f t="shared" ref="D78:D83" si="12">C78+B78</f>
        <v>11709</v>
      </c>
      <c r="E78" s="191">
        <v>340</v>
      </c>
      <c r="F78" s="202">
        <v>3342</v>
      </c>
      <c r="G78" s="203">
        <f t="shared" ref="G78:G83" si="13">F78+E78</f>
        <v>3682</v>
      </c>
      <c r="H78" s="191">
        <v>5231</v>
      </c>
      <c r="I78" s="202">
        <v>7195</v>
      </c>
      <c r="J78" s="204">
        <f t="shared" ref="J78:J83" si="14">I78+H78</f>
        <v>12426</v>
      </c>
    </row>
    <row r="79" spans="1:10" ht="14.25" x14ac:dyDescent="0.2">
      <c r="A79" s="190">
        <v>42064</v>
      </c>
      <c r="B79" s="191">
        <v>1239</v>
      </c>
      <c r="C79" s="202">
        <v>15796</v>
      </c>
      <c r="D79" s="203">
        <f t="shared" si="12"/>
        <v>17035</v>
      </c>
      <c r="E79" s="191">
        <v>435</v>
      </c>
      <c r="F79" s="202">
        <v>4728</v>
      </c>
      <c r="G79" s="203">
        <f t="shared" si="13"/>
        <v>5163</v>
      </c>
      <c r="H79" s="191">
        <v>7050</v>
      </c>
      <c r="I79" s="202">
        <v>8876</v>
      </c>
      <c r="J79" s="204">
        <f t="shared" si="14"/>
        <v>15926</v>
      </c>
    </row>
    <row r="80" spans="1:10" ht="14.25" x14ac:dyDescent="0.2">
      <c r="A80" s="190">
        <v>42095</v>
      </c>
      <c r="B80" s="191">
        <v>1381</v>
      </c>
      <c r="C80" s="202">
        <v>9459</v>
      </c>
      <c r="D80" s="203">
        <f t="shared" si="12"/>
        <v>10840</v>
      </c>
      <c r="E80" s="191">
        <v>540</v>
      </c>
      <c r="F80" s="202">
        <v>3860</v>
      </c>
      <c r="G80" s="203">
        <f t="shared" si="13"/>
        <v>4400</v>
      </c>
      <c r="H80" s="191">
        <v>6439</v>
      </c>
      <c r="I80" s="202">
        <v>8194</v>
      </c>
      <c r="J80" s="204">
        <f t="shared" si="14"/>
        <v>14633</v>
      </c>
    </row>
    <row r="81" spans="1:10" ht="14.25" x14ac:dyDescent="0.2">
      <c r="A81" s="220">
        <v>42125</v>
      </c>
      <c r="B81" s="221">
        <v>1832</v>
      </c>
      <c r="C81" s="222">
        <v>8796</v>
      </c>
      <c r="D81" s="223">
        <f t="shared" si="12"/>
        <v>10628</v>
      </c>
      <c r="E81" s="221">
        <v>642</v>
      </c>
      <c r="F81" s="222">
        <v>3895</v>
      </c>
      <c r="G81" s="223">
        <f t="shared" si="13"/>
        <v>4537</v>
      </c>
      <c r="H81" s="221">
        <v>5721</v>
      </c>
      <c r="I81" s="222">
        <v>6768</v>
      </c>
      <c r="J81" s="224">
        <f t="shared" si="14"/>
        <v>12489</v>
      </c>
    </row>
    <row r="82" spans="1:10" ht="14.25" x14ac:dyDescent="0.2">
      <c r="A82" s="190">
        <v>42156</v>
      </c>
      <c r="B82" s="191">
        <v>1649</v>
      </c>
      <c r="C82" s="202">
        <v>11180</v>
      </c>
      <c r="D82" s="203">
        <f t="shared" si="12"/>
        <v>12829</v>
      </c>
      <c r="E82" s="191">
        <v>738</v>
      </c>
      <c r="F82" s="202">
        <v>5173</v>
      </c>
      <c r="G82" s="203">
        <f t="shared" si="13"/>
        <v>5911</v>
      </c>
      <c r="H82" s="191">
        <v>5602</v>
      </c>
      <c r="I82" s="202">
        <v>6421</v>
      </c>
      <c r="J82" s="204">
        <f t="shared" si="14"/>
        <v>12023</v>
      </c>
    </row>
    <row r="83" spans="1:10" ht="14.25" x14ac:dyDescent="0.2">
      <c r="A83" s="214">
        <v>42186</v>
      </c>
      <c r="B83" s="215">
        <v>2605</v>
      </c>
      <c r="C83" s="216">
        <v>11355</v>
      </c>
      <c r="D83" s="217">
        <f t="shared" si="12"/>
        <v>13960</v>
      </c>
      <c r="E83" s="215">
        <v>924</v>
      </c>
      <c r="F83" s="216">
        <v>4557</v>
      </c>
      <c r="G83" s="217">
        <f t="shared" si="13"/>
        <v>5481</v>
      </c>
      <c r="H83" s="215">
        <v>4918</v>
      </c>
      <c r="I83" s="216">
        <v>5378</v>
      </c>
      <c r="J83" s="218">
        <f t="shared" si="14"/>
        <v>10296</v>
      </c>
    </row>
    <row r="84" spans="1:10" ht="14.25" x14ac:dyDescent="0.2">
      <c r="A84" s="190">
        <v>42217</v>
      </c>
      <c r="B84" s="191">
        <v>3493</v>
      </c>
      <c r="C84" s="202">
        <v>10044</v>
      </c>
      <c r="D84" s="203">
        <f t="shared" ref="D84:D88" si="15">C84+B84</f>
        <v>13537</v>
      </c>
      <c r="E84" s="191">
        <v>1019</v>
      </c>
      <c r="F84" s="202">
        <v>4228</v>
      </c>
      <c r="G84" s="203">
        <f t="shared" ref="G84:G88" si="16">F84+E84</f>
        <v>5247</v>
      </c>
      <c r="H84" s="191">
        <v>4556</v>
      </c>
      <c r="I84" s="202">
        <v>4201</v>
      </c>
      <c r="J84" s="204">
        <f t="shared" ref="J84:J88" si="17">I84+H84</f>
        <v>8757</v>
      </c>
    </row>
    <row r="85" spans="1:10" ht="14.25" x14ac:dyDescent="0.2">
      <c r="A85" s="214">
        <v>42248</v>
      </c>
      <c r="B85" s="215">
        <v>4067</v>
      </c>
      <c r="C85" s="216">
        <v>11240</v>
      </c>
      <c r="D85" s="217">
        <f t="shared" si="15"/>
        <v>15307</v>
      </c>
      <c r="E85" s="215">
        <v>1091</v>
      </c>
      <c r="F85" s="216">
        <v>4327</v>
      </c>
      <c r="G85" s="217">
        <f t="shared" si="16"/>
        <v>5418</v>
      </c>
      <c r="H85" s="215">
        <v>4569</v>
      </c>
      <c r="I85" s="216">
        <v>4368</v>
      </c>
      <c r="J85" s="218">
        <f t="shared" si="17"/>
        <v>8937</v>
      </c>
    </row>
    <row r="86" spans="1:10" ht="14.25" x14ac:dyDescent="0.2">
      <c r="A86" s="214">
        <v>42278</v>
      </c>
      <c r="B86" s="215">
        <v>2536</v>
      </c>
      <c r="C86" s="216">
        <v>9637</v>
      </c>
      <c r="D86" s="217">
        <f t="shared" si="15"/>
        <v>12173</v>
      </c>
      <c r="E86" s="215">
        <v>1131</v>
      </c>
      <c r="F86" s="216">
        <v>5433</v>
      </c>
      <c r="G86" s="217">
        <f t="shared" si="16"/>
        <v>6564</v>
      </c>
      <c r="H86" s="215">
        <v>5086</v>
      </c>
      <c r="I86" s="216">
        <v>4278</v>
      </c>
      <c r="J86" s="218">
        <f t="shared" si="17"/>
        <v>9364</v>
      </c>
    </row>
    <row r="87" spans="1:10" ht="14.25" x14ac:dyDescent="0.2">
      <c r="A87" s="214">
        <v>42309</v>
      </c>
      <c r="B87" s="215">
        <v>1597</v>
      </c>
      <c r="C87" s="216">
        <v>11220</v>
      </c>
      <c r="D87" s="217">
        <f t="shared" si="15"/>
        <v>12817</v>
      </c>
      <c r="E87" s="215">
        <v>864</v>
      </c>
      <c r="F87" s="216">
        <v>3954</v>
      </c>
      <c r="G87" s="217">
        <f t="shared" si="16"/>
        <v>4818</v>
      </c>
      <c r="H87" s="215">
        <v>4372</v>
      </c>
      <c r="I87" s="216">
        <v>3727</v>
      </c>
      <c r="J87" s="218">
        <f t="shared" si="17"/>
        <v>8099</v>
      </c>
    </row>
    <row r="88" spans="1:10" ht="15" thickBot="1" x14ac:dyDescent="0.25">
      <c r="A88" s="195">
        <v>42339</v>
      </c>
      <c r="B88" s="196">
        <v>2235</v>
      </c>
      <c r="C88" s="206">
        <v>11099</v>
      </c>
      <c r="D88" s="207">
        <f t="shared" si="15"/>
        <v>13334</v>
      </c>
      <c r="E88" s="196">
        <v>863</v>
      </c>
      <c r="F88" s="206">
        <v>5242</v>
      </c>
      <c r="G88" s="207">
        <f t="shared" si="16"/>
        <v>6105</v>
      </c>
      <c r="H88" s="196">
        <v>4731</v>
      </c>
      <c r="I88" s="206">
        <v>4208</v>
      </c>
      <c r="J88" s="208">
        <f t="shared" si="17"/>
        <v>8939</v>
      </c>
    </row>
    <row r="89" spans="1:10" ht="14.25" x14ac:dyDescent="0.2">
      <c r="A89" s="185">
        <v>42370</v>
      </c>
      <c r="B89" s="186">
        <v>1790</v>
      </c>
      <c r="C89" s="200">
        <v>7890</v>
      </c>
      <c r="D89" s="219">
        <f t="shared" ref="D89:D94" si="18">C89+B89</f>
        <v>9680</v>
      </c>
      <c r="E89" s="186">
        <v>896</v>
      </c>
      <c r="F89" s="200">
        <v>3964</v>
      </c>
      <c r="G89" s="219">
        <f t="shared" ref="G89:G94" si="19">F89+E89</f>
        <v>4860</v>
      </c>
      <c r="H89" s="186">
        <v>4058</v>
      </c>
      <c r="I89" s="200">
        <v>3990</v>
      </c>
      <c r="J89" s="201">
        <f t="shared" ref="J89:J94" si="20">I89+H89</f>
        <v>8048</v>
      </c>
    </row>
    <row r="90" spans="1:10" ht="14.25" x14ac:dyDescent="0.2">
      <c r="A90" s="214">
        <v>42401</v>
      </c>
      <c r="B90" s="215">
        <v>1715</v>
      </c>
      <c r="C90" s="216">
        <v>8680</v>
      </c>
      <c r="D90" s="217">
        <f t="shared" si="18"/>
        <v>10395</v>
      </c>
      <c r="E90" s="215">
        <v>886</v>
      </c>
      <c r="F90" s="216">
        <v>4580</v>
      </c>
      <c r="G90" s="217">
        <f t="shared" si="19"/>
        <v>5466</v>
      </c>
      <c r="H90" s="215">
        <v>4005</v>
      </c>
      <c r="I90" s="216">
        <v>4120</v>
      </c>
      <c r="J90" s="218">
        <f t="shared" si="20"/>
        <v>8125</v>
      </c>
    </row>
    <row r="91" spans="1:10" ht="14.25" x14ac:dyDescent="0.2">
      <c r="A91" s="214">
        <v>42430</v>
      </c>
      <c r="B91" s="215">
        <v>1417</v>
      </c>
      <c r="C91" s="216">
        <v>8473</v>
      </c>
      <c r="D91" s="217">
        <f t="shared" si="18"/>
        <v>9890</v>
      </c>
      <c r="E91" s="215">
        <v>1174</v>
      </c>
      <c r="F91" s="216">
        <v>5749</v>
      </c>
      <c r="G91" s="217">
        <f t="shared" si="19"/>
        <v>6923</v>
      </c>
      <c r="H91" s="215">
        <v>4414</v>
      </c>
      <c r="I91" s="216">
        <v>4040</v>
      </c>
      <c r="J91" s="218">
        <f t="shared" si="20"/>
        <v>8454</v>
      </c>
    </row>
    <row r="92" spans="1:10" ht="14.25" x14ac:dyDescent="0.2">
      <c r="A92" s="190">
        <v>42461</v>
      </c>
      <c r="B92" s="191">
        <v>1558</v>
      </c>
      <c r="C92" s="202">
        <v>8259</v>
      </c>
      <c r="D92" s="203">
        <f t="shared" si="18"/>
        <v>9817</v>
      </c>
      <c r="E92" s="191">
        <v>1051</v>
      </c>
      <c r="F92" s="202">
        <v>6285</v>
      </c>
      <c r="G92" s="203">
        <f t="shared" si="19"/>
        <v>7336</v>
      </c>
      <c r="H92" s="191">
        <v>4040</v>
      </c>
      <c r="I92" s="202">
        <v>3736</v>
      </c>
      <c r="J92" s="204">
        <f t="shared" si="20"/>
        <v>7776</v>
      </c>
    </row>
    <row r="93" spans="1:10" ht="14.25" x14ac:dyDescent="0.2">
      <c r="A93" s="190">
        <v>42491</v>
      </c>
      <c r="B93" s="191">
        <v>1253</v>
      </c>
      <c r="C93" s="202">
        <v>7828</v>
      </c>
      <c r="D93" s="203">
        <f t="shared" si="18"/>
        <v>9081</v>
      </c>
      <c r="E93" s="191">
        <v>1069</v>
      </c>
      <c r="F93" s="202">
        <v>5845</v>
      </c>
      <c r="G93" s="203">
        <f t="shared" si="19"/>
        <v>6914</v>
      </c>
      <c r="H93" s="191">
        <v>4077</v>
      </c>
      <c r="I93" s="202">
        <v>4039</v>
      </c>
      <c r="J93" s="204">
        <f t="shared" si="20"/>
        <v>8116</v>
      </c>
    </row>
    <row r="94" spans="1:10" ht="14.25" x14ac:dyDescent="0.2">
      <c r="A94" s="190">
        <v>42522</v>
      </c>
      <c r="B94" s="191">
        <v>1430</v>
      </c>
      <c r="C94" s="202">
        <v>8562</v>
      </c>
      <c r="D94" s="203">
        <f t="shared" si="18"/>
        <v>9992</v>
      </c>
      <c r="E94" s="191">
        <v>1349</v>
      </c>
      <c r="F94" s="202">
        <v>7722</v>
      </c>
      <c r="G94" s="203">
        <f t="shared" si="19"/>
        <v>9071</v>
      </c>
      <c r="H94" s="191">
        <v>5030</v>
      </c>
      <c r="I94" s="202">
        <v>4343</v>
      </c>
      <c r="J94" s="204">
        <f t="shared" si="20"/>
        <v>9373</v>
      </c>
    </row>
    <row r="95" spans="1:10" ht="14.25" x14ac:dyDescent="0.2">
      <c r="A95" s="190">
        <v>42552</v>
      </c>
      <c r="B95" s="191">
        <v>1459</v>
      </c>
      <c r="C95" s="202">
        <v>9633</v>
      </c>
      <c r="D95" s="203">
        <f>C95+B95</f>
        <v>11092</v>
      </c>
      <c r="E95" s="191">
        <v>1338</v>
      </c>
      <c r="F95" s="202">
        <v>8034</v>
      </c>
      <c r="G95" s="203">
        <f>F95+E95</f>
        <v>9372</v>
      </c>
      <c r="H95" s="191">
        <v>5396</v>
      </c>
      <c r="I95" s="202">
        <v>4455</v>
      </c>
      <c r="J95" s="204">
        <f>I95+H95</f>
        <v>9851</v>
      </c>
    </row>
    <row r="96" spans="1:10" ht="14.25" x14ac:dyDescent="0.2">
      <c r="A96" s="190">
        <v>42583</v>
      </c>
      <c r="B96" s="191">
        <v>2853</v>
      </c>
      <c r="C96" s="202">
        <v>9936</v>
      </c>
      <c r="D96" s="203">
        <f>C96+B96</f>
        <v>12789</v>
      </c>
      <c r="E96" s="191">
        <v>1893</v>
      </c>
      <c r="F96" s="202">
        <v>11034</v>
      </c>
      <c r="G96" s="203">
        <f>F96+E96</f>
        <v>12927</v>
      </c>
      <c r="H96" s="191">
        <v>6212</v>
      </c>
      <c r="I96" s="202">
        <v>5625</v>
      </c>
      <c r="J96" s="204">
        <f>I96+H96</f>
        <v>11837</v>
      </c>
    </row>
    <row r="97" spans="1:10" ht="14.25" x14ac:dyDescent="0.2">
      <c r="A97" s="190">
        <v>42614</v>
      </c>
      <c r="B97" s="191">
        <v>3996</v>
      </c>
      <c r="C97" s="202">
        <v>16825</v>
      </c>
      <c r="D97" s="203">
        <f t="shared" ref="D97:D122" si="21">C97+B97</f>
        <v>20821</v>
      </c>
      <c r="E97" s="191">
        <v>2489</v>
      </c>
      <c r="F97" s="202">
        <v>12042</v>
      </c>
      <c r="G97" s="203">
        <f t="shared" ref="G97:G122" si="22">F97+E97</f>
        <v>14531</v>
      </c>
      <c r="H97" s="191">
        <v>5567</v>
      </c>
      <c r="I97" s="202">
        <v>7104</v>
      </c>
      <c r="J97" s="204">
        <f t="shared" ref="J97:J122" si="23">I97+H97</f>
        <v>12671</v>
      </c>
    </row>
    <row r="98" spans="1:10" ht="14.25" x14ac:dyDescent="0.2">
      <c r="A98" s="190">
        <v>42644</v>
      </c>
      <c r="B98" s="191">
        <v>2275</v>
      </c>
      <c r="C98" s="202">
        <v>14307</v>
      </c>
      <c r="D98" s="203">
        <f t="shared" si="21"/>
        <v>16582</v>
      </c>
      <c r="E98" s="191">
        <v>4377</v>
      </c>
      <c r="F98" s="202">
        <v>19835</v>
      </c>
      <c r="G98" s="203">
        <f t="shared" si="22"/>
        <v>24212</v>
      </c>
      <c r="H98" s="191">
        <v>6037</v>
      </c>
      <c r="I98" s="202">
        <v>5433</v>
      </c>
      <c r="J98" s="204">
        <f t="shared" si="23"/>
        <v>11470</v>
      </c>
    </row>
    <row r="99" spans="1:10" ht="14.25" x14ac:dyDescent="0.2">
      <c r="A99" s="190">
        <v>42675</v>
      </c>
      <c r="B99" s="191">
        <v>3896</v>
      </c>
      <c r="C99" s="202">
        <v>21281</v>
      </c>
      <c r="D99" s="203">
        <f t="shared" si="21"/>
        <v>25177</v>
      </c>
      <c r="E99" s="191">
        <v>1890</v>
      </c>
      <c r="F99" s="202">
        <v>13771</v>
      </c>
      <c r="G99" s="203">
        <f t="shared" si="22"/>
        <v>15661</v>
      </c>
      <c r="H99" s="191">
        <v>6065</v>
      </c>
      <c r="I99" s="202">
        <v>5699</v>
      </c>
      <c r="J99" s="204">
        <f t="shared" si="23"/>
        <v>11764</v>
      </c>
    </row>
    <row r="100" spans="1:10" ht="15" thickBot="1" x14ac:dyDescent="0.25">
      <c r="A100" s="195">
        <v>42705</v>
      </c>
      <c r="B100" s="196">
        <v>3397</v>
      </c>
      <c r="C100" s="206">
        <v>23510</v>
      </c>
      <c r="D100" s="207">
        <f t="shared" si="21"/>
        <v>26907</v>
      </c>
      <c r="E100" s="196">
        <v>1684</v>
      </c>
      <c r="F100" s="206">
        <v>14969</v>
      </c>
      <c r="G100" s="207">
        <f t="shared" si="22"/>
        <v>16653</v>
      </c>
      <c r="H100" s="196">
        <v>8562</v>
      </c>
      <c r="I100" s="206">
        <v>7749</v>
      </c>
      <c r="J100" s="208">
        <f t="shared" si="23"/>
        <v>16311</v>
      </c>
    </row>
    <row r="101" spans="1:10" ht="14.25" x14ac:dyDescent="0.2">
      <c r="A101" s="220">
        <v>42736</v>
      </c>
      <c r="B101" s="221">
        <v>2647</v>
      </c>
      <c r="C101" s="222">
        <v>22429</v>
      </c>
      <c r="D101" s="223">
        <f t="shared" si="21"/>
        <v>25076</v>
      </c>
      <c r="E101" s="221">
        <v>1719</v>
      </c>
      <c r="F101" s="222">
        <v>13216</v>
      </c>
      <c r="G101" s="223">
        <f t="shared" si="22"/>
        <v>14935</v>
      </c>
      <c r="H101" s="221">
        <v>8025</v>
      </c>
      <c r="I101" s="222">
        <v>8154</v>
      </c>
      <c r="J101" s="224">
        <f t="shared" si="23"/>
        <v>16179</v>
      </c>
    </row>
    <row r="102" spans="1:10" ht="14.25" x14ac:dyDescent="0.2">
      <c r="A102" s="190">
        <v>42767</v>
      </c>
      <c r="B102" s="191">
        <v>2613</v>
      </c>
      <c r="C102" s="202">
        <v>22750</v>
      </c>
      <c r="D102" s="203">
        <f t="shared" si="21"/>
        <v>25363</v>
      </c>
      <c r="E102" s="191">
        <v>2004</v>
      </c>
      <c r="F102" s="202">
        <v>14587</v>
      </c>
      <c r="G102" s="203">
        <f t="shared" si="22"/>
        <v>16591</v>
      </c>
      <c r="H102" s="191">
        <v>6416</v>
      </c>
      <c r="I102" s="202">
        <v>5887</v>
      </c>
      <c r="J102" s="204">
        <f t="shared" si="23"/>
        <v>12303</v>
      </c>
    </row>
    <row r="103" spans="1:10" ht="14.25" x14ac:dyDescent="0.2">
      <c r="A103" s="190">
        <v>42795</v>
      </c>
      <c r="B103" s="191">
        <v>3739</v>
      </c>
      <c r="C103" s="202">
        <v>25985</v>
      </c>
      <c r="D103" s="203">
        <f t="shared" si="21"/>
        <v>29724</v>
      </c>
      <c r="E103" s="191">
        <v>2411</v>
      </c>
      <c r="F103" s="202">
        <v>21738</v>
      </c>
      <c r="G103" s="203">
        <f t="shared" si="22"/>
        <v>24149</v>
      </c>
      <c r="H103" s="191">
        <v>8169</v>
      </c>
      <c r="I103" s="202">
        <v>7268</v>
      </c>
      <c r="J103" s="204">
        <f t="shared" si="23"/>
        <v>15437</v>
      </c>
    </row>
    <row r="104" spans="1:10" ht="14.25" x14ac:dyDescent="0.2">
      <c r="A104" s="190">
        <v>42826</v>
      </c>
      <c r="B104" s="191">
        <v>2513</v>
      </c>
      <c r="C104" s="202">
        <v>22359</v>
      </c>
      <c r="D104" s="203">
        <f t="shared" si="21"/>
        <v>24872</v>
      </c>
      <c r="E104" s="191">
        <v>1836</v>
      </c>
      <c r="F104" s="202">
        <v>17593</v>
      </c>
      <c r="G104" s="203">
        <f t="shared" si="22"/>
        <v>19429</v>
      </c>
      <c r="H104" s="191">
        <v>6808</v>
      </c>
      <c r="I104" s="202">
        <v>5719</v>
      </c>
      <c r="J104" s="204">
        <f t="shared" si="23"/>
        <v>12527</v>
      </c>
    </row>
    <row r="105" spans="1:10" ht="14.25" x14ac:dyDescent="0.2">
      <c r="A105" s="190">
        <v>42856</v>
      </c>
      <c r="B105" s="191">
        <v>3143</v>
      </c>
      <c r="C105" s="202">
        <v>29248</v>
      </c>
      <c r="D105" s="203">
        <f t="shared" si="21"/>
        <v>32391</v>
      </c>
      <c r="E105" s="191">
        <v>2101</v>
      </c>
      <c r="F105" s="202">
        <v>18534</v>
      </c>
      <c r="G105" s="203">
        <f t="shared" si="22"/>
        <v>20635</v>
      </c>
      <c r="H105" s="191">
        <v>7504</v>
      </c>
      <c r="I105" s="202">
        <v>6363</v>
      </c>
      <c r="J105" s="204">
        <f t="shared" si="23"/>
        <v>13867</v>
      </c>
    </row>
    <row r="106" spans="1:10" ht="14.25" x14ac:dyDescent="0.2">
      <c r="A106" s="190">
        <v>42887</v>
      </c>
      <c r="B106" s="191">
        <v>5314</v>
      </c>
      <c r="C106" s="202">
        <v>34405</v>
      </c>
      <c r="D106" s="203">
        <f t="shared" si="21"/>
        <v>39719</v>
      </c>
      <c r="E106" s="191">
        <v>2006</v>
      </c>
      <c r="F106" s="202">
        <v>18527</v>
      </c>
      <c r="G106" s="203">
        <f t="shared" si="22"/>
        <v>20533</v>
      </c>
      <c r="H106" s="191">
        <v>8594</v>
      </c>
      <c r="I106" s="202">
        <v>6636</v>
      </c>
      <c r="J106" s="204">
        <f t="shared" si="23"/>
        <v>15230</v>
      </c>
    </row>
    <row r="107" spans="1:10" ht="14.25" x14ac:dyDescent="0.2">
      <c r="A107" s="190">
        <v>42917</v>
      </c>
      <c r="B107" s="191">
        <v>6190</v>
      </c>
      <c r="C107" s="202">
        <v>29997</v>
      </c>
      <c r="D107" s="203">
        <f t="shared" si="21"/>
        <v>36187</v>
      </c>
      <c r="E107" s="191">
        <v>1874</v>
      </c>
      <c r="F107" s="202">
        <v>16549</v>
      </c>
      <c r="G107" s="203">
        <f t="shared" si="22"/>
        <v>18423</v>
      </c>
      <c r="H107" s="191">
        <v>7619</v>
      </c>
      <c r="I107" s="202">
        <v>6327</v>
      </c>
      <c r="J107" s="204">
        <f t="shared" si="23"/>
        <v>13946</v>
      </c>
    </row>
    <row r="108" spans="1:10" ht="14.25" x14ac:dyDescent="0.2">
      <c r="A108" s="190">
        <v>42948</v>
      </c>
      <c r="B108" s="191">
        <v>8034</v>
      </c>
      <c r="C108" s="202">
        <v>36339</v>
      </c>
      <c r="D108" s="203">
        <f t="shared" si="21"/>
        <v>44373</v>
      </c>
      <c r="E108" s="191">
        <v>2176</v>
      </c>
      <c r="F108" s="202">
        <v>16401</v>
      </c>
      <c r="G108" s="203">
        <f t="shared" si="22"/>
        <v>18577</v>
      </c>
      <c r="H108" s="191">
        <v>7297</v>
      </c>
      <c r="I108" s="202">
        <v>5761</v>
      </c>
      <c r="J108" s="204">
        <f t="shared" si="23"/>
        <v>13058</v>
      </c>
    </row>
    <row r="109" spans="1:10" ht="14.25" x14ac:dyDescent="0.2">
      <c r="A109" s="190">
        <v>42979</v>
      </c>
      <c r="B109" s="191">
        <v>7651</v>
      </c>
      <c r="C109" s="202">
        <v>37439</v>
      </c>
      <c r="D109" s="203">
        <f t="shared" si="21"/>
        <v>45090</v>
      </c>
      <c r="E109" s="191">
        <v>1606</v>
      </c>
      <c r="F109" s="202">
        <v>14237</v>
      </c>
      <c r="G109" s="203">
        <f t="shared" si="22"/>
        <v>15843</v>
      </c>
      <c r="H109" s="191">
        <v>6996</v>
      </c>
      <c r="I109" s="202">
        <v>5484</v>
      </c>
      <c r="J109" s="204">
        <f t="shared" si="23"/>
        <v>12480</v>
      </c>
    </row>
    <row r="110" spans="1:10" ht="14.25" x14ac:dyDescent="0.2">
      <c r="A110" s="190">
        <v>43009</v>
      </c>
      <c r="B110" s="191">
        <v>8926</v>
      </c>
      <c r="C110" s="202">
        <v>48133</v>
      </c>
      <c r="D110" s="203">
        <f t="shared" si="21"/>
        <v>57059</v>
      </c>
      <c r="E110" s="191">
        <v>2278</v>
      </c>
      <c r="F110" s="202">
        <v>19118</v>
      </c>
      <c r="G110" s="203">
        <f t="shared" si="22"/>
        <v>21396</v>
      </c>
      <c r="H110" s="191">
        <v>9538</v>
      </c>
      <c r="I110" s="202">
        <v>7314</v>
      </c>
      <c r="J110" s="204">
        <f t="shared" si="23"/>
        <v>16852</v>
      </c>
    </row>
    <row r="111" spans="1:10" ht="14.25" x14ac:dyDescent="0.2">
      <c r="A111" s="190">
        <v>43040</v>
      </c>
      <c r="B111" s="191">
        <v>6478</v>
      </c>
      <c r="C111" s="202">
        <v>36585</v>
      </c>
      <c r="D111" s="203">
        <f t="shared" si="21"/>
        <v>43063</v>
      </c>
      <c r="E111" s="191">
        <v>437</v>
      </c>
      <c r="F111" s="202">
        <v>2090</v>
      </c>
      <c r="G111" s="203">
        <f t="shared" si="22"/>
        <v>2527</v>
      </c>
      <c r="H111" s="191">
        <v>1142</v>
      </c>
      <c r="I111" s="202">
        <v>492</v>
      </c>
      <c r="J111" s="204">
        <f t="shared" si="23"/>
        <v>1634</v>
      </c>
    </row>
    <row r="112" spans="1:10" ht="14.25" x14ac:dyDescent="0.2">
      <c r="A112" s="190">
        <v>43070</v>
      </c>
      <c r="B112" s="191">
        <v>6848</v>
      </c>
      <c r="C112" s="202">
        <v>35846</v>
      </c>
      <c r="D112" s="203">
        <f t="shared" si="21"/>
        <v>42694</v>
      </c>
      <c r="E112" s="191">
        <v>1764</v>
      </c>
      <c r="F112" s="202">
        <v>15464</v>
      </c>
      <c r="G112" s="203">
        <f t="shared" si="22"/>
        <v>17228</v>
      </c>
      <c r="H112" s="191">
        <v>9165</v>
      </c>
      <c r="I112" s="202">
        <v>5801</v>
      </c>
      <c r="J112" s="204">
        <f t="shared" si="23"/>
        <v>14966</v>
      </c>
    </row>
    <row r="113" spans="1:10" ht="14.25" x14ac:dyDescent="0.2">
      <c r="A113" s="190">
        <v>43101</v>
      </c>
      <c r="B113" s="191">
        <v>7817</v>
      </c>
      <c r="C113" s="202">
        <v>36361</v>
      </c>
      <c r="D113" s="203">
        <f t="shared" si="21"/>
        <v>44178</v>
      </c>
      <c r="E113" s="191">
        <v>2917</v>
      </c>
      <c r="F113" s="202">
        <v>16401</v>
      </c>
      <c r="G113" s="203">
        <f t="shared" si="22"/>
        <v>19318</v>
      </c>
      <c r="H113" s="191">
        <v>9855</v>
      </c>
      <c r="I113" s="202">
        <v>6449</v>
      </c>
      <c r="J113" s="204">
        <f t="shared" si="23"/>
        <v>16304</v>
      </c>
    </row>
    <row r="114" spans="1:10" ht="14.25" x14ac:dyDescent="0.2">
      <c r="A114" s="190">
        <v>43132</v>
      </c>
      <c r="B114" s="191">
        <v>5813</v>
      </c>
      <c r="C114" s="202">
        <v>30029</v>
      </c>
      <c r="D114" s="203">
        <f t="shared" si="21"/>
        <v>35842</v>
      </c>
      <c r="E114" s="191">
        <v>3030</v>
      </c>
      <c r="F114" s="202">
        <v>19117</v>
      </c>
      <c r="G114" s="203">
        <f t="shared" si="22"/>
        <v>22147</v>
      </c>
      <c r="H114" s="191">
        <v>8609</v>
      </c>
      <c r="I114" s="202">
        <v>5983</v>
      </c>
      <c r="J114" s="204">
        <f t="shared" si="23"/>
        <v>14592</v>
      </c>
    </row>
    <row r="115" spans="1:10" ht="14.25" x14ac:dyDescent="0.2">
      <c r="A115" s="190">
        <v>43160</v>
      </c>
      <c r="B115" s="191">
        <v>6409</v>
      </c>
      <c r="C115" s="202">
        <v>29989</v>
      </c>
      <c r="D115" s="203">
        <f t="shared" si="21"/>
        <v>36398</v>
      </c>
      <c r="E115" s="191">
        <v>4839</v>
      </c>
      <c r="F115" s="202">
        <v>27813</v>
      </c>
      <c r="G115" s="203">
        <f t="shared" si="22"/>
        <v>32652</v>
      </c>
      <c r="H115" s="191">
        <v>8806</v>
      </c>
      <c r="I115" s="202">
        <v>5811</v>
      </c>
      <c r="J115" s="204">
        <f t="shared" si="23"/>
        <v>14617</v>
      </c>
    </row>
    <row r="116" spans="1:10" ht="14.25" x14ac:dyDescent="0.2">
      <c r="A116" s="190">
        <v>43191</v>
      </c>
      <c r="B116" s="191">
        <v>9855</v>
      </c>
      <c r="C116" s="202">
        <v>26174</v>
      </c>
      <c r="D116" s="203">
        <f t="shared" si="21"/>
        <v>36029</v>
      </c>
      <c r="E116" s="191">
        <v>4916</v>
      </c>
      <c r="F116" s="202">
        <v>29208</v>
      </c>
      <c r="G116" s="203">
        <f t="shared" si="22"/>
        <v>34124</v>
      </c>
      <c r="H116" s="191">
        <v>9152</v>
      </c>
      <c r="I116" s="202">
        <v>5628</v>
      </c>
      <c r="J116" s="204">
        <f t="shared" si="23"/>
        <v>14780</v>
      </c>
    </row>
    <row r="117" spans="1:10" ht="14.25" x14ac:dyDescent="0.2">
      <c r="A117" s="190">
        <v>43221</v>
      </c>
      <c r="B117" s="191">
        <v>10324</v>
      </c>
      <c r="C117" s="202">
        <v>29441</v>
      </c>
      <c r="D117" s="203">
        <f t="shared" si="21"/>
        <v>39765</v>
      </c>
      <c r="E117" s="191">
        <v>4352</v>
      </c>
      <c r="F117" s="202">
        <v>25769</v>
      </c>
      <c r="G117" s="203">
        <f t="shared" si="22"/>
        <v>30121</v>
      </c>
      <c r="H117" s="191">
        <v>10283</v>
      </c>
      <c r="I117" s="202">
        <v>6312</v>
      </c>
      <c r="J117" s="204">
        <f t="shared" si="23"/>
        <v>16595</v>
      </c>
    </row>
    <row r="118" spans="1:10" ht="14.25" x14ac:dyDescent="0.2">
      <c r="A118" s="190">
        <v>43252</v>
      </c>
      <c r="B118" s="191">
        <v>7441</v>
      </c>
      <c r="C118" s="202">
        <v>30666</v>
      </c>
      <c r="D118" s="203">
        <f t="shared" si="21"/>
        <v>38107</v>
      </c>
      <c r="E118" s="191">
        <v>4803</v>
      </c>
      <c r="F118" s="202">
        <v>29944</v>
      </c>
      <c r="G118" s="203">
        <f t="shared" si="22"/>
        <v>34747</v>
      </c>
      <c r="H118" s="191">
        <v>10313</v>
      </c>
      <c r="I118" s="202">
        <v>6189</v>
      </c>
      <c r="J118" s="204">
        <f t="shared" si="23"/>
        <v>16502</v>
      </c>
    </row>
    <row r="119" spans="1:10" ht="14.25" x14ac:dyDescent="0.2">
      <c r="A119" s="190">
        <v>43282</v>
      </c>
      <c r="B119" s="191">
        <v>7951</v>
      </c>
      <c r="C119" s="202">
        <v>33168</v>
      </c>
      <c r="D119" s="203">
        <f t="shared" si="21"/>
        <v>41119</v>
      </c>
      <c r="E119" s="191">
        <v>5646</v>
      </c>
      <c r="F119" s="202">
        <v>28360</v>
      </c>
      <c r="G119" s="203">
        <f t="shared" si="22"/>
        <v>34006</v>
      </c>
      <c r="H119" s="191">
        <v>8849</v>
      </c>
      <c r="I119" s="202">
        <v>5532</v>
      </c>
      <c r="J119" s="204">
        <f t="shared" si="23"/>
        <v>14381</v>
      </c>
    </row>
    <row r="120" spans="1:10" ht="14.25" x14ac:dyDescent="0.2">
      <c r="A120" s="190">
        <v>43313</v>
      </c>
      <c r="B120" s="191">
        <v>8764</v>
      </c>
      <c r="C120" s="192">
        <v>34676</v>
      </c>
      <c r="D120" s="194">
        <f t="shared" si="21"/>
        <v>43440</v>
      </c>
      <c r="E120" s="191">
        <v>4591</v>
      </c>
      <c r="F120" s="192">
        <v>21394</v>
      </c>
      <c r="G120" s="194">
        <f t="shared" si="22"/>
        <v>25985</v>
      </c>
      <c r="H120" s="191">
        <v>8386</v>
      </c>
      <c r="I120" s="192">
        <v>5235</v>
      </c>
      <c r="J120" s="194">
        <f t="shared" si="23"/>
        <v>13621</v>
      </c>
    </row>
    <row r="121" spans="1:10" ht="14.25" x14ac:dyDescent="0.2">
      <c r="A121" s="190">
        <v>43344</v>
      </c>
      <c r="B121" s="191">
        <v>8549</v>
      </c>
      <c r="C121" s="202">
        <v>35734</v>
      </c>
      <c r="D121" s="203">
        <f t="shared" si="21"/>
        <v>44283</v>
      </c>
      <c r="E121" s="191">
        <v>2905</v>
      </c>
      <c r="F121" s="202">
        <v>16600</v>
      </c>
      <c r="G121" s="194">
        <f t="shared" si="22"/>
        <v>19505</v>
      </c>
      <c r="H121" s="191">
        <v>7046</v>
      </c>
      <c r="I121" s="202">
        <v>4581</v>
      </c>
      <c r="J121" s="194">
        <f t="shared" si="23"/>
        <v>11627</v>
      </c>
    </row>
    <row r="122" spans="1:10" ht="14.25" x14ac:dyDescent="0.2">
      <c r="A122" s="190">
        <v>43374</v>
      </c>
      <c r="B122" s="191">
        <v>6610</v>
      </c>
      <c r="C122" s="202">
        <v>34303</v>
      </c>
      <c r="D122" s="203">
        <f t="shared" si="21"/>
        <v>40913</v>
      </c>
      <c r="E122" s="191">
        <v>3353</v>
      </c>
      <c r="F122" s="202">
        <v>13945</v>
      </c>
      <c r="G122" s="194">
        <f t="shared" si="22"/>
        <v>17298</v>
      </c>
      <c r="H122" s="191">
        <v>5822</v>
      </c>
      <c r="I122" s="202">
        <v>4466</v>
      </c>
      <c r="J122" s="194">
        <f t="shared" si="23"/>
        <v>10288</v>
      </c>
    </row>
    <row r="123" spans="1:10" ht="14.25" x14ac:dyDescent="0.2">
      <c r="A123" s="190">
        <v>43405</v>
      </c>
      <c r="B123" s="191">
        <v>6919</v>
      </c>
      <c r="C123" s="202">
        <v>25170</v>
      </c>
      <c r="D123" s="203">
        <f t="shared" ref="D123:D131" si="24">C123+B123</f>
        <v>32089</v>
      </c>
      <c r="E123" s="191">
        <v>3721</v>
      </c>
      <c r="F123" s="202">
        <v>13242</v>
      </c>
      <c r="G123" s="194">
        <f t="shared" ref="G123:G131" si="25">F123+E123</f>
        <v>16963</v>
      </c>
      <c r="H123" s="191">
        <v>4783</v>
      </c>
      <c r="I123" s="202">
        <v>3476</v>
      </c>
      <c r="J123" s="194">
        <f t="shared" ref="J123:J131" si="26">I123+H123</f>
        <v>8259</v>
      </c>
    </row>
    <row r="124" spans="1:10" ht="15" thickBot="1" x14ac:dyDescent="0.25">
      <c r="A124" s="195">
        <v>43435</v>
      </c>
      <c r="B124" s="196">
        <v>5913</v>
      </c>
      <c r="C124" s="206">
        <v>22416</v>
      </c>
      <c r="D124" s="207">
        <f t="shared" si="24"/>
        <v>28329</v>
      </c>
      <c r="E124" s="196">
        <v>2425</v>
      </c>
      <c r="F124" s="206">
        <v>10741</v>
      </c>
      <c r="G124" s="199">
        <f t="shared" si="25"/>
        <v>13166</v>
      </c>
      <c r="H124" s="196">
        <v>3394</v>
      </c>
      <c r="I124" s="206">
        <v>2243</v>
      </c>
      <c r="J124" s="199">
        <f t="shared" si="26"/>
        <v>5637</v>
      </c>
    </row>
    <row r="125" spans="1:10" ht="14.25" x14ac:dyDescent="0.2">
      <c r="A125" s="220">
        <v>43466</v>
      </c>
      <c r="B125" s="210">
        <v>6499</v>
      </c>
      <c r="C125" s="258">
        <v>27475</v>
      </c>
      <c r="D125" s="212">
        <f t="shared" si="24"/>
        <v>33974</v>
      </c>
      <c r="E125" s="210">
        <v>3054</v>
      </c>
      <c r="F125" s="258">
        <v>12560</v>
      </c>
      <c r="G125" s="235">
        <f t="shared" si="25"/>
        <v>15614</v>
      </c>
      <c r="H125" s="210">
        <v>3840</v>
      </c>
      <c r="I125" s="258">
        <v>2755</v>
      </c>
      <c r="J125" s="235">
        <f t="shared" si="26"/>
        <v>6595</v>
      </c>
    </row>
    <row r="126" spans="1:10" ht="14.25" x14ac:dyDescent="0.2">
      <c r="A126" s="190">
        <v>43497</v>
      </c>
      <c r="B126" s="191">
        <v>7399</v>
      </c>
      <c r="C126" s="202">
        <v>23796</v>
      </c>
      <c r="D126" s="212">
        <f t="shared" si="24"/>
        <v>31195</v>
      </c>
      <c r="E126" s="191">
        <v>2999</v>
      </c>
      <c r="F126" s="202">
        <v>12198</v>
      </c>
      <c r="G126" s="235">
        <f t="shared" si="25"/>
        <v>15197</v>
      </c>
      <c r="H126" s="191">
        <v>3113</v>
      </c>
      <c r="I126" s="202">
        <v>2058</v>
      </c>
      <c r="J126" s="235">
        <f t="shared" si="26"/>
        <v>5171</v>
      </c>
    </row>
    <row r="127" spans="1:10" ht="14.25" x14ac:dyDescent="0.2">
      <c r="A127" s="190">
        <v>43525</v>
      </c>
      <c r="B127" s="191">
        <v>7431</v>
      </c>
      <c r="C127" s="202">
        <v>26197</v>
      </c>
      <c r="D127" s="212">
        <f t="shared" si="24"/>
        <v>33628</v>
      </c>
      <c r="E127" s="191">
        <v>2880</v>
      </c>
      <c r="F127" s="202">
        <v>10957</v>
      </c>
      <c r="G127" s="235">
        <f t="shared" si="25"/>
        <v>13837</v>
      </c>
      <c r="H127" s="191">
        <v>3048</v>
      </c>
      <c r="I127" s="202">
        <v>2634</v>
      </c>
      <c r="J127" s="235">
        <f t="shared" si="26"/>
        <v>5682</v>
      </c>
    </row>
    <row r="128" spans="1:10" ht="14.25" x14ac:dyDescent="0.2">
      <c r="A128" s="190">
        <v>43556</v>
      </c>
      <c r="B128" s="191">
        <v>8683</v>
      </c>
      <c r="C128" s="202">
        <v>25932</v>
      </c>
      <c r="D128" s="212">
        <f t="shared" si="24"/>
        <v>34615</v>
      </c>
      <c r="E128" s="191">
        <v>3548</v>
      </c>
      <c r="F128" s="202">
        <v>15688</v>
      </c>
      <c r="G128" s="235">
        <f t="shared" si="25"/>
        <v>19236</v>
      </c>
      <c r="H128" s="191">
        <v>3523</v>
      </c>
      <c r="I128" s="202">
        <v>2617</v>
      </c>
      <c r="J128" s="235">
        <f t="shared" si="26"/>
        <v>6140</v>
      </c>
    </row>
    <row r="129" spans="1:10" ht="14.25" x14ac:dyDescent="0.2">
      <c r="A129" s="190">
        <v>43586</v>
      </c>
      <c r="B129" s="191">
        <v>8616</v>
      </c>
      <c r="C129" s="202">
        <v>27449</v>
      </c>
      <c r="D129" s="212">
        <f t="shared" si="24"/>
        <v>36065</v>
      </c>
      <c r="E129" s="191">
        <v>4141</v>
      </c>
      <c r="F129" s="202">
        <v>13254</v>
      </c>
      <c r="G129" s="235">
        <f t="shared" si="25"/>
        <v>17395</v>
      </c>
      <c r="H129" s="191">
        <v>2793</v>
      </c>
      <c r="I129" s="202">
        <v>2285</v>
      </c>
      <c r="J129" s="235">
        <f t="shared" si="26"/>
        <v>5078</v>
      </c>
    </row>
    <row r="130" spans="1:10" ht="14.25" x14ac:dyDescent="0.2">
      <c r="A130" s="190">
        <v>43617</v>
      </c>
      <c r="B130" s="191">
        <v>7601</v>
      </c>
      <c r="C130" s="202">
        <v>21368</v>
      </c>
      <c r="D130" s="212">
        <f t="shared" si="24"/>
        <v>28969</v>
      </c>
      <c r="E130" s="191">
        <v>4265</v>
      </c>
      <c r="F130" s="202">
        <v>14998</v>
      </c>
      <c r="G130" s="235">
        <f t="shared" si="25"/>
        <v>19263</v>
      </c>
      <c r="H130" s="191">
        <v>2612</v>
      </c>
      <c r="I130" s="202">
        <v>1817</v>
      </c>
      <c r="J130" s="235">
        <f t="shared" si="26"/>
        <v>4429</v>
      </c>
    </row>
    <row r="131" spans="1:10" ht="14.25" x14ac:dyDescent="0.2">
      <c r="A131" s="190">
        <v>43647</v>
      </c>
      <c r="B131" s="191">
        <v>15354</v>
      </c>
      <c r="C131" s="202">
        <v>19036</v>
      </c>
      <c r="D131" s="212">
        <f t="shared" si="24"/>
        <v>34390</v>
      </c>
      <c r="E131" s="191">
        <v>4753</v>
      </c>
      <c r="F131" s="202">
        <v>15015</v>
      </c>
      <c r="G131" s="235">
        <f t="shared" si="25"/>
        <v>19768</v>
      </c>
      <c r="H131" s="191">
        <v>2533</v>
      </c>
      <c r="I131" s="202">
        <v>1552</v>
      </c>
      <c r="J131" s="235">
        <f t="shared" si="26"/>
        <v>4085</v>
      </c>
    </row>
    <row r="132" spans="1:10" ht="14.25" x14ac:dyDescent="0.2">
      <c r="A132" s="190">
        <v>43678</v>
      </c>
      <c r="B132" s="191">
        <v>15403</v>
      </c>
      <c r="C132" s="202">
        <v>14002</v>
      </c>
      <c r="D132" s="212">
        <f t="shared" ref="D132:D138" si="27">C132+B132</f>
        <v>29405</v>
      </c>
      <c r="E132" s="191">
        <v>4671</v>
      </c>
      <c r="F132" s="202">
        <v>13628</v>
      </c>
      <c r="G132" s="235">
        <f t="shared" ref="G132:G148" si="28">F132+E132</f>
        <v>18299</v>
      </c>
      <c r="H132" s="191">
        <v>1919</v>
      </c>
      <c r="I132" s="202">
        <v>1131</v>
      </c>
      <c r="J132" s="235">
        <f t="shared" ref="J132:J148" si="29">I132+H132</f>
        <v>3050</v>
      </c>
    </row>
    <row r="133" spans="1:10" ht="14.25" x14ac:dyDescent="0.2">
      <c r="A133" s="190">
        <v>43709</v>
      </c>
      <c r="B133" s="191">
        <v>17762</v>
      </c>
      <c r="C133" s="202">
        <v>19234</v>
      </c>
      <c r="D133" s="212">
        <f t="shared" si="27"/>
        <v>36996</v>
      </c>
      <c r="E133" s="191">
        <v>5775</v>
      </c>
      <c r="F133" s="202">
        <v>14164</v>
      </c>
      <c r="G133" s="235">
        <f t="shared" si="28"/>
        <v>19939</v>
      </c>
      <c r="H133" s="191">
        <v>1989</v>
      </c>
      <c r="I133" s="202">
        <v>1182</v>
      </c>
      <c r="J133" s="235">
        <f t="shared" si="29"/>
        <v>3171</v>
      </c>
    </row>
    <row r="134" spans="1:10" ht="14.25" x14ac:dyDescent="0.2">
      <c r="A134" s="190">
        <v>43739</v>
      </c>
      <c r="B134" s="191">
        <v>13331</v>
      </c>
      <c r="C134" s="202">
        <v>16519</v>
      </c>
      <c r="D134" s="212">
        <f t="shared" si="27"/>
        <v>29850</v>
      </c>
      <c r="E134" s="191">
        <v>5076</v>
      </c>
      <c r="F134" s="202">
        <v>15413</v>
      </c>
      <c r="G134" s="235">
        <f t="shared" si="28"/>
        <v>20489</v>
      </c>
      <c r="H134" s="191">
        <v>1773</v>
      </c>
      <c r="I134" s="202">
        <v>975</v>
      </c>
      <c r="J134" s="235">
        <f t="shared" si="29"/>
        <v>2748</v>
      </c>
    </row>
    <row r="135" spans="1:10" ht="14.25" x14ac:dyDescent="0.2">
      <c r="A135" s="190">
        <v>43770</v>
      </c>
      <c r="B135" s="191">
        <v>11821</v>
      </c>
      <c r="C135" s="202">
        <v>19047</v>
      </c>
      <c r="D135" s="212">
        <f t="shared" si="27"/>
        <v>30868</v>
      </c>
      <c r="E135" s="191">
        <v>4731</v>
      </c>
      <c r="F135" s="202">
        <v>13012</v>
      </c>
      <c r="G135" s="235">
        <f t="shared" si="28"/>
        <v>17743</v>
      </c>
      <c r="H135" s="191">
        <v>1924</v>
      </c>
      <c r="I135" s="202">
        <v>999</v>
      </c>
      <c r="J135" s="235">
        <f t="shared" si="29"/>
        <v>2923</v>
      </c>
    </row>
    <row r="136" spans="1:10" ht="14.25" x14ac:dyDescent="0.2">
      <c r="A136" s="190">
        <v>43800</v>
      </c>
      <c r="B136" s="191">
        <v>14315</v>
      </c>
      <c r="C136" s="202">
        <v>19293</v>
      </c>
      <c r="D136" s="212">
        <f t="shared" si="27"/>
        <v>33608</v>
      </c>
      <c r="E136" s="191">
        <v>4272</v>
      </c>
      <c r="F136" s="202">
        <v>14370</v>
      </c>
      <c r="G136" s="235">
        <f t="shared" si="28"/>
        <v>18642</v>
      </c>
      <c r="H136" s="191">
        <v>1796</v>
      </c>
      <c r="I136" s="202">
        <v>994</v>
      </c>
      <c r="J136" s="235">
        <f t="shared" si="29"/>
        <v>2790</v>
      </c>
    </row>
    <row r="137" spans="1:10" ht="14.25" x14ac:dyDescent="0.2">
      <c r="A137" s="190">
        <v>43831</v>
      </c>
      <c r="B137" s="191">
        <v>13085</v>
      </c>
      <c r="C137" s="202">
        <v>22283</v>
      </c>
      <c r="D137" s="212">
        <f t="shared" si="27"/>
        <v>35368</v>
      </c>
      <c r="E137" s="191">
        <v>4506</v>
      </c>
      <c r="F137" s="202">
        <v>12530</v>
      </c>
      <c r="G137" s="235">
        <f t="shared" si="28"/>
        <v>17036</v>
      </c>
      <c r="H137" s="191">
        <v>1468</v>
      </c>
      <c r="I137" s="202">
        <v>848</v>
      </c>
      <c r="J137" s="235">
        <f t="shared" si="29"/>
        <v>2316</v>
      </c>
    </row>
    <row r="138" spans="1:10" ht="14.25" x14ac:dyDescent="0.2">
      <c r="A138" s="190">
        <v>43862</v>
      </c>
      <c r="B138" s="191">
        <v>9174</v>
      </c>
      <c r="C138" s="202">
        <v>19272</v>
      </c>
      <c r="D138" s="212">
        <f t="shared" si="27"/>
        <v>28446</v>
      </c>
      <c r="E138" s="191">
        <v>3784</v>
      </c>
      <c r="F138" s="202">
        <v>11080</v>
      </c>
      <c r="G138" s="235">
        <f t="shared" si="28"/>
        <v>14864</v>
      </c>
      <c r="H138" s="191">
        <v>1053</v>
      </c>
      <c r="I138" s="202">
        <v>719</v>
      </c>
      <c r="J138" s="235">
        <f t="shared" si="29"/>
        <v>1772</v>
      </c>
    </row>
    <row r="139" spans="1:10" ht="14.25" x14ac:dyDescent="0.2">
      <c r="A139" s="190">
        <v>43891</v>
      </c>
      <c r="B139" s="191">
        <v>7035</v>
      </c>
      <c r="C139" s="202">
        <v>13544</v>
      </c>
      <c r="D139" s="212">
        <f>C139+B139</f>
        <v>20579</v>
      </c>
      <c r="E139" s="191">
        <v>3005</v>
      </c>
      <c r="F139" s="202">
        <v>9588</v>
      </c>
      <c r="G139" s="235">
        <f t="shared" si="28"/>
        <v>12593</v>
      </c>
      <c r="H139" s="191">
        <v>944</v>
      </c>
      <c r="I139" s="202">
        <v>633</v>
      </c>
      <c r="J139" s="235">
        <f t="shared" si="29"/>
        <v>1577</v>
      </c>
    </row>
    <row r="140" spans="1:10" ht="14.25" x14ac:dyDescent="0.2">
      <c r="A140" s="190">
        <v>43922</v>
      </c>
      <c r="B140" s="191">
        <v>1058</v>
      </c>
      <c r="C140" s="202">
        <v>1808</v>
      </c>
      <c r="D140" s="212">
        <f>C140+B140</f>
        <v>2866</v>
      </c>
      <c r="E140" s="191">
        <v>526</v>
      </c>
      <c r="F140" s="202">
        <v>2615</v>
      </c>
      <c r="G140" s="235">
        <f t="shared" si="28"/>
        <v>3141</v>
      </c>
      <c r="H140" s="191">
        <v>180</v>
      </c>
      <c r="I140" s="202">
        <v>64</v>
      </c>
      <c r="J140" s="235">
        <f t="shared" si="29"/>
        <v>244</v>
      </c>
    </row>
    <row r="141" spans="1:10" ht="14.25" x14ac:dyDescent="0.2">
      <c r="A141" s="190">
        <v>43952</v>
      </c>
      <c r="B141" s="191">
        <v>2134</v>
      </c>
      <c r="C141" s="192">
        <v>5052</v>
      </c>
      <c r="D141" s="194">
        <f t="shared" ref="D141:D147" si="30">C141+B141</f>
        <v>7186</v>
      </c>
      <c r="E141" s="191">
        <v>1243</v>
      </c>
      <c r="F141" s="192">
        <v>6509</v>
      </c>
      <c r="G141" s="194">
        <f t="shared" si="28"/>
        <v>7752</v>
      </c>
      <c r="H141" s="259">
        <v>483</v>
      </c>
      <c r="I141" s="192">
        <v>153</v>
      </c>
      <c r="J141" s="194">
        <f t="shared" si="29"/>
        <v>636</v>
      </c>
    </row>
    <row r="142" spans="1:10" ht="14.25" x14ac:dyDescent="0.2">
      <c r="A142" s="190">
        <v>43983</v>
      </c>
      <c r="B142" s="191">
        <v>4733</v>
      </c>
      <c r="C142" s="202">
        <v>6552</v>
      </c>
      <c r="D142" s="194">
        <f t="shared" si="30"/>
        <v>11285</v>
      </c>
      <c r="E142" s="191">
        <v>3615</v>
      </c>
      <c r="F142" s="202">
        <v>14091</v>
      </c>
      <c r="G142" s="194">
        <f t="shared" si="28"/>
        <v>17706</v>
      </c>
      <c r="H142" s="191">
        <v>1178</v>
      </c>
      <c r="I142" s="202">
        <v>450</v>
      </c>
      <c r="J142" s="194">
        <f t="shared" si="29"/>
        <v>1628</v>
      </c>
    </row>
    <row r="143" spans="1:10" ht="14.25" x14ac:dyDescent="0.2">
      <c r="A143" s="190">
        <v>44013</v>
      </c>
      <c r="B143" s="191">
        <v>7414</v>
      </c>
      <c r="C143" s="202">
        <v>10774</v>
      </c>
      <c r="D143" s="194">
        <f t="shared" si="30"/>
        <v>18188</v>
      </c>
      <c r="E143" s="191">
        <v>5659</v>
      </c>
      <c r="F143" s="202">
        <v>18322</v>
      </c>
      <c r="G143" s="194">
        <f t="shared" si="28"/>
        <v>23981</v>
      </c>
      <c r="H143" s="191">
        <v>1368</v>
      </c>
      <c r="I143" s="202">
        <v>623</v>
      </c>
      <c r="J143" s="194">
        <f t="shared" si="29"/>
        <v>1991</v>
      </c>
    </row>
    <row r="144" spans="1:10" ht="14.25" x14ac:dyDescent="0.2">
      <c r="A144" s="190">
        <v>44044</v>
      </c>
      <c r="B144" s="191">
        <v>8199</v>
      </c>
      <c r="C144" s="202">
        <v>13260</v>
      </c>
      <c r="D144" s="194">
        <f t="shared" si="30"/>
        <v>21459</v>
      </c>
      <c r="E144" s="191">
        <v>5524</v>
      </c>
      <c r="F144" s="202">
        <v>16939</v>
      </c>
      <c r="G144" s="194">
        <f t="shared" si="28"/>
        <v>22463</v>
      </c>
      <c r="H144" s="191">
        <v>984</v>
      </c>
      <c r="I144" s="202">
        <v>504</v>
      </c>
      <c r="J144" s="194">
        <f t="shared" si="29"/>
        <v>1488</v>
      </c>
    </row>
    <row r="145" spans="1:11" ht="14.25" x14ac:dyDescent="0.2">
      <c r="A145" s="190">
        <v>44075</v>
      </c>
      <c r="B145" s="191">
        <v>10123</v>
      </c>
      <c r="C145" s="202">
        <v>14286</v>
      </c>
      <c r="D145" s="194">
        <f t="shared" si="30"/>
        <v>24409</v>
      </c>
      <c r="E145" s="191">
        <v>6306</v>
      </c>
      <c r="F145" s="202">
        <v>20594</v>
      </c>
      <c r="G145" s="194">
        <f t="shared" si="28"/>
        <v>26900</v>
      </c>
      <c r="H145" s="191">
        <v>659</v>
      </c>
      <c r="I145" s="202">
        <v>1073</v>
      </c>
      <c r="J145" s="194">
        <f t="shared" si="29"/>
        <v>1732</v>
      </c>
    </row>
    <row r="146" spans="1:11" ht="14.25" x14ac:dyDescent="0.2">
      <c r="A146" s="190">
        <v>44105</v>
      </c>
      <c r="B146" s="221">
        <v>8244</v>
      </c>
      <c r="C146" s="222">
        <v>14756</v>
      </c>
      <c r="D146" s="194">
        <f t="shared" si="30"/>
        <v>23000</v>
      </c>
      <c r="E146" s="221">
        <v>6199</v>
      </c>
      <c r="F146" s="222">
        <v>18328</v>
      </c>
      <c r="G146" s="194">
        <f t="shared" si="28"/>
        <v>24527</v>
      </c>
      <c r="H146" s="221">
        <v>958</v>
      </c>
      <c r="I146" s="222">
        <v>570</v>
      </c>
      <c r="J146" s="194">
        <f t="shared" si="29"/>
        <v>1528</v>
      </c>
    </row>
    <row r="147" spans="1:11" ht="14.25" x14ac:dyDescent="0.2">
      <c r="A147" s="190">
        <v>44136</v>
      </c>
      <c r="B147" s="221">
        <v>8756</v>
      </c>
      <c r="C147" s="222">
        <v>13761</v>
      </c>
      <c r="D147" s="194">
        <f t="shared" si="30"/>
        <v>22517</v>
      </c>
      <c r="E147" s="221">
        <v>5688</v>
      </c>
      <c r="F147" s="222">
        <v>19171</v>
      </c>
      <c r="G147" s="194">
        <f t="shared" si="28"/>
        <v>24859</v>
      </c>
      <c r="H147" s="221">
        <v>761</v>
      </c>
      <c r="I147" s="222">
        <v>479</v>
      </c>
      <c r="J147" s="194">
        <f t="shared" si="29"/>
        <v>1240</v>
      </c>
    </row>
    <row r="148" spans="1:11" ht="15" thickBot="1" x14ac:dyDescent="0.25">
      <c r="A148" s="220" t="s">
        <v>170</v>
      </c>
      <c r="B148" s="221">
        <v>10436</v>
      </c>
      <c r="C148" s="222">
        <v>17202</v>
      </c>
      <c r="D148" s="194">
        <f>E148+B148</f>
        <v>15869</v>
      </c>
      <c r="E148" s="222">
        <v>5433</v>
      </c>
      <c r="F148" s="222">
        <v>18919</v>
      </c>
      <c r="G148" s="194">
        <f t="shared" si="28"/>
        <v>24352</v>
      </c>
      <c r="H148" s="221">
        <v>891</v>
      </c>
      <c r="I148" s="222">
        <v>595</v>
      </c>
      <c r="J148" s="194">
        <f t="shared" si="29"/>
        <v>1486</v>
      </c>
    </row>
    <row r="149" spans="1:11" ht="15.75" thickBot="1" x14ac:dyDescent="0.25">
      <c r="A149" s="225" t="s">
        <v>0</v>
      </c>
      <c r="B149" s="226">
        <f>SUM(B14:B148)</f>
        <v>448972</v>
      </c>
      <c r="C149" s="226">
        <f t="shared" ref="C149:J149" si="31">SUM(C14:C148)</f>
        <v>2040341</v>
      </c>
      <c r="D149" s="226">
        <f t="shared" si="31"/>
        <v>2477544</v>
      </c>
      <c r="E149" s="226">
        <f t="shared" si="31"/>
        <v>216601</v>
      </c>
      <c r="F149" s="226">
        <f t="shared" si="31"/>
        <v>1465187</v>
      </c>
      <c r="G149" s="226">
        <f t="shared" si="31"/>
        <v>1681788</v>
      </c>
      <c r="H149" s="226">
        <f t="shared" si="31"/>
        <v>400613</v>
      </c>
      <c r="I149" s="226">
        <f t="shared" si="31"/>
        <v>341346</v>
      </c>
      <c r="J149" s="226">
        <f t="shared" si="31"/>
        <v>741959</v>
      </c>
    </row>
    <row r="150" spans="1:11" s="16" customFormat="1" ht="20.100000000000001" customHeight="1" thickBot="1" x14ac:dyDescent="0.25">
      <c r="A150" s="14"/>
      <c r="B150" s="15"/>
      <c r="C150" s="15"/>
      <c r="D150" s="15"/>
      <c r="E150" s="15"/>
      <c r="F150" s="15"/>
      <c r="G150" s="15"/>
      <c r="H150" s="15"/>
      <c r="I150" s="15"/>
      <c r="J150" s="15"/>
    </row>
    <row r="151" spans="1:11" ht="28.5" customHeight="1" x14ac:dyDescent="0.2">
      <c r="A151" s="266"/>
      <c r="B151" s="273" t="str">
        <f>B12</f>
        <v>CONECEL S.A.</v>
      </c>
      <c r="C151" s="274"/>
      <c r="D151" s="276"/>
      <c r="E151" s="277" t="str">
        <f>E12</f>
        <v>OTECEL S.A.</v>
      </c>
      <c r="F151" s="274"/>
      <c r="G151" s="275"/>
      <c r="H151" s="273" t="str">
        <f>H12</f>
        <v>CNT EP. (Alegro)</v>
      </c>
      <c r="I151" s="274"/>
      <c r="J151" s="276"/>
      <c r="K151" s="3"/>
    </row>
    <row r="152" spans="1:11" ht="28.5" customHeight="1" thickBot="1" x14ac:dyDescent="0.25">
      <c r="A152" s="271"/>
      <c r="B152" s="183" t="str">
        <f>B13</f>
        <v>CNT EP. (Alegro)</v>
      </c>
      <c r="C152" s="184" t="str">
        <f>C13</f>
        <v>OTECEL S.A.</v>
      </c>
      <c r="D152" s="182" t="s">
        <v>34</v>
      </c>
      <c r="E152" s="227" t="str">
        <f>B152</f>
        <v>CNT EP. (Alegro)</v>
      </c>
      <c r="F152" s="184" t="str">
        <f>F13</f>
        <v>CONECEL S.A.</v>
      </c>
      <c r="G152" s="181" t="s">
        <v>35</v>
      </c>
      <c r="H152" s="183" t="str">
        <f>F152</f>
        <v>CONECEL S.A.</v>
      </c>
      <c r="I152" s="184" t="str">
        <f>C152</f>
        <v>OTECEL S.A.</v>
      </c>
      <c r="J152" s="182" t="s">
        <v>36</v>
      </c>
      <c r="K152" s="3"/>
    </row>
    <row r="153" spans="1:11" ht="14.25" x14ac:dyDescent="0.2">
      <c r="A153" s="185">
        <v>40087</v>
      </c>
      <c r="B153" s="186">
        <v>218</v>
      </c>
      <c r="C153" s="187">
        <v>2911</v>
      </c>
      <c r="D153" s="189">
        <f>C153+B153</f>
        <v>3129</v>
      </c>
      <c r="E153" s="200">
        <v>124</v>
      </c>
      <c r="F153" s="187">
        <v>1401</v>
      </c>
      <c r="G153" s="188">
        <f>F153+E153</f>
        <v>1525</v>
      </c>
      <c r="H153" s="186">
        <v>99</v>
      </c>
      <c r="I153" s="187">
        <v>197</v>
      </c>
      <c r="J153" s="189">
        <f>I153+H153</f>
        <v>296</v>
      </c>
    </row>
    <row r="154" spans="1:11" ht="14.25" x14ac:dyDescent="0.2">
      <c r="A154" s="190">
        <v>40118</v>
      </c>
      <c r="B154" s="191">
        <v>430</v>
      </c>
      <c r="C154" s="192">
        <v>5877</v>
      </c>
      <c r="D154" s="194">
        <f t="shared" ref="D154:D183" si="32">C154+B154</f>
        <v>6307</v>
      </c>
      <c r="E154" s="202">
        <v>298</v>
      </c>
      <c r="F154" s="192">
        <v>3857</v>
      </c>
      <c r="G154" s="193">
        <f t="shared" ref="G154:G180" si="33">F154+E154</f>
        <v>4155</v>
      </c>
      <c r="H154" s="191">
        <v>217</v>
      </c>
      <c r="I154" s="192">
        <v>439</v>
      </c>
      <c r="J154" s="194">
        <f t="shared" ref="J154:J180" si="34">I154+H154</f>
        <v>656</v>
      </c>
    </row>
    <row r="155" spans="1:11" ht="15" thickBot="1" x14ac:dyDescent="0.25">
      <c r="A155" s="195">
        <v>40148</v>
      </c>
      <c r="B155" s="196">
        <v>349</v>
      </c>
      <c r="C155" s="197">
        <v>4362</v>
      </c>
      <c r="D155" s="199">
        <f t="shared" si="32"/>
        <v>4711</v>
      </c>
      <c r="E155" s="206">
        <v>239</v>
      </c>
      <c r="F155" s="197">
        <v>3060</v>
      </c>
      <c r="G155" s="198">
        <f t="shared" si="33"/>
        <v>3299</v>
      </c>
      <c r="H155" s="196">
        <v>264</v>
      </c>
      <c r="I155" s="197">
        <v>611</v>
      </c>
      <c r="J155" s="199">
        <f t="shared" si="34"/>
        <v>875</v>
      </c>
    </row>
    <row r="156" spans="1:11" ht="14.25" x14ac:dyDescent="0.2">
      <c r="A156" s="185">
        <v>40179</v>
      </c>
      <c r="B156" s="186">
        <v>349</v>
      </c>
      <c r="C156" s="187">
        <v>3225</v>
      </c>
      <c r="D156" s="189">
        <f t="shared" si="32"/>
        <v>3574</v>
      </c>
      <c r="E156" s="200">
        <v>252</v>
      </c>
      <c r="F156" s="187">
        <v>2212</v>
      </c>
      <c r="G156" s="188">
        <f t="shared" si="33"/>
        <v>2464</v>
      </c>
      <c r="H156" s="186">
        <v>365</v>
      </c>
      <c r="I156" s="187">
        <v>397</v>
      </c>
      <c r="J156" s="189">
        <f t="shared" si="34"/>
        <v>762</v>
      </c>
    </row>
    <row r="157" spans="1:11" ht="14.25" x14ac:dyDescent="0.2">
      <c r="A157" s="190">
        <v>40210</v>
      </c>
      <c r="B157" s="191">
        <v>154</v>
      </c>
      <c r="C157" s="192">
        <v>2732</v>
      </c>
      <c r="D157" s="194">
        <f t="shared" si="32"/>
        <v>2886</v>
      </c>
      <c r="E157" s="202">
        <v>117</v>
      </c>
      <c r="F157" s="192">
        <v>2709</v>
      </c>
      <c r="G157" s="193">
        <f t="shared" si="33"/>
        <v>2826</v>
      </c>
      <c r="H157" s="191">
        <v>296</v>
      </c>
      <c r="I157" s="192">
        <v>393</v>
      </c>
      <c r="J157" s="194">
        <f t="shared" si="34"/>
        <v>689</v>
      </c>
    </row>
    <row r="158" spans="1:11" ht="14.25" x14ac:dyDescent="0.2">
      <c r="A158" s="190">
        <v>40238</v>
      </c>
      <c r="B158" s="191">
        <v>111</v>
      </c>
      <c r="C158" s="192">
        <v>3405</v>
      </c>
      <c r="D158" s="194">
        <f t="shared" si="32"/>
        <v>3516</v>
      </c>
      <c r="E158" s="202">
        <v>98</v>
      </c>
      <c r="F158" s="192">
        <v>4434</v>
      </c>
      <c r="G158" s="193">
        <f t="shared" si="33"/>
        <v>4532</v>
      </c>
      <c r="H158" s="191">
        <v>229</v>
      </c>
      <c r="I158" s="192">
        <v>297</v>
      </c>
      <c r="J158" s="194">
        <f t="shared" si="34"/>
        <v>526</v>
      </c>
    </row>
    <row r="159" spans="1:11" ht="14.25" x14ac:dyDescent="0.2">
      <c r="A159" s="190">
        <v>40269</v>
      </c>
      <c r="B159" s="191">
        <v>123</v>
      </c>
      <c r="C159" s="192">
        <v>1932</v>
      </c>
      <c r="D159" s="194">
        <f t="shared" si="32"/>
        <v>2055</v>
      </c>
      <c r="E159" s="202">
        <v>214</v>
      </c>
      <c r="F159" s="192">
        <v>2519</v>
      </c>
      <c r="G159" s="193">
        <f t="shared" si="33"/>
        <v>2733</v>
      </c>
      <c r="H159" s="191">
        <v>198</v>
      </c>
      <c r="I159" s="192">
        <v>319</v>
      </c>
      <c r="J159" s="194">
        <f t="shared" si="34"/>
        <v>517</v>
      </c>
    </row>
    <row r="160" spans="1:11" ht="14.25" x14ac:dyDescent="0.2">
      <c r="A160" s="190">
        <v>40299</v>
      </c>
      <c r="B160" s="191">
        <v>124</v>
      </c>
      <c r="C160" s="192">
        <v>2122</v>
      </c>
      <c r="D160" s="194">
        <f t="shared" si="32"/>
        <v>2246</v>
      </c>
      <c r="E160" s="202">
        <v>119</v>
      </c>
      <c r="F160" s="192">
        <v>3768</v>
      </c>
      <c r="G160" s="193">
        <f t="shared" si="33"/>
        <v>3887</v>
      </c>
      <c r="H160" s="191">
        <v>657</v>
      </c>
      <c r="I160" s="192">
        <v>238</v>
      </c>
      <c r="J160" s="194">
        <f t="shared" si="34"/>
        <v>895</v>
      </c>
    </row>
    <row r="161" spans="1:10" ht="14.25" x14ac:dyDescent="0.2">
      <c r="A161" s="190">
        <v>40330</v>
      </c>
      <c r="B161" s="191">
        <v>124</v>
      </c>
      <c r="C161" s="192">
        <v>2482</v>
      </c>
      <c r="D161" s="194">
        <f t="shared" si="32"/>
        <v>2606</v>
      </c>
      <c r="E161" s="202">
        <v>112</v>
      </c>
      <c r="F161" s="192">
        <v>3459</v>
      </c>
      <c r="G161" s="193">
        <f t="shared" si="33"/>
        <v>3571</v>
      </c>
      <c r="H161" s="191">
        <v>276</v>
      </c>
      <c r="I161" s="192">
        <v>195</v>
      </c>
      <c r="J161" s="194">
        <f t="shared" si="34"/>
        <v>471</v>
      </c>
    </row>
    <row r="162" spans="1:10" ht="14.25" x14ac:dyDescent="0.2">
      <c r="A162" s="190">
        <v>40360</v>
      </c>
      <c r="B162" s="191">
        <v>149</v>
      </c>
      <c r="C162" s="192">
        <v>2458</v>
      </c>
      <c r="D162" s="194">
        <f t="shared" si="32"/>
        <v>2607</v>
      </c>
      <c r="E162" s="202">
        <v>95</v>
      </c>
      <c r="F162" s="192">
        <v>3375</v>
      </c>
      <c r="G162" s="193">
        <f t="shared" si="33"/>
        <v>3470</v>
      </c>
      <c r="H162" s="191">
        <v>238</v>
      </c>
      <c r="I162" s="192">
        <v>227</v>
      </c>
      <c r="J162" s="194">
        <f t="shared" si="34"/>
        <v>465</v>
      </c>
    </row>
    <row r="163" spans="1:10" ht="14.25" x14ac:dyDescent="0.2">
      <c r="A163" s="190">
        <v>40391</v>
      </c>
      <c r="B163" s="191">
        <v>103</v>
      </c>
      <c r="C163" s="192">
        <v>1662</v>
      </c>
      <c r="D163" s="194">
        <f t="shared" si="32"/>
        <v>1765</v>
      </c>
      <c r="E163" s="202">
        <v>84</v>
      </c>
      <c r="F163" s="192">
        <v>2251</v>
      </c>
      <c r="G163" s="193">
        <f t="shared" si="33"/>
        <v>2335</v>
      </c>
      <c r="H163" s="191">
        <v>215</v>
      </c>
      <c r="I163" s="192">
        <v>160</v>
      </c>
      <c r="J163" s="194">
        <f t="shared" si="34"/>
        <v>375</v>
      </c>
    </row>
    <row r="164" spans="1:10" ht="14.25" x14ac:dyDescent="0.2">
      <c r="A164" s="190">
        <v>40422</v>
      </c>
      <c r="B164" s="191">
        <v>80</v>
      </c>
      <c r="C164" s="192">
        <v>1605</v>
      </c>
      <c r="D164" s="194">
        <f t="shared" si="32"/>
        <v>1685</v>
      </c>
      <c r="E164" s="202">
        <v>78</v>
      </c>
      <c r="F164" s="192">
        <v>2716</v>
      </c>
      <c r="G164" s="193">
        <f t="shared" si="33"/>
        <v>2794</v>
      </c>
      <c r="H164" s="191">
        <v>207</v>
      </c>
      <c r="I164" s="192">
        <v>174</v>
      </c>
      <c r="J164" s="194">
        <f t="shared" si="34"/>
        <v>381</v>
      </c>
    </row>
    <row r="165" spans="1:10" ht="14.25" x14ac:dyDescent="0.2">
      <c r="A165" s="190">
        <v>40452</v>
      </c>
      <c r="B165" s="191">
        <v>73</v>
      </c>
      <c r="C165" s="192">
        <v>1887</v>
      </c>
      <c r="D165" s="194">
        <f t="shared" si="32"/>
        <v>1960</v>
      </c>
      <c r="E165" s="202">
        <v>35</v>
      </c>
      <c r="F165" s="192">
        <v>3097</v>
      </c>
      <c r="G165" s="193">
        <f t="shared" si="33"/>
        <v>3132</v>
      </c>
      <c r="H165" s="191">
        <v>185</v>
      </c>
      <c r="I165" s="192">
        <v>251</v>
      </c>
      <c r="J165" s="194">
        <f t="shared" si="34"/>
        <v>436</v>
      </c>
    </row>
    <row r="166" spans="1:10" ht="14.25" x14ac:dyDescent="0.2">
      <c r="A166" s="190">
        <v>40483</v>
      </c>
      <c r="B166" s="191">
        <v>64</v>
      </c>
      <c r="C166" s="192">
        <v>1123</v>
      </c>
      <c r="D166" s="194">
        <f t="shared" si="32"/>
        <v>1187</v>
      </c>
      <c r="E166" s="202">
        <v>37</v>
      </c>
      <c r="F166" s="192">
        <v>1723</v>
      </c>
      <c r="G166" s="193">
        <f t="shared" si="33"/>
        <v>1760</v>
      </c>
      <c r="H166" s="191">
        <v>217</v>
      </c>
      <c r="I166" s="192">
        <v>184</v>
      </c>
      <c r="J166" s="194">
        <f t="shared" si="34"/>
        <v>401</v>
      </c>
    </row>
    <row r="167" spans="1:10" ht="15" thickBot="1" x14ac:dyDescent="0.25">
      <c r="A167" s="195">
        <v>40513</v>
      </c>
      <c r="B167" s="196">
        <v>74</v>
      </c>
      <c r="C167" s="197">
        <v>1739</v>
      </c>
      <c r="D167" s="199">
        <f t="shared" si="32"/>
        <v>1813</v>
      </c>
      <c r="E167" s="206">
        <v>66</v>
      </c>
      <c r="F167" s="197">
        <v>1768</v>
      </c>
      <c r="G167" s="198">
        <f t="shared" si="33"/>
        <v>1834</v>
      </c>
      <c r="H167" s="196">
        <v>171</v>
      </c>
      <c r="I167" s="197">
        <v>306</v>
      </c>
      <c r="J167" s="199">
        <f t="shared" si="34"/>
        <v>477</v>
      </c>
    </row>
    <row r="168" spans="1:10" ht="14.25" x14ac:dyDescent="0.2">
      <c r="A168" s="185">
        <v>40544</v>
      </c>
      <c r="B168" s="186">
        <f>H29</f>
        <v>93</v>
      </c>
      <c r="C168" s="187">
        <f>F29</f>
        <v>1678</v>
      </c>
      <c r="D168" s="189">
        <f t="shared" si="32"/>
        <v>1771</v>
      </c>
      <c r="E168" s="200">
        <f>I29</f>
        <v>90</v>
      </c>
      <c r="F168" s="187">
        <f>C29</f>
        <v>1717</v>
      </c>
      <c r="G168" s="188">
        <f t="shared" si="33"/>
        <v>1807</v>
      </c>
      <c r="H168" s="186">
        <f>B29</f>
        <v>169</v>
      </c>
      <c r="I168" s="187">
        <f>E29</f>
        <v>195</v>
      </c>
      <c r="J168" s="189">
        <f t="shared" si="34"/>
        <v>364</v>
      </c>
    </row>
    <row r="169" spans="1:10" ht="14.25" x14ac:dyDescent="0.2">
      <c r="A169" s="190">
        <v>40575</v>
      </c>
      <c r="B169" s="191">
        <f>H30</f>
        <v>89</v>
      </c>
      <c r="C169" s="192">
        <f>F30</f>
        <v>1076</v>
      </c>
      <c r="D169" s="194">
        <f t="shared" si="32"/>
        <v>1165</v>
      </c>
      <c r="E169" s="202">
        <f>I30</f>
        <v>60</v>
      </c>
      <c r="F169" s="192">
        <f>C30</f>
        <v>3150</v>
      </c>
      <c r="G169" s="193">
        <f t="shared" si="33"/>
        <v>3210</v>
      </c>
      <c r="H169" s="191">
        <f>B30</f>
        <v>133</v>
      </c>
      <c r="I169" s="192">
        <f>E30</f>
        <v>138</v>
      </c>
      <c r="J169" s="194">
        <f t="shared" si="34"/>
        <v>271</v>
      </c>
    </row>
    <row r="170" spans="1:10" ht="14.25" x14ac:dyDescent="0.2">
      <c r="A170" s="190">
        <v>40603</v>
      </c>
      <c r="B170" s="191">
        <f>H31</f>
        <v>237</v>
      </c>
      <c r="C170" s="192">
        <f>F31</f>
        <v>2135</v>
      </c>
      <c r="D170" s="194">
        <f t="shared" si="32"/>
        <v>2372</v>
      </c>
      <c r="E170" s="202">
        <f>I31</f>
        <v>88</v>
      </c>
      <c r="F170" s="192">
        <f>C31</f>
        <v>2681</v>
      </c>
      <c r="G170" s="193">
        <f t="shared" si="33"/>
        <v>2769</v>
      </c>
      <c r="H170" s="191">
        <f>B31</f>
        <v>283</v>
      </c>
      <c r="I170" s="192">
        <f>E31</f>
        <v>177</v>
      </c>
      <c r="J170" s="194">
        <f t="shared" si="34"/>
        <v>460</v>
      </c>
    </row>
    <row r="171" spans="1:10" ht="14.25" x14ac:dyDescent="0.2">
      <c r="A171" s="190">
        <v>40634</v>
      </c>
      <c r="B171" s="191">
        <f>H32</f>
        <v>154</v>
      </c>
      <c r="C171" s="192">
        <f>F32</f>
        <v>1697</v>
      </c>
      <c r="D171" s="194">
        <f t="shared" si="32"/>
        <v>1851</v>
      </c>
      <c r="E171" s="202">
        <f>I32</f>
        <v>76</v>
      </c>
      <c r="F171" s="192">
        <f>C32</f>
        <v>2113</v>
      </c>
      <c r="G171" s="193">
        <f t="shared" si="33"/>
        <v>2189</v>
      </c>
      <c r="H171" s="191">
        <f>B32</f>
        <v>136</v>
      </c>
      <c r="I171" s="192">
        <f>E32</f>
        <v>213</v>
      </c>
      <c r="J171" s="194">
        <f t="shared" si="34"/>
        <v>349</v>
      </c>
    </row>
    <row r="172" spans="1:10" ht="14.25" x14ac:dyDescent="0.2">
      <c r="A172" s="190">
        <v>40664</v>
      </c>
      <c r="B172" s="191">
        <f>H33</f>
        <v>124</v>
      </c>
      <c r="C172" s="192">
        <f>F33</f>
        <v>1958</v>
      </c>
      <c r="D172" s="194">
        <f t="shared" si="32"/>
        <v>2082</v>
      </c>
      <c r="E172" s="202">
        <f>I33</f>
        <v>90</v>
      </c>
      <c r="F172" s="192">
        <f>C33</f>
        <v>2766</v>
      </c>
      <c r="G172" s="193">
        <f t="shared" si="33"/>
        <v>2856</v>
      </c>
      <c r="H172" s="191">
        <f>B33</f>
        <v>130</v>
      </c>
      <c r="I172" s="192">
        <f>E33</f>
        <v>164</v>
      </c>
      <c r="J172" s="194">
        <f t="shared" si="34"/>
        <v>294</v>
      </c>
    </row>
    <row r="173" spans="1:10" ht="14.25" x14ac:dyDescent="0.2">
      <c r="A173" s="190">
        <v>40695</v>
      </c>
      <c r="B173" s="191">
        <f>H34</f>
        <v>126</v>
      </c>
      <c r="C173" s="192">
        <f>F34</f>
        <v>2076</v>
      </c>
      <c r="D173" s="194">
        <f t="shared" si="32"/>
        <v>2202</v>
      </c>
      <c r="E173" s="202">
        <f>I34</f>
        <v>95</v>
      </c>
      <c r="F173" s="192">
        <f>C34</f>
        <v>4276</v>
      </c>
      <c r="G173" s="193">
        <f t="shared" si="33"/>
        <v>4371</v>
      </c>
      <c r="H173" s="191">
        <f>B34</f>
        <v>154</v>
      </c>
      <c r="I173" s="192">
        <f>E34</f>
        <v>105</v>
      </c>
      <c r="J173" s="194">
        <f t="shared" si="34"/>
        <v>259</v>
      </c>
    </row>
    <row r="174" spans="1:10" ht="14.25" x14ac:dyDescent="0.2">
      <c r="A174" s="190">
        <v>40725</v>
      </c>
      <c r="B174" s="191">
        <f>H35</f>
        <v>136</v>
      </c>
      <c r="C174" s="192">
        <f>F35</f>
        <v>2790</v>
      </c>
      <c r="D174" s="194">
        <f t="shared" si="32"/>
        <v>2926</v>
      </c>
      <c r="E174" s="202">
        <f>I35</f>
        <v>58</v>
      </c>
      <c r="F174" s="192">
        <f>C35</f>
        <v>4344</v>
      </c>
      <c r="G174" s="193">
        <f t="shared" si="33"/>
        <v>4402</v>
      </c>
      <c r="H174" s="191">
        <f>B35</f>
        <v>144</v>
      </c>
      <c r="I174" s="192">
        <f>E35</f>
        <v>177</v>
      </c>
      <c r="J174" s="194">
        <f t="shared" si="34"/>
        <v>321</v>
      </c>
    </row>
    <row r="175" spans="1:10" ht="14.25" x14ac:dyDescent="0.2">
      <c r="A175" s="190">
        <v>40756</v>
      </c>
      <c r="B175" s="191">
        <f>H36</f>
        <v>167</v>
      </c>
      <c r="C175" s="192">
        <f>F36</f>
        <v>2117</v>
      </c>
      <c r="D175" s="194">
        <f t="shared" si="32"/>
        <v>2284</v>
      </c>
      <c r="E175" s="202">
        <f>I36</f>
        <v>66</v>
      </c>
      <c r="F175" s="192">
        <f>C36</f>
        <v>3525</v>
      </c>
      <c r="G175" s="193">
        <f t="shared" si="33"/>
        <v>3591</v>
      </c>
      <c r="H175" s="191">
        <f>B36</f>
        <v>209</v>
      </c>
      <c r="I175" s="192">
        <f>E36</f>
        <v>86</v>
      </c>
      <c r="J175" s="194">
        <f t="shared" si="34"/>
        <v>295</v>
      </c>
    </row>
    <row r="176" spans="1:10" ht="14.25" x14ac:dyDescent="0.2">
      <c r="A176" s="190">
        <v>40787</v>
      </c>
      <c r="B176" s="191">
        <f>H37</f>
        <v>288</v>
      </c>
      <c r="C176" s="192">
        <f>F37</f>
        <v>1820</v>
      </c>
      <c r="D176" s="194">
        <f t="shared" si="32"/>
        <v>2108</v>
      </c>
      <c r="E176" s="202">
        <f>I37</f>
        <v>72</v>
      </c>
      <c r="F176" s="192">
        <f>C37</f>
        <v>3538</v>
      </c>
      <c r="G176" s="193">
        <f t="shared" si="33"/>
        <v>3610</v>
      </c>
      <c r="H176" s="191">
        <f>B37</f>
        <v>258</v>
      </c>
      <c r="I176" s="192">
        <f>E37</f>
        <v>223</v>
      </c>
      <c r="J176" s="194">
        <f t="shared" si="34"/>
        <v>481</v>
      </c>
    </row>
    <row r="177" spans="1:10" ht="14.25" x14ac:dyDescent="0.2">
      <c r="A177" s="190">
        <v>40817</v>
      </c>
      <c r="B177" s="191">
        <f>H38</f>
        <v>126</v>
      </c>
      <c r="C177" s="192">
        <f>F38</f>
        <v>1852</v>
      </c>
      <c r="D177" s="194">
        <f t="shared" si="32"/>
        <v>1978</v>
      </c>
      <c r="E177" s="202">
        <f>I38</f>
        <v>65</v>
      </c>
      <c r="F177" s="192">
        <f>C38</f>
        <v>3335</v>
      </c>
      <c r="G177" s="193">
        <f t="shared" si="33"/>
        <v>3400</v>
      </c>
      <c r="H177" s="191">
        <f>B38</f>
        <v>230</v>
      </c>
      <c r="I177" s="192">
        <f>E38</f>
        <v>118</v>
      </c>
      <c r="J177" s="194">
        <f t="shared" si="34"/>
        <v>348</v>
      </c>
    </row>
    <row r="178" spans="1:10" ht="14.25" x14ac:dyDescent="0.2">
      <c r="A178" s="190">
        <v>40848</v>
      </c>
      <c r="B178" s="191">
        <f>H39</f>
        <v>170</v>
      </c>
      <c r="C178" s="192">
        <f>F39</f>
        <v>1420</v>
      </c>
      <c r="D178" s="194">
        <f t="shared" si="32"/>
        <v>1590</v>
      </c>
      <c r="E178" s="202">
        <f>I39</f>
        <v>62</v>
      </c>
      <c r="F178" s="192">
        <f>C39</f>
        <v>3281</v>
      </c>
      <c r="G178" s="193">
        <f t="shared" si="33"/>
        <v>3343</v>
      </c>
      <c r="H178" s="191">
        <f>B39</f>
        <v>201</v>
      </c>
      <c r="I178" s="192">
        <f>E39</f>
        <v>90</v>
      </c>
      <c r="J178" s="194">
        <f t="shared" si="34"/>
        <v>291</v>
      </c>
    </row>
    <row r="179" spans="1:10" ht="15" thickBot="1" x14ac:dyDescent="0.25">
      <c r="A179" s="195">
        <v>40878</v>
      </c>
      <c r="B179" s="196">
        <f>H40</f>
        <v>156</v>
      </c>
      <c r="C179" s="197">
        <f>F40</f>
        <v>2187</v>
      </c>
      <c r="D179" s="199">
        <f t="shared" si="32"/>
        <v>2343</v>
      </c>
      <c r="E179" s="206">
        <f>I40</f>
        <v>72</v>
      </c>
      <c r="F179" s="197">
        <f>C40</f>
        <v>4616</v>
      </c>
      <c r="G179" s="198">
        <f t="shared" si="33"/>
        <v>4688</v>
      </c>
      <c r="H179" s="196">
        <f>B40</f>
        <v>180</v>
      </c>
      <c r="I179" s="197">
        <f>E40</f>
        <v>297</v>
      </c>
      <c r="J179" s="199">
        <f t="shared" si="34"/>
        <v>477</v>
      </c>
    </row>
    <row r="180" spans="1:10" ht="14.25" x14ac:dyDescent="0.2">
      <c r="A180" s="185">
        <v>40909</v>
      </c>
      <c r="B180" s="186">
        <f>H41</f>
        <v>212</v>
      </c>
      <c r="C180" s="187">
        <f>F41</f>
        <v>1658</v>
      </c>
      <c r="D180" s="189">
        <f t="shared" si="32"/>
        <v>1870</v>
      </c>
      <c r="E180" s="200">
        <f>I41</f>
        <v>80</v>
      </c>
      <c r="F180" s="187">
        <f>C41</f>
        <v>4360</v>
      </c>
      <c r="G180" s="188">
        <f t="shared" si="33"/>
        <v>4440</v>
      </c>
      <c r="H180" s="186">
        <f>B41</f>
        <v>381</v>
      </c>
      <c r="I180" s="187">
        <f>E41</f>
        <v>89</v>
      </c>
      <c r="J180" s="189">
        <f t="shared" si="34"/>
        <v>470</v>
      </c>
    </row>
    <row r="181" spans="1:10" ht="14.25" x14ac:dyDescent="0.2">
      <c r="A181" s="190">
        <v>40940</v>
      </c>
      <c r="B181" s="191">
        <f>H42</f>
        <v>402</v>
      </c>
      <c r="C181" s="192">
        <f>F42</f>
        <v>1641</v>
      </c>
      <c r="D181" s="194">
        <f t="shared" si="32"/>
        <v>2043</v>
      </c>
      <c r="E181" s="202">
        <f>I42</f>
        <v>108</v>
      </c>
      <c r="F181" s="192">
        <f>C42</f>
        <v>4649</v>
      </c>
      <c r="G181" s="193">
        <f t="shared" ref="G181:G186" si="35">F181+E181</f>
        <v>4757</v>
      </c>
      <c r="H181" s="191">
        <f>B42</f>
        <v>307</v>
      </c>
      <c r="I181" s="192">
        <f>E42</f>
        <v>141</v>
      </c>
      <c r="J181" s="194">
        <f t="shared" ref="J181:J186" si="36">I181+H181</f>
        <v>448</v>
      </c>
    </row>
    <row r="182" spans="1:10" ht="14.25" x14ac:dyDescent="0.2">
      <c r="A182" s="190">
        <v>40969</v>
      </c>
      <c r="B182" s="191">
        <f>H43</f>
        <v>374</v>
      </c>
      <c r="C182" s="192">
        <f>F43</f>
        <v>1878</v>
      </c>
      <c r="D182" s="194">
        <f t="shared" si="32"/>
        <v>2252</v>
      </c>
      <c r="E182" s="202">
        <f>I43</f>
        <v>169</v>
      </c>
      <c r="F182" s="192">
        <f>C43</f>
        <v>3549</v>
      </c>
      <c r="G182" s="193">
        <f t="shared" si="35"/>
        <v>3718</v>
      </c>
      <c r="H182" s="191">
        <f>B43</f>
        <v>268</v>
      </c>
      <c r="I182" s="192">
        <f>E43</f>
        <v>145</v>
      </c>
      <c r="J182" s="194">
        <f t="shared" si="36"/>
        <v>413</v>
      </c>
    </row>
    <row r="183" spans="1:10" ht="14.25" x14ac:dyDescent="0.2">
      <c r="A183" s="190">
        <v>41000</v>
      </c>
      <c r="B183" s="191">
        <f>H44</f>
        <v>265</v>
      </c>
      <c r="C183" s="192">
        <f>F44</f>
        <v>1543</v>
      </c>
      <c r="D183" s="194">
        <f t="shared" si="32"/>
        <v>1808</v>
      </c>
      <c r="E183" s="202">
        <f>I44</f>
        <v>140</v>
      </c>
      <c r="F183" s="192">
        <f>C44</f>
        <v>3507</v>
      </c>
      <c r="G183" s="193">
        <f t="shared" si="35"/>
        <v>3647</v>
      </c>
      <c r="H183" s="191">
        <f>B44</f>
        <v>229</v>
      </c>
      <c r="I183" s="192">
        <f>E44</f>
        <v>165</v>
      </c>
      <c r="J183" s="194">
        <f t="shared" si="36"/>
        <v>394</v>
      </c>
    </row>
    <row r="184" spans="1:10" ht="14.25" x14ac:dyDescent="0.2">
      <c r="A184" s="190">
        <v>41030</v>
      </c>
      <c r="B184" s="191">
        <f>H45</f>
        <v>311</v>
      </c>
      <c r="C184" s="192">
        <f>F45</f>
        <v>1666</v>
      </c>
      <c r="D184" s="194">
        <f t="shared" ref="D184:D189" si="37">C184+B184</f>
        <v>1977</v>
      </c>
      <c r="E184" s="202">
        <f>I45</f>
        <v>113</v>
      </c>
      <c r="F184" s="192">
        <f>C45</f>
        <v>3247</v>
      </c>
      <c r="G184" s="193">
        <f t="shared" si="35"/>
        <v>3360</v>
      </c>
      <c r="H184" s="191">
        <f>B45</f>
        <v>149</v>
      </c>
      <c r="I184" s="192">
        <f>E45</f>
        <v>157</v>
      </c>
      <c r="J184" s="194">
        <f t="shared" si="36"/>
        <v>306</v>
      </c>
    </row>
    <row r="185" spans="1:10" ht="14.25" x14ac:dyDescent="0.2">
      <c r="A185" s="190">
        <v>41061</v>
      </c>
      <c r="B185" s="191">
        <f>H46</f>
        <v>396</v>
      </c>
      <c r="C185" s="192">
        <f>F46</f>
        <v>2571</v>
      </c>
      <c r="D185" s="194">
        <f t="shared" si="37"/>
        <v>2967</v>
      </c>
      <c r="E185" s="202">
        <f>I46</f>
        <v>102</v>
      </c>
      <c r="F185" s="192">
        <f>C46</f>
        <v>4825</v>
      </c>
      <c r="G185" s="193">
        <f t="shared" si="35"/>
        <v>4927</v>
      </c>
      <c r="H185" s="191">
        <f>B46</f>
        <v>340</v>
      </c>
      <c r="I185" s="192">
        <f>E46</f>
        <v>158</v>
      </c>
      <c r="J185" s="194">
        <f t="shared" si="36"/>
        <v>498</v>
      </c>
    </row>
    <row r="186" spans="1:10" ht="14.25" x14ac:dyDescent="0.2">
      <c r="A186" s="190">
        <v>41091</v>
      </c>
      <c r="B186" s="191">
        <f>H47</f>
        <v>410</v>
      </c>
      <c r="C186" s="192">
        <f>F47</f>
        <v>3033</v>
      </c>
      <c r="D186" s="194">
        <f t="shared" si="37"/>
        <v>3443</v>
      </c>
      <c r="E186" s="202">
        <f>I47</f>
        <v>234</v>
      </c>
      <c r="F186" s="192">
        <f>C47</f>
        <v>7104</v>
      </c>
      <c r="G186" s="193">
        <f t="shared" si="35"/>
        <v>7338</v>
      </c>
      <c r="H186" s="191">
        <f>B47</f>
        <v>230</v>
      </c>
      <c r="I186" s="192">
        <f>E47</f>
        <v>231</v>
      </c>
      <c r="J186" s="194">
        <f t="shared" si="36"/>
        <v>461</v>
      </c>
    </row>
    <row r="187" spans="1:10" ht="14.25" x14ac:dyDescent="0.2">
      <c r="A187" s="190">
        <v>41122</v>
      </c>
      <c r="B187" s="191">
        <f>H48</f>
        <v>461</v>
      </c>
      <c r="C187" s="192">
        <f>F48</f>
        <v>2258</v>
      </c>
      <c r="D187" s="194">
        <f t="shared" si="37"/>
        <v>2719</v>
      </c>
      <c r="E187" s="202">
        <f>I48</f>
        <v>284</v>
      </c>
      <c r="F187" s="192">
        <f>C48</f>
        <v>8560</v>
      </c>
      <c r="G187" s="193">
        <f>F187+E187</f>
        <v>8844</v>
      </c>
      <c r="H187" s="191">
        <f>B48</f>
        <v>130</v>
      </c>
      <c r="I187" s="192">
        <f>E48</f>
        <v>405</v>
      </c>
      <c r="J187" s="194">
        <f>I187+H187</f>
        <v>535</v>
      </c>
    </row>
    <row r="188" spans="1:10" ht="14.25" x14ac:dyDescent="0.2">
      <c r="A188" s="205">
        <v>41153</v>
      </c>
      <c r="B188" s="228">
        <f>H49</f>
        <v>385</v>
      </c>
      <c r="C188" s="193">
        <f>F49</f>
        <v>4138</v>
      </c>
      <c r="D188" s="194">
        <f t="shared" si="37"/>
        <v>4523</v>
      </c>
      <c r="E188" s="228">
        <f>I49</f>
        <v>277</v>
      </c>
      <c r="F188" s="193">
        <f>C49</f>
        <v>7410</v>
      </c>
      <c r="G188" s="193">
        <f>F188+E188</f>
        <v>7687</v>
      </c>
      <c r="H188" s="228">
        <f>B49</f>
        <v>109</v>
      </c>
      <c r="I188" s="193">
        <f>E49</f>
        <v>173</v>
      </c>
      <c r="J188" s="194">
        <f>I188+H188</f>
        <v>282</v>
      </c>
    </row>
    <row r="189" spans="1:10" ht="14.25" x14ac:dyDescent="0.2">
      <c r="A189" s="205">
        <v>41183</v>
      </c>
      <c r="B189" s="228">
        <f>H50</f>
        <v>403</v>
      </c>
      <c r="C189" s="193">
        <f>F50</f>
        <v>10804</v>
      </c>
      <c r="D189" s="194">
        <f t="shared" si="37"/>
        <v>11207</v>
      </c>
      <c r="E189" s="228">
        <f>I50</f>
        <v>239</v>
      </c>
      <c r="F189" s="193">
        <f>C50</f>
        <v>6397</v>
      </c>
      <c r="G189" s="193">
        <f>F189+E189</f>
        <v>6636</v>
      </c>
      <c r="H189" s="228">
        <f>B50</f>
        <v>134</v>
      </c>
      <c r="I189" s="193">
        <f>E50</f>
        <v>224</v>
      </c>
      <c r="J189" s="194">
        <f>I189+H189</f>
        <v>358</v>
      </c>
    </row>
    <row r="190" spans="1:10" ht="14.25" x14ac:dyDescent="0.2">
      <c r="A190" s="205">
        <v>41214</v>
      </c>
      <c r="B190" s="228">
        <f>H51</f>
        <v>442</v>
      </c>
      <c r="C190" s="193">
        <f>F51</f>
        <v>13567</v>
      </c>
      <c r="D190" s="194">
        <f t="shared" ref="D190:D195" si="38">C190+B190</f>
        <v>14009</v>
      </c>
      <c r="E190" s="228">
        <f>I51</f>
        <v>260</v>
      </c>
      <c r="F190" s="193">
        <f>C51</f>
        <v>11079</v>
      </c>
      <c r="G190" s="193">
        <f>F190+E190</f>
        <v>11339</v>
      </c>
      <c r="H190" s="228">
        <f>B51</f>
        <v>210</v>
      </c>
      <c r="I190" s="193">
        <f>E51</f>
        <v>465</v>
      </c>
      <c r="J190" s="194">
        <f>I190+H190</f>
        <v>675</v>
      </c>
    </row>
    <row r="191" spans="1:10" ht="15" thickBot="1" x14ac:dyDescent="0.25">
      <c r="A191" s="229">
        <v>41244</v>
      </c>
      <c r="B191" s="230">
        <f>H52</f>
        <v>372</v>
      </c>
      <c r="C191" s="198">
        <f>F52</f>
        <v>11786</v>
      </c>
      <c r="D191" s="199">
        <f t="shared" si="38"/>
        <v>12158</v>
      </c>
      <c r="E191" s="230">
        <f>I52</f>
        <v>185</v>
      </c>
      <c r="F191" s="198">
        <f>C52</f>
        <v>7964</v>
      </c>
      <c r="G191" s="198">
        <f>F191+E191</f>
        <v>8149</v>
      </c>
      <c r="H191" s="230">
        <f>B52</f>
        <v>103</v>
      </c>
      <c r="I191" s="198">
        <f>E52</f>
        <v>108</v>
      </c>
      <c r="J191" s="199">
        <f>I191+H191</f>
        <v>211</v>
      </c>
    </row>
    <row r="192" spans="1:10" ht="14.25" x14ac:dyDescent="0.2">
      <c r="A192" s="231">
        <v>41275</v>
      </c>
      <c r="B192" s="232">
        <f>H53</f>
        <v>649</v>
      </c>
      <c r="C192" s="188">
        <f>F53</f>
        <v>14219</v>
      </c>
      <c r="D192" s="189">
        <f t="shared" si="38"/>
        <v>14868</v>
      </c>
      <c r="E192" s="232">
        <f>I53</f>
        <v>307</v>
      </c>
      <c r="F192" s="188">
        <f>C53</f>
        <v>13292</v>
      </c>
      <c r="G192" s="188">
        <f t="shared" ref="G192:G197" si="39">F192+E192</f>
        <v>13599</v>
      </c>
      <c r="H192" s="232">
        <f>B53</f>
        <v>137</v>
      </c>
      <c r="I192" s="188">
        <f>E53</f>
        <v>325</v>
      </c>
      <c r="J192" s="189">
        <f t="shared" ref="J192:J197" si="40">I192+H192</f>
        <v>462</v>
      </c>
    </row>
    <row r="193" spans="1:10" ht="14.25" x14ac:dyDescent="0.2">
      <c r="A193" s="205">
        <v>41306</v>
      </c>
      <c r="B193" s="228">
        <f>H54</f>
        <v>420</v>
      </c>
      <c r="C193" s="193">
        <f>F54</f>
        <v>10176</v>
      </c>
      <c r="D193" s="194">
        <f t="shared" si="38"/>
        <v>10596</v>
      </c>
      <c r="E193" s="228">
        <f>I54</f>
        <v>239</v>
      </c>
      <c r="F193" s="193">
        <f>C54</f>
        <v>14724</v>
      </c>
      <c r="G193" s="193">
        <f t="shared" si="39"/>
        <v>14963</v>
      </c>
      <c r="H193" s="228">
        <f>B54</f>
        <v>167</v>
      </c>
      <c r="I193" s="193">
        <f>E54</f>
        <v>175</v>
      </c>
      <c r="J193" s="194">
        <f t="shared" si="40"/>
        <v>342</v>
      </c>
    </row>
    <row r="194" spans="1:10" ht="14.25" x14ac:dyDescent="0.2">
      <c r="A194" s="205">
        <v>41334</v>
      </c>
      <c r="B194" s="228">
        <f>H55</f>
        <v>524</v>
      </c>
      <c r="C194" s="193">
        <f>F55</f>
        <v>13390</v>
      </c>
      <c r="D194" s="194">
        <f t="shared" si="38"/>
        <v>13914</v>
      </c>
      <c r="E194" s="228">
        <f>I55</f>
        <v>281</v>
      </c>
      <c r="F194" s="193">
        <f>C55</f>
        <v>15937</v>
      </c>
      <c r="G194" s="193">
        <f t="shared" si="39"/>
        <v>16218</v>
      </c>
      <c r="H194" s="228">
        <f>B55</f>
        <v>186</v>
      </c>
      <c r="I194" s="193">
        <f>E55</f>
        <v>206</v>
      </c>
      <c r="J194" s="194">
        <f t="shared" si="40"/>
        <v>392</v>
      </c>
    </row>
    <row r="195" spans="1:10" ht="14.25" x14ac:dyDescent="0.2">
      <c r="A195" s="205">
        <v>41365</v>
      </c>
      <c r="B195" s="228">
        <f>H56</f>
        <v>791</v>
      </c>
      <c r="C195" s="193">
        <f>F56</f>
        <v>16973</v>
      </c>
      <c r="D195" s="194">
        <f t="shared" si="38"/>
        <v>17764</v>
      </c>
      <c r="E195" s="228">
        <f>I56</f>
        <v>438</v>
      </c>
      <c r="F195" s="193">
        <f>C56</f>
        <v>24370</v>
      </c>
      <c r="G195" s="193">
        <f t="shared" si="39"/>
        <v>24808</v>
      </c>
      <c r="H195" s="228">
        <f>B56</f>
        <v>169</v>
      </c>
      <c r="I195" s="193">
        <f>E56</f>
        <v>270</v>
      </c>
      <c r="J195" s="194">
        <f t="shared" si="40"/>
        <v>439</v>
      </c>
    </row>
    <row r="196" spans="1:10" ht="14.25" x14ac:dyDescent="0.2">
      <c r="A196" s="205">
        <v>41395</v>
      </c>
      <c r="B196" s="228">
        <f>H57</f>
        <v>965</v>
      </c>
      <c r="C196" s="193">
        <f>F57</f>
        <v>18684</v>
      </c>
      <c r="D196" s="194">
        <f t="shared" ref="D196:D201" si="41">C196+B196</f>
        <v>19649</v>
      </c>
      <c r="E196" s="228">
        <f>I57</f>
        <v>514</v>
      </c>
      <c r="F196" s="193">
        <f>C57</f>
        <v>25075</v>
      </c>
      <c r="G196" s="193">
        <f t="shared" si="39"/>
        <v>25589</v>
      </c>
      <c r="H196" s="228">
        <f>B57</f>
        <v>394</v>
      </c>
      <c r="I196" s="193">
        <f>E57</f>
        <v>234</v>
      </c>
      <c r="J196" s="194">
        <f t="shared" si="40"/>
        <v>628</v>
      </c>
    </row>
    <row r="197" spans="1:10" ht="14.25" x14ac:dyDescent="0.2">
      <c r="A197" s="205">
        <v>41426</v>
      </c>
      <c r="B197" s="228">
        <f>H58</f>
        <v>1071</v>
      </c>
      <c r="C197" s="193">
        <f>F58</f>
        <v>25541</v>
      </c>
      <c r="D197" s="194">
        <f t="shared" si="41"/>
        <v>26612</v>
      </c>
      <c r="E197" s="228">
        <f>I58</f>
        <v>648</v>
      </c>
      <c r="F197" s="193">
        <f>C58</f>
        <v>21392</v>
      </c>
      <c r="G197" s="193">
        <f t="shared" si="39"/>
        <v>22040</v>
      </c>
      <c r="H197" s="228">
        <f>B58</f>
        <v>310</v>
      </c>
      <c r="I197" s="193">
        <f>E58</f>
        <v>260</v>
      </c>
      <c r="J197" s="194">
        <f t="shared" si="40"/>
        <v>570</v>
      </c>
    </row>
    <row r="198" spans="1:10" ht="14.25" x14ac:dyDescent="0.2">
      <c r="A198" s="205">
        <v>41456</v>
      </c>
      <c r="B198" s="228">
        <f>H59</f>
        <v>1288</v>
      </c>
      <c r="C198" s="193">
        <f>F59</f>
        <v>32615</v>
      </c>
      <c r="D198" s="194">
        <f t="shared" si="41"/>
        <v>33903</v>
      </c>
      <c r="E198" s="228">
        <f>I59</f>
        <v>830</v>
      </c>
      <c r="F198" s="193">
        <f>C59</f>
        <v>33720</v>
      </c>
      <c r="G198" s="193">
        <f>F198+E198</f>
        <v>34550</v>
      </c>
      <c r="H198" s="228">
        <f>B59</f>
        <v>198</v>
      </c>
      <c r="I198" s="193">
        <f>E59</f>
        <v>299</v>
      </c>
      <c r="J198" s="194">
        <f>I198+H198</f>
        <v>497</v>
      </c>
    </row>
    <row r="199" spans="1:10" ht="14.25" x14ac:dyDescent="0.2">
      <c r="A199" s="205">
        <v>41487</v>
      </c>
      <c r="B199" s="228">
        <f>H60</f>
        <v>1354</v>
      </c>
      <c r="C199" s="193">
        <f>F60</f>
        <v>30649</v>
      </c>
      <c r="D199" s="194">
        <f t="shared" si="41"/>
        <v>32003</v>
      </c>
      <c r="E199" s="228">
        <f>I60</f>
        <v>846</v>
      </c>
      <c r="F199" s="193">
        <f>C60</f>
        <v>36687</v>
      </c>
      <c r="G199" s="193">
        <f>F199+E199</f>
        <v>37533</v>
      </c>
      <c r="H199" s="228">
        <f>B60</f>
        <v>245</v>
      </c>
      <c r="I199" s="193">
        <f>E60</f>
        <v>363</v>
      </c>
      <c r="J199" s="194">
        <f>I199+H199</f>
        <v>608</v>
      </c>
    </row>
    <row r="200" spans="1:10" ht="14.25" x14ac:dyDescent="0.2">
      <c r="A200" s="205">
        <v>41518</v>
      </c>
      <c r="B200" s="228">
        <f>H61</f>
        <v>1150</v>
      </c>
      <c r="C200" s="193">
        <f>F61</f>
        <v>29735</v>
      </c>
      <c r="D200" s="194">
        <f t="shared" si="41"/>
        <v>30885</v>
      </c>
      <c r="E200" s="228">
        <f>I61</f>
        <v>636</v>
      </c>
      <c r="F200" s="193">
        <f>C61</f>
        <v>32606</v>
      </c>
      <c r="G200" s="193">
        <f>F200+E200</f>
        <v>33242</v>
      </c>
      <c r="H200" s="228">
        <f>B61</f>
        <v>219</v>
      </c>
      <c r="I200" s="193">
        <f>E61</f>
        <v>295</v>
      </c>
      <c r="J200" s="194">
        <f>I200+H200</f>
        <v>514</v>
      </c>
    </row>
    <row r="201" spans="1:10" ht="14.25" x14ac:dyDescent="0.2">
      <c r="A201" s="205">
        <v>41548</v>
      </c>
      <c r="B201" s="228">
        <f>H62</f>
        <v>1027</v>
      </c>
      <c r="C201" s="193">
        <f>F62</f>
        <v>28017</v>
      </c>
      <c r="D201" s="194">
        <f t="shared" si="41"/>
        <v>29044</v>
      </c>
      <c r="E201" s="228">
        <f>I62</f>
        <v>571</v>
      </c>
      <c r="F201" s="193">
        <f>C62</f>
        <v>34563</v>
      </c>
      <c r="G201" s="193">
        <f>F201+E201</f>
        <v>35134</v>
      </c>
      <c r="H201" s="228">
        <f>B62</f>
        <v>225</v>
      </c>
      <c r="I201" s="193">
        <f>E62</f>
        <v>348</v>
      </c>
      <c r="J201" s="194">
        <f>I201+H201</f>
        <v>573</v>
      </c>
    </row>
    <row r="202" spans="1:10" ht="14.25" x14ac:dyDescent="0.2">
      <c r="A202" s="205">
        <v>41579</v>
      </c>
      <c r="B202" s="228">
        <f>H63</f>
        <v>1050</v>
      </c>
      <c r="C202" s="193">
        <f>F63</f>
        <v>15652</v>
      </c>
      <c r="D202" s="194">
        <f>C202+B202</f>
        <v>16702</v>
      </c>
      <c r="E202" s="228">
        <f>I63</f>
        <v>660</v>
      </c>
      <c r="F202" s="193">
        <f>C63</f>
        <v>25228</v>
      </c>
      <c r="G202" s="193">
        <f>F202+E202</f>
        <v>25888</v>
      </c>
      <c r="H202" s="228">
        <f>B63</f>
        <v>296</v>
      </c>
      <c r="I202" s="193">
        <f>E63</f>
        <v>254</v>
      </c>
      <c r="J202" s="194">
        <f>I202+H202</f>
        <v>550</v>
      </c>
    </row>
    <row r="203" spans="1:10" ht="15" thickBot="1" x14ac:dyDescent="0.25">
      <c r="A203" s="229">
        <v>41609</v>
      </c>
      <c r="B203" s="230">
        <f>H64</f>
        <v>860</v>
      </c>
      <c r="C203" s="198">
        <f>F64</f>
        <v>12100</v>
      </c>
      <c r="D203" s="199">
        <f>C203+B203</f>
        <v>12960</v>
      </c>
      <c r="E203" s="230">
        <f>I64</f>
        <v>589</v>
      </c>
      <c r="F203" s="198">
        <f>C64</f>
        <v>7706</v>
      </c>
      <c r="G203" s="198">
        <f t="shared" ref="G203:G208" si="42">F203+E203</f>
        <v>8295</v>
      </c>
      <c r="H203" s="230">
        <f>B64</f>
        <v>187</v>
      </c>
      <c r="I203" s="198">
        <f>E64</f>
        <v>223</v>
      </c>
      <c r="J203" s="199">
        <f t="shared" ref="J203:J208" si="43">I203+H203</f>
        <v>410</v>
      </c>
    </row>
    <row r="204" spans="1:10" ht="14.25" x14ac:dyDescent="0.2">
      <c r="A204" s="231">
        <v>41640</v>
      </c>
      <c r="B204" s="232">
        <f>H65</f>
        <v>1018</v>
      </c>
      <c r="C204" s="188">
        <f>F65</f>
        <v>12653</v>
      </c>
      <c r="D204" s="189">
        <f>C204+B204</f>
        <v>13671</v>
      </c>
      <c r="E204" s="232">
        <f>I65</f>
        <v>844</v>
      </c>
      <c r="F204" s="188">
        <f>C65</f>
        <v>4397</v>
      </c>
      <c r="G204" s="188">
        <f t="shared" si="42"/>
        <v>5241</v>
      </c>
      <c r="H204" s="232">
        <f>B65</f>
        <v>164</v>
      </c>
      <c r="I204" s="188">
        <f>E65</f>
        <v>421</v>
      </c>
      <c r="J204" s="189">
        <f t="shared" si="43"/>
        <v>585</v>
      </c>
    </row>
    <row r="205" spans="1:10" ht="14.25" x14ac:dyDescent="0.2">
      <c r="A205" s="205">
        <v>41671</v>
      </c>
      <c r="B205" s="233">
        <f>H66</f>
        <v>1023</v>
      </c>
      <c r="C205" s="234">
        <f>F66</f>
        <v>12935</v>
      </c>
      <c r="D205" s="235">
        <f>C205+B205</f>
        <v>13958</v>
      </c>
      <c r="E205" s="233">
        <f>I66</f>
        <v>639</v>
      </c>
      <c r="F205" s="234">
        <f>C66</f>
        <v>9242</v>
      </c>
      <c r="G205" s="234">
        <f t="shared" si="42"/>
        <v>9881</v>
      </c>
      <c r="H205" s="233">
        <f>B66</f>
        <v>117</v>
      </c>
      <c r="I205" s="234">
        <f>E66</f>
        <v>335</v>
      </c>
      <c r="J205" s="235">
        <f t="shared" si="43"/>
        <v>452</v>
      </c>
    </row>
    <row r="206" spans="1:10" ht="14.25" x14ac:dyDescent="0.2">
      <c r="A206" s="205">
        <v>41699</v>
      </c>
      <c r="B206" s="233">
        <f>H67</f>
        <v>831</v>
      </c>
      <c r="C206" s="234">
        <f>F67</f>
        <v>14130</v>
      </c>
      <c r="D206" s="235">
        <f>C206+B206</f>
        <v>14961</v>
      </c>
      <c r="E206" s="233">
        <f>I67</f>
        <v>638</v>
      </c>
      <c r="F206" s="234">
        <f>C67</f>
        <v>9598</v>
      </c>
      <c r="G206" s="234">
        <f t="shared" si="42"/>
        <v>10236</v>
      </c>
      <c r="H206" s="233">
        <f>B67</f>
        <v>215</v>
      </c>
      <c r="I206" s="234">
        <f>E67</f>
        <v>309</v>
      </c>
      <c r="J206" s="235">
        <f t="shared" si="43"/>
        <v>524</v>
      </c>
    </row>
    <row r="207" spans="1:10" ht="14.25" x14ac:dyDescent="0.2">
      <c r="A207" s="205">
        <v>41730</v>
      </c>
      <c r="B207" s="233">
        <f>H68</f>
        <v>847</v>
      </c>
      <c r="C207" s="234">
        <f>F68</f>
        <v>15230</v>
      </c>
      <c r="D207" s="235">
        <f t="shared" ref="D207:D212" si="44">C207+B207</f>
        <v>16077</v>
      </c>
      <c r="E207" s="233">
        <f>I68</f>
        <v>678</v>
      </c>
      <c r="F207" s="234">
        <f>C68</f>
        <v>9031</v>
      </c>
      <c r="G207" s="234">
        <f t="shared" si="42"/>
        <v>9709</v>
      </c>
      <c r="H207" s="233">
        <f>B68</f>
        <v>439</v>
      </c>
      <c r="I207" s="234">
        <f>E68</f>
        <v>450</v>
      </c>
      <c r="J207" s="235">
        <f t="shared" si="43"/>
        <v>889</v>
      </c>
    </row>
    <row r="208" spans="1:10" ht="14.25" x14ac:dyDescent="0.2">
      <c r="A208" s="205">
        <v>41760</v>
      </c>
      <c r="B208" s="233">
        <f>H69</f>
        <v>1013</v>
      </c>
      <c r="C208" s="234">
        <f>F69</f>
        <v>14672</v>
      </c>
      <c r="D208" s="235">
        <f t="shared" si="44"/>
        <v>15685</v>
      </c>
      <c r="E208" s="233">
        <f>I69</f>
        <v>774</v>
      </c>
      <c r="F208" s="234">
        <f>C69</f>
        <v>14552</v>
      </c>
      <c r="G208" s="234">
        <f t="shared" si="42"/>
        <v>15326</v>
      </c>
      <c r="H208" s="233">
        <f>B69</f>
        <v>194</v>
      </c>
      <c r="I208" s="234">
        <f>E69</f>
        <v>303</v>
      </c>
      <c r="J208" s="235">
        <f t="shared" si="43"/>
        <v>497</v>
      </c>
    </row>
    <row r="209" spans="1:10" ht="14.25" x14ac:dyDescent="0.2">
      <c r="A209" s="205">
        <v>41791</v>
      </c>
      <c r="B209" s="233">
        <f>H70</f>
        <v>936</v>
      </c>
      <c r="C209" s="234">
        <f>F70</f>
        <v>5713</v>
      </c>
      <c r="D209" s="235">
        <f t="shared" si="44"/>
        <v>6649</v>
      </c>
      <c r="E209" s="233">
        <f>I70</f>
        <v>988</v>
      </c>
      <c r="F209" s="234">
        <f>C70</f>
        <v>12177</v>
      </c>
      <c r="G209" s="235">
        <f>F209+E209</f>
        <v>13165</v>
      </c>
      <c r="H209" s="233">
        <f>B70</f>
        <v>243</v>
      </c>
      <c r="I209" s="234">
        <f>E70</f>
        <v>269</v>
      </c>
      <c r="J209" s="235">
        <f>I209+H209</f>
        <v>512</v>
      </c>
    </row>
    <row r="210" spans="1:10" ht="14.25" x14ac:dyDescent="0.2">
      <c r="A210" s="205">
        <v>41821</v>
      </c>
      <c r="B210" s="233">
        <f>H71</f>
        <v>1298</v>
      </c>
      <c r="C210" s="234">
        <f>F71</f>
        <v>12954</v>
      </c>
      <c r="D210" s="235">
        <f t="shared" si="44"/>
        <v>14252</v>
      </c>
      <c r="E210" s="233">
        <f>I71</f>
        <v>1939</v>
      </c>
      <c r="F210" s="234">
        <f>C71</f>
        <v>13699</v>
      </c>
      <c r="G210" s="235">
        <f>F210+E210</f>
        <v>15638</v>
      </c>
      <c r="H210" s="233">
        <f>B71</f>
        <v>358</v>
      </c>
      <c r="I210" s="234">
        <f>E71</f>
        <v>586</v>
      </c>
      <c r="J210" s="235">
        <f>I210+H210</f>
        <v>944</v>
      </c>
    </row>
    <row r="211" spans="1:10" ht="14.25" x14ac:dyDescent="0.2">
      <c r="A211" s="205">
        <v>41852</v>
      </c>
      <c r="B211" s="233">
        <f>H72</f>
        <v>1738</v>
      </c>
      <c r="C211" s="234">
        <f>F72</f>
        <v>14325</v>
      </c>
      <c r="D211" s="235">
        <f t="shared" si="44"/>
        <v>16063</v>
      </c>
      <c r="E211" s="233">
        <f>I72</f>
        <v>2206</v>
      </c>
      <c r="F211" s="234">
        <f>C72</f>
        <v>14818</v>
      </c>
      <c r="G211" s="235">
        <f>F211+E211</f>
        <v>17024</v>
      </c>
      <c r="H211" s="233">
        <f>B72</f>
        <v>428</v>
      </c>
      <c r="I211" s="234">
        <f>E72</f>
        <v>294</v>
      </c>
      <c r="J211" s="235">
        <f>I211+H211</f>
        <v>722</v>
      </c>
    </row>
    <row r="212" spans="1:10" ht="14.25" x14ac:dyDescent="0.2">
      <c r="A212" s="236">
        <v>41883</v>
      </c>
      <c r="B212" s="233">
        <f>H73</f>
        <v>3572</v>
      </c>
      <c r="C212" s="234">
        <f>F73</f>
        <v>17675</v>
      </c>
      <c r="D212" s="235">
        <f t="shared" si="44"/>
        <v>21247</v>
      </c>
      <c r="E212" s="233">
        <f>I73</f>
        <v>4643</v>
      </c>
      <c r="F212" s="234">
        <f>C73</f>
        <v>16014</v>
      </c>
      <c r="G212" s="235">
        <f>F212+E212</f>
        <v>20657</v>
      </c>
      <c r="H212" s="233">
        <f>B73</f>
        <v>298</v>
      </c>
      <c r="I212" s="234">
        <f>E73</f>
        <v>300</v>
      </c>
      <c r="J212" s="235">
        <f>I212+H212</f>
        <v>598</v>
      </c>
    </row>
    <row r="213" spans="1:10" ht="14.25" x14ac:dyDescent="0.2">
      <c r="A213" s="205">
        <v>41913</v>
      </c>
      <c r="B213" s="233">
        <f>H74</f>
        <v>5391</v>
      </c>
      <c r="C213" s="234">
        <f>F74</f>
        <v>16146</v>
      </c>
      <c r="D213" s="235">
        <f>C213+B213</f>
        <v>21537</v>
      </c>
      <c r="E213" s="233">
        <f>I74</f>
        <v>7733</v>
      </c>
      <c r="F213" s="234">
        <f>C74</f>
        <v>19824</v>
      </c>
      <c r="G213" s="235">
        <f>F213+E213</f>
        <v>27557</v>
      </c>
      <c r="H213" s="233">
        <f>B74</f>
        <v>640</v>
      </c>
      <c r="I213" s="234">
        <f>E74</f>
        <v>309</v>
      </c>
      <c r="J213" s="235">
        <f>I213+H213</f>
        <v>949</v>
      </c>
    </row>
    <row r="214" spans="1:10" ht="14.25" x14ac:dyDescent="0.2">
      <c r="A214" s="236">
        <v>41944</v>
      </c>
      <c r="B214" s="233">
        <f>H75</f>
        <v>5068</v>
      </c>
      <c r="C214" s="234">
        <f>F75</f>
        <v>14704</v>
      </c>
      <c r="D214" s="235">
        <f>C214+B214</f>
        <v>19772</v>
      </c>
      <c r="E214" s="233">
        <f>I75</f>
        <v>7263</v>
      </c>
      <c r="F214" s="234">
        <f>C75</f>
        <v>14619</v>
      </c>
      <c r="G214" s="235">
        <f t="shared" ref="G214:G219" si="45">F214+E214</f>
        <v>21882</v>
      </c>
      <c r="H214" s="233">
        <f>B75</f>
        <v>852</v>
      </c>
      <c r="I214" s="234">
        <f>E75</f>
        <v>293</v>
      </c>
      <c r="J214" s="235">
        <f t="shared" ref="J214:J219" si="46">I214+H214</f>
        <v>1145</v>
      </c>
    </row>
    <row r="215" spans="1:10" ht="15" thickBot="1" x14ac:dyDescent="0.25">
      <c r="A215" s="229">
        <v>41974</v>
      </c>
      <c r="B215" s="237">
        <f>H76</f>
        <v>6021</v>
      </c>
      <c r="C215" s="238">
        <f>F76</f>
        <v>6570</v>
      </c>
      <c r="D215" s="239">
        <f>C215+B215</f>
        <v>12591</v>
      </c>
      <c r="E215" s="237">
        <f>I76</f>
        <v>8210</v>
      </c>
      <c r="F215" s="238">
        <f>C76</f>
        <v>17094</v>
      </c>
      <c r="G215" s="239">
        <f t="shared" si="45"/>
        <v>25304</v>
      </c>
      <c r="H215" s="237">
        <f>B76</f>
        <v>945</v>
      </c>
      <c r="I215" s="238">
        <f>E76</f>
        <v>283</v>
      </c>
      <c r="J215" s="239">
        <f t="shared" si="46"/>
        <v>1228</v>
      </c>
    </row>
    <row r="216" spans="1:10" ht="14.25" x14ac:dyDescent="0.2">
      <c r="A216" s="231">
        <v>42005</v>
      </c>
      <c r="B216" s="186">
        <f>H77</f>
        <v>5785</v>
      </c>
      <c r="C216" s="187">
        <f>F77</f>
        <v>3758</v>
      </c>
      <c r="D216" s="189">
        <f>C216+B216</f>
        <v>9543</v>
      </c>
      <c r="E216" s="186">
        <f>I77</f>
        <v>8411</v>
      </c>
      <c r="F216" s="187">
        <f>C77</f>
        <v>17913</v>
      </c>
      <c r="G216" s="189">
        <f t="shared" si="45"/>
        <v>26324</v>
      </c>
      <c r="H216" s="186">
        <f>B77</f>
        <v>1417</v>
      </c>
      <c r="I216" s="187">
        <f>E77</f>
        <v>319</v>
      </c>
      <c r="J216" s="189">
        <f t="shared" si="46"/>
        <v>1736</v>
      </c>
    </row>
    <row r="217" spans="1:10" ht="14.25" x14ac:dyDescent="0.2">
      <c r="A217" s="205">
        <v>42036</v>
      </c>
      <c r="B217" s="191">
        <f>H78</f>
        <v>5231</v>
      </c>
      <c r="C217" s="192">
        <f>F78</f>
        <v>3342</v>
      </c>
      <c r="D217" s="194">
        <f>C217+B217</f>
        <v>8573</v>
      </c>
      <c r="E217" s="191">
        <f>I78</f>
        <v>7195</v>
      </c>
      <c r="F217" s="192">
        <f>C78</f>
        <v>11171</v>
      </c>
      <c r="G217" s="194">
        <f t="shared" si="45"/>
        <v>18366</v>
      </c>
      <c r="H217" s="191">
        <f>B78</f>
        <v>538</v>
      </c>
      <c r="I217" s="192">
        <f>E78</f>
        <v>340</v>
      </c>
      <c r="J217" s="194">
        <f t="shared" si="46"/>
        <v>878</v>
      </c>
    </row>
    <row r="218" spans="1:10" ht="14.25" x14ac:dyDescent="0.2">
      <c r="A218" s="205">
        <v>42064</v>
      </c>
      <c r="B218" s="191">
        <f>H79</f>
        <v>7050</v>
      </c>
      <c r="C218" s="192">
        <f>F79</f>
        <v>4728</v>
      </c>
      <c r="D218" s="194">
        <f t="shared" ref="D218:D223" si="47">C218+B218</f>
        <v>11778</v>
      </c>
      <c r="E218" s="191">
        <f>I79</f>
        <v>8876</v>
      </c>
      <c r="F218" s="192">
        <f>C79</f>
        <v>15796</v>
      </c>
      <c r="G218" s="194">
        <f t="shared" si="45"/>
        <v>24672</v>
      </c>
      <c r="H218" s="191">
        <f>B79</f>
        <v>1239</v>
      </c>
      <c r="I218" s="192">
        <f>E79</f>
        <v>435</v>
      </c>
      <c r="J218" s="194">
        <f t="shared" si="46"/>
        <v>1674</v>
      </c>
    </row>
    <row r="219" spans="1:10" ht="14.25" x14ac:dyDescent="0.2">
      <c r="A219" s="205">
        <v>42095</v>
      </c>
      <c r="B219" s="191">
        <f>H80</f>
        <v>6439</v>
      </c>
      <c r="C219" s="192">
        <f>F80</f>
        <v>3860</v>
      </c>
      <c r="D219" s="194">
        <f t="shared" si="47"/>
        <v>10299</v>
      </c>
      <c r="E219" s="191">
        <f>I80</f>
        <v>8194</v>
      </c>
      <c r="F219" s="192">
        <f>C80</f>
        <v>9459</v>
      </c>
      <c r="G219" s="194">
        <f t="shared" si="45"/>
        <v>17653</v>
      </c>
      <c r="H219" s="191">
        <f>B80</f>
        <v>1381</v>
      </c>
      <c r="I219" s="192">
        <f>E80</f>
        <v>540</v>
      </c>
      <c r="J219" s="194">
        <f t="shared" si="46"/>
        <v>1921</v>
      </c>
    </row>
    <row r="220" spans="1:10" ht="14.25" x14ac:dyDescent="0.2">
      <c r="A220" s="205">
        <v>42125</v>
      </c>
      <c r="B220" s="191">
        <f>H81</f>
        <v>5721</v>
      </c>
      <c r="C220" s="192">
        <f>F81</f>
        <v>3895</v>
      </c>
      <c r="D220" s="194">
        <f t="shared" si="47"/>
        <v>9616</v>
      </c>
      <c r="E220" s="191">
        <f>I81</f>
        <v>6768</v>
      </c>
      <c r="F220" s="192">
        <f>C81</f>
        <v>8796</v>
      </c>
      <c r="G220" s="194">
        <f t="shared" ref="G220:G229" si="48">F220+E220</f>
        <v>15564</v>
      </c>
      <c r="H220" s="191">
        <f>B81</f>
        <v>1832</v>
      </c>
      <c r="I220" s="192">
        <f>E81</f>
        <v>642</v>
      </c>
      <c r="J220" s="194">
        <f t="shared" ref="J220:J229" si="49">I220+H220</f>
        <v>2474</v>
      </c>
    </row>
    <row r="221" spans="1:10" ht="14.25" x14ac:dyDescent="0.2">
      <c r="A221" s="205">
        <v>42156</v>
      </c>
      <c r="B221" s="191">
        <f>H82</f>
        <v>5602</v>
      </c>
      <c r="C221" s="192">
        <f>F82</f>
        <v>5173</v>
      </c>
      <c r="D221" s="194">
        <f t="shared" si="47"/>
        <v>10775</v>
      </c>
      <c r="E221" s="191">
        <f>I82</f>
        <v>6421</v>
      </c>
      <c r="F221" s="192">
        <f>C82</f>
        <v>11180</v>
      </c>
      <c r="G221" s="194">
        <f t="shared" si="48"/>
        <v>17601</v>
      </c>
      <c r="H221" s="191">
        <f>B82</f>
        <v>1649</v>
      </c>
      <c r="I221" s="192">
        <f>E82</f>
        <v>738</v>
      </c>
      <c r="J221" s="194">
        <f t="shared" si="49"/>
        <v>2387</v>
      </c>
    </row>
    <row r="222" spans="1:10" ht="14.25" x14ac:dyDescent="0.2">
      <c r="A222" s="205">
        <v>42186</v>
      </c>
      <c r="B222" s="191">
        <f>H83</f>
        <v>4918</v>
      </c>
      <c r="C222" s="192">
        <f>F83</f>
        <v>4557</v>
      </c>
      <c r="D222" s="194">
        <f t="shared" si="47"/>
        <v>9475</v>
      </c>
      <c r="E222" s="191">
        <f>I83</f>
        <v>5378</v>
      </c>
      <c r="F222" s="192">
        <f>C83</f>
        <v>11355</v>
      </c>
      <c r="G222" s="194">
        <f t="shared" si="48"/>
        <v>16733</v>
      </c>
      <c r="H222" s="191">
        <f>B83</f>
        <v>2605</v>
      </c>
      <c r="I222" s="192">
        <f>E83</f>
        <v>924</v>
      </c>
      <c r="J222" s="194">
        <f t="shared" si="49"/>
        <v>3529</v>
      </c>
    </row>
    <row r="223" spans="1:10" ht="14.25" x14ac:dyDescent="0.2">
      <c r="A223" s="205">
        <v>42217</v>
      </c>
      <c r="B223" s="191">
        <f>H84</f>
        <v>4556</v>
      </c>
      <c r="C223" s="192">
        <f>F84</f>
        <v>4228</v>
      </c>
      <c r="D223" s="194">
        <f t="shared" si="47"/>
        <v>8784</v>
      </c>
      <c r="E223" s="191">
        <f>I84</f>
        <v>4201</v>
      </c>
      <c r="F223" s="192">
        <f>C84</f>
        <v>10044</v>
      </c>
      <c r="G223" s="194">
        <f t="shared" si="48"/>
        <v>14245</v>
      </c>
      <c r="H223" s="191">
        <f>B84</f>
        <v>3493</v>
      </c>
      <c r="I223" s="192">
        <f>E84</f>
        <v>1019</v>
      </c>
      <c r="J223" s="194">
        <f t="shared" si="49"/>
        <v>4512</v>
      </c>
    </row>
    <row r="224" spans="1:10" ht="14.25" x14ac:dyDescent="0.2">
      <c r="A224" s="205">
        <v>42248</v>
      </c>
      <c r="B224" s="191">
        <f>H85</f>
        <v>4569</v>
      </c>
      <c r="C224" s="192">
        <f>F85</f>
        <v>4327</v>
      </c>
      <c r="D224" s="194">
        <f t="shared" ref="D224:D228" si="50">C224+B224</f>
        <v>8896</v>
      </c>
      <c r="E224" s="191">
        <f>I85</f>
        <v>4368</v>
      </c>
      <c r="F224" s="192">
        <f>C85</f>
        <v>11240</v>
      </c>
      <c r="G224" s="194">
        <f t="shared" si="48"/>
        <v>15608</v>
      </c>
      <c r="H224" s="191">
        <f>B85</f>
        <v>4067</v>
      </c>
      <c r="I224" s="192">
        <f>E85</f>
        <v>1091</v>
      </c>
      <c r="J224" s="194">
        <f t="shared" si="49"/>
        <v>5158</v>
      </c>
    </row>
    <row r="225" spans="1:10" ht="14.25" x14ac:dyDescent="0.2">
      <c r="A225" s="205">
        <v>42278</v>
      </c>
      <c r="B225" s="191">
        <f>H86</f>
        <v>5086</v>
      </c>
      <c r="C225" s="192">
        <f>F86</f>
        <v>5433</v>
      </c>
      <c r="D225" s="194">
        <f t="shared" si="50"/>
        <v>10519</v>
      </c>
      <c r="E225" s="191">
        <f>I86</f>
        <v>4278</v>
      </c>
      <c r="F225" s="192">
        <f>C86</f>
        <v>9637</v>
      </c>
      <c r="G225" s="194">
        <f t="shared" si="48"/>
        <v>13915</v>
      </c>
      <c r="H225" s="191">
        <f>B86</f>
        <v>2536</v>
      </c>
      <c r="I225" s="192">
        <f>E86</f>
        <v>1131</v>
      </c>
      <c r="J225" s="194">
        <f t="shared" si="49"/>
        <v>3667</v>
      </c>
    </row>
    <row r="226" spans="1:10" ht="14.25" x14ac:dyDescent="0.2">
      <c r="A226" s="205">
        <v>42309</v>
      </c>
      <c r="B226" s="191">
        <f>H87</f>
        <v>4372</v>
      </c>
      <c r="C226" s="192">
        <f>F87</f>
        <v>3954</v>
      </c>
      <c r="D226" s="194">
        <f t="shared" si="50"/>
        <v>8326</v>
      </c>
      <c r="E226" s="191">
        <f>I87</f>
        <v>3727</v>
      </c>
      <c r="F226" s="192">
        <f>C87</f>
        <v>11220</v>
      </c>
      <c r="G226" s="194">
        <f t="shared" si="48"/>
        <v>14947</v>
      </c>
      <c r="H226" s="191">
        <f>B87</f>
        <v>1597</v>
      </c>
      <c r="I226" s="192">
        <f>E87</f>
        <v>864</v>
      </c>
      <c r="J226" s="194">
        <f t="shared" si="49"/>
        <v>2461</v>
      </c>
    </row>
    <row r="227" spans="1:10" ht="15" thickBot="1" x14ac:dyDescent="0.25">
      <c r="A227" s="229">
        <v>42339</v>
      </c>
      <c r="B227" s="196">
        <f>H88</f>
        <v>4731</v>
      </c>
      <c r="C227" s="197">
        <f>F88</f>
        <v>5242</v>
      </c>
      <c r="D227" s="199">
        <f t="shared" si="50"/>
        <v>9973</v>
      </c>
      <c r="E227" s="196">
        <f>I88</f>
        <v>4208</v>
      </c>
      <c r="F227" s="197">
        <f>C88</f>
        <v>11099</v>
      </c>
      <c r="G227" s="199">
        <f t="shared" si="48"/>
        <v>15307</v>
      </c>
      <c r="H227" s="196">
        <f>B88</f>
        <v>2235</v>
      </c>
      <c r="I227" s="197">
        <f>E88</f>
        <v>863</v>
      </c>
      <c r="J227" s="199">
        <f t="shared" si="49"/>
        <v>3098</v>
      </c>
    </row>
    <row r="228" spans="1:10" ht="14.25" x14ac:dyDescent="0.2">
      <c r="A228" s="231">
        <v>42370</v>
      </c>
      <c r="B228" s="186">
        <f>H89</f>
        <v>4058</v>
      </c>
      <c r="C228" s="187">
        <f>F89</f>
        <v>3964</v>
      </c>
      <c r="D228" s="189">
        <f t="shared" si="50"/>
        <v>8022</v>
      </c>
      <c r="E228" s="186">
        <f>I89</f>
        <v>3990</v>
      </c>
      <c r="F228" s="187">
        <f>C89</f>
        <v>7890</v>
      </c>
      <c r="G228" s="189">
        <f t="shared" si="48"/>
        <v>11880</v>
      </c>
      <c r="H228" s="186">
        <f>B89</f>
        <v>1790</v>
      </c>
      <c r="I228" s="187">
        <f>E89</f>
        <v>896</v>
      </c>
      <c r="J228" s="189">
        <f t="shared" si="49"/>
        <v>2686</v>
      </c>
    </row>
    <row r="229" spans="1:10" ht="14.25" x14ac:dyDescent="0.2">
      <c r="A229" s="205">
        <v>42401</v>
      </c>
      <c r="B229" s="191">
        <f>H90</f>
        <v>4005</v>
      </c>
      <c r="C229" s="192">
        <f>F90</f>
        <v>4580</v>
      </c>
      <c r="D229" s="194">
        <f t="shared" ref="D229:D270" si="51">C229+B229</f>
        <v>8585</v>
      </c>
      <c r="E229" s="191">
        <f>I90</f>
        <v>4120</v>
      </c>
      <c r="F229" s="192">
        <f>C90</f>
        <v>8680</v>
      </c>
      <c r="G229" s="194">
        <f t="shared" si="48"/>
        <v>12800</v>
      </c>
      <c r="H229" s="191">
        <f>B90</f>
        <v>1715</v>
      </c>
      <c r="I229" s="192">
        <f>E90</f>
        <v>886</v>
      </c>
      <c r="J229" s="194">
        <f t="shared" si="49"/>
        <v>2601</v>
      </c>
    </row>
    <row r="230" spans="1:10" ht="14.25" x14ac:dyDescent="0.2">
      <c r="A230" s="205">
        <v>42430</v>
      </c>
      <c r="B230" s="191">
        <f>H91</f>
        <v>4414</v>
      </c>
      <c r="C230" s="192">
        <f>F91</f>
        <v>5749</v>
      </c>
      <c r="D230" s="194">
        <f t="shared" si="51"/>
        <v>10163</v>
      </c>
      <c r="E230" s="191">
        <f>I91</f>
        <v>4040</v>
      </c>
      <c r="F230" s="192">
        <f>C91</f>
        <v>8473</v>
      </c>
      <c r="G230" s="194">
        <f t="shared" ref="G230:G270" si="52">F230+E230</f>
        <v>12513</v>
      </c>
      <c r="H230" s="191">
        <f>B91</f>
        <v>1417</v>
      </c>
      <c r="I230" s="192">
        <f>E91</f>
        <v>1174</v>
      </c>
      <c r="J230" s="194">
        <f t="shared" ref="J230:J270" si="53">I230+H230</f>
        <v>2591</v>
      </c>
    </row>
    <row r="231" spans="1:10" ht="14.25" x14ac:dyDescent="0.2">
      <c r="A231" s="205">
        <v>42461</v>
      </c>
      <c r="B231" s="191">
        <f>H92</f>
        <v>4040</v>
      </c>
      <c r="C231" s="192">
        <f>F92</f>
        <v>6285</v>
      </c>
      <c r="D231" s="194">
        <f t="shared" si="51"/>
        <v>10325</v>
      </c>
      <c r="E231" s="191">
        <f>I92</f>
        <v>3736</v>
      </c>
      <c r="F231" s="192">
        <f>C92</f>
        <v>8259</v>
      </c>
      <c r="G231" s="194">
        <f t="shared" si="52"/>
        <v>11995</v>
      </c>
      <c r="H231" s="191">
        <f>B92</f>
        <v>1558</v>
      </c>
      <c r="I231" s="192">
        <f>E92</f>
        <v>1051</v>
      </c>
      <c r="J231" s="194">
        <f t="shared" si="53"/>
        <v>2609</v>
      </c>
    </row>
    <row r="232" spans="1:10" ht="14.25" x14ac:dyDescent="0.2">
      <c r="A232" s="205">
        <v>42491</v>
      </c>
      <c r="B232" s="191">
        <f>H93</f>
        <v>4077</v>
      </c>
      <c r="C232" s="192">
        <f>F93</f>
        <v>5845</v>
      </c>
      <c r="D232" s="194">
        <f t="shared" si="51"/>
        <v>9922</v>
      </c>
      <c r="E232" s="191">
        <f>I93</f>
        <v>4039</v>
      </c>
      <c r="F232" s="192">
        <f>C93</f>
        <v>7828</v>
      </c>
      <c r="G232" s="194">
        <f t="shared" si="52"/>
        <v>11867</v>
      </c>
      <c r="H232" s="191">
        <f>B93</f>
        <v>1253</v>
      </c>
      <c r="I232" s="192">
        <f>E93</f>
        <v>1069</v>
      </c>
      <c r="J232" s="194">
        <f t="shared" si="53"/>
        <v>2322</v>
      </c>
    </row>
    <row r="233" spans="1:10" ht="14.25" x14ac:dyDescent="0.2">
      <c r="A233" s="205">
        <v>42522</v>
      </c>
      <c r="B233" s="191">
        <f>H94</f>
        <v>5030</v>
      </c>
      <c r="C233" s="192">
        <f>F94</f>
        <v>7722</v>
      </c>
      <c r="D233" s="194">
        <f t="shared" si="51"/>
        <v>12752</v>
      </c>
      <c r="E233" s="191">
        <f>I94</f>
        <v>4343</v>
      </c>
      <c r="F233" s="192">
        <f>C94</f>
        <v>8562</v>
      </c>
      <c r="G233" s="194">
        <f t="shared" si="52"/>
        <v>12905</v>
      </c>
      <c r="H233" s="191">
        <f>B94</f>
        <v>1430</v>
      </c>
      <c r="I233" s="192">
        <f>E94</f>
        <v>1349</v>
      </c>
      <c r="J233" s="194">
        <f t="shared" si="53"/>
        <v>2779</v>
      </c>
    </row>
    <row r="234" spans="1:10" ht="14.25" x14ac:dyDescent="0.2">
      <c r="A234" s="205">
        <v>42552</v>
      </c>
      <c r="B234" s="191">
        <f>H95</f>
        <v>5396</v>
      </c>
      <c r="C234" s="192">
        <f>F95</f>
        <v>8034</v>
      </c>
      <c r="D234" s="194">
        <f t="shared" si="51"/>
        <v>13430</v>
      </c>
      <c r="E234" s="191">
        <f>I95</f>
        <v>4455</v>
      </c>
      <c r="F234" s="192">
        <f>C95</f>
        <v>9633</v>
      </c>
      <c r="G234" s="194">
        <f t="shared" si="52"/>
        <v>14088</v>
      </c>
      <c r="H234" s="191">
        <f>B95</f>
        <v>1459</v>
      </c>
      <c r="I234" s="192">
        <f>E95</f>
        <v>1338</v>
      </c>
      <c r="J234" s="194">
        <f t="shared" si="53"/>
        <v>2797</v>
      </c>
    </row>
    <row r="235" spans="1:10" ht="14.25" x14ac:dyDescent="0.2">
      <c r="A235" s="205">
        <v>42583</v>
      </c>
      <c r="B235" s="191">
        <v>6212</v>
      </c>
      <c r="C235" s="192">
        <v>11034</v>
      </c>
      <c r="D235" s="194">
        <f t="shared" si="51"/>
        <v>17246</v>
      </c>
      <c r="E235" s="191">
        <v>5625</v>
      </c>
      <c r="F235" s="192">
        <v>9936</v>
      </c>
      <c r="G235" s="194">
        <f t="shared" si="52"/>
        <v>15561</v>
      </c>
      <c r="H235" s="191">
        <v>2853</v>
      </c>
      <c r="I235" s="192">
        <v>1893</v>
      </c>
      <c r="J235" s="194">
        <f t="shared" si="53"/>
        <v>4746</v>
      </c>
    </row>
    <row r="236" spans="1:10" ht="14.25" x14ac:dyDescent="0.2">
      <c r="A236" s="205">
        <v>42614</v>
      </c>
      <c r="B236" s="191">
        <v>5567</v>
      </c>
      <c r="C236" s="192">
        <v>12042</v>
      </c>
      <c r="D236" s="194">
        <f t="shared" si="51"/>
        <v>17609</v>
      </c>
      <c r="E236" s="191">
        <v>7104</v>
      </c>
      <c r="F236" s="192">
        <v>16825</v>
      </c>
      <c r="G236" s="194">
        <f t="shared" si="52"/>
        <v>23929</v>
      </c>
      <c r="H236" s="191">
        <v>3996</v>
      </c>
      <c r="I236" s="192">
        <v>2489</v>
      </c>
      <c r="J236" s="194">
        <f t="shared" si="53"/>
        <v>6485</v>
      </c>
    </row>
    <row r="237" spans="1:10" ht="14.25" x14ac:dyDescent="0.2">
      <c r="A237" s="205">
        <v>42644</v>
      </c>
      <c r="B237" s="191">
        <v>6037</v>
      </c>
      <c r="C237" s="192">
        <v>19835</v>
      </c>
      <c r="D237" s="194">
        <f t="shared" si="51"/>
        <v>25872</v>
      </c>
      <c r="E237" s="191">
        <v>5433</v>
      </c>
      <c r="F237" s="192">
        <v>14307</v>
      </c>
      <c r="G237" s="194">
        <f t="shared" si="52"/>
        <v>19740</v>
      </c>
      <c r="H237" s="191">
        <v>2275</v>
      </c>
      <c r="I237" s="192">
        <v>4377</v>
      </c>
      <c r="J237" s="194">
        <f t="shared" si="53"/>
        <v>6652</v>
      </c>
    </row>
    <row r="238" spans="1:10" ht="14.25" x14ac:dyDescent="0.2">
      <c r="A238" s="205">
        <v>42675</v>
      </c>
      <c r="B238" s="191">
        <v>6065</v>
      </c>
      <c r="C238" s="192">
        <v>13771</v>
      </c>
      <c r="D238" s="194">
        <f t="shared" si="51"/>
        <v>19836</v>
      </c>
      <c r="E238" s="191">
        <v>5699</v>
      </c>
      <c r="F238" s="192">
        <v>21281</v>
      </c>
      <c r="G238" s="194">
        <f t="shared" si="52"/>
        <v>26980</v>
      </c>
      <c r="H238" s="191">
        <v>3896</v>
      </c>
      <c r="I238" s="192">
        <v>1890</v>
      </c>
      <c r="J238" s="194">
        <f t="shared" si="53"/>
        <v>5786</v>
      </c>
    </row>
    <row r="239" spans="1:10" ht="15" thickBot="1" x14ac:dyDescent="0.25">
      <c r="A239" s="229">
        <v>42705</v>
      </c>
      <c r="B239" s="196">
        <v>8562</v>
      </c>
      <c r="C239" s="197">
        <v>14969</v>
      </c>
      <c r="D239" s="199">
        <f t="shared" si="51"/>
        <v>23531</v>
      </c>
      <c r="E239" s="196">
        <v>7749</v>
      </c>
      <c r="F239" s="197">
        <v>23510</v>
      </c>
      <c r="G239" s="199">
        <f t="shared" si="52"/>
        <v>31259</v>
      </c>
      <c r="H239" s="196">
        <v>3397</v>
      </c>
      <c r="I239" s="197">
        <v>1684</v>
      </c>
      <c r="J239" s="199">
        <f t="shared" si="53"/>
        <v>5081</v>
      </c>
    </row>
    <row r="240" spans="1:10" ht="14.25" x14ac:dyDescent="0.2">
      <c r="A240" s="257">
        <v>42736</v>
      </c>
      <c r="B240" s="210">
        <v>8025</v>
      </c>
      <c r="C240" s="258">
        <v>13216</v>
      </c>
      <c r="D240" s="235">
        <f t="shared" si="51"/>
        <v>21241</v>
      </c>
      <c r="E240" s="210">
        <v>8154</v>
      </c>
      <c r="F240" s="258">
        <v>22429</v>
      </c>
      <c r="G240" s="235">
        <f t="shared" si="52"/>
        <v>30583</v>
      </c>
      <c r="H240" s="210">
        <v>2647</v>
      </c>
      <c r="I240" s="258">
        <v>1719</v>
      </c>
      <c r="J240" s="235">
        <f t="shared" si="53"/>
        <v>4366</v>
      </c>
    </row>
    <row r="241" spans="1:10" ht="14.25" x14ac:dyDescent="0.2">
      <c r="A241" s="205">
        <v>42767</v>
      </c>
      <c r="B241" s="191">
        <v>6416</v>
      </c>
      <c r="C241" s="192">
        <v>14587</v>
      </c>
      <c r="D241" s="194">
        <f t="shared" si="51"/>
        <v>21003</v>
      </c>
      <c r="E241" s="191">
        <v>5887</v>
      </c>
      <c r="F241" s="192">
        <v>22750</v>
      </c>
      <c r="G241" s="194">
        <f t="shared" si="52"/>
        <v>28637</v>
      </c>
      <c r="H241" s="191">
        <v>2613</v>
      </c>
      <c r="I241" s="192">
        <v>2004</v>
      </c>
      <c r="J241" s="194">
        <f t="shared" si="53"/>
        <v>4617</v>
      </c>
    </row>
    <row r="242" spans="1:10" ht="14.25" x14ac:dyDescent="0.2">
      <c r="A242" s="205">
        <v>42795</v>
      </c>
      <c r="B242" s="191">
        <v>8169</v>
      </c>
      <c r="C242" s="192">
        <v>21738</v>
      </c>
      <c r="D242" s="194">
        <f t="shared" si="51"/>
        <v>29907</v>
      </c>
      <c r="E242" s="191">
        <v>7268</v>
      </c>
      <c r="F242" s="192">
        <v>25985</v>
      </c>
      <c r="G242" s="194">
        <f t="shared" si="52"/>
        <v>33253</v>
      </c>
      <c r="H242" s="191">
        <v>3739</v>
      </c>
      <c r="I242" s="192">
        <v>2411</v>
      </c>
      <c r="J242" s="194">
        <f t="shared" si="53"/>
        <v>6150</v>
      </c>
    </row>
    <row r="243" spans="1:10" ht="14.25" x14ac:dyDescent="0.2">
      <c r="A243" s="205">
        <v>42826</v>
      </c>
      <c r="B243" s="191">
        <v>6808</v>
      </c>
      <c r="C243" s="192">
        <v>17593</v>
      </c>
      <c r="D243" s="194">
        <f t="shared" si="51"/>
        <v>24401</v>
      </c>
      <c r="E243" s="191">
        <v>5719</v>
      </c>
      <c r="F243" s="192">
        <v>22359</v>
      </c>
      <c r="G243" s="194">
        <f t="shared" si="52"/>
        <v>28078</v>
      </c>
      <c r="H243" s="191">
        <v>2513</v>
      </c>
      <c r="I243" s="192">
        <v>1836</v>
      </c>
      <c r="J243" s="194">
        <f t="shared" si="53"/>
        <v>4349</v>
      </c>
    </row>
    <row r="244" spans="1:10" ht="14.25" x14ac:dyDescent="0.2">
      <c r="A244" s="205">
        <v>42856</v>
      </c>
      <c r="B244" s="191">
        <v>7504</v>
      </c>
      <c r="C244" s="192">
        <v>18534</v>
      </c>
      <c r="D244" s="194">
        <f t="shared" si="51"/>
        <v>26038</v>
      </c>
      <c r="E244" s="191">
        <v>6363</v>
      </c>
      <c r="F244" s="192">
        <v>29248</v>
      </c>
      <c r="G244" s="194">
        <f t="shared" si="52"/>
        <v>35611</v>
      </c>
      <c r="H244" s="191">
        <v>3143</v>
      </c>
      <c r="I244" s="192">
        <v>2101</v>
      </c>
      <c r="J244" s="194">
        <f t="shared" si="53"/>
        <v>5244</v>
      </c>
    </row>
    <row r="245" spans="1:10" ht="14.25" x14ac:dyDescent="0.2">
      <c r="A245" s="205">
        <v>42887</v>
      </c>
      <c r="B245" s="191">
        <v>8594</v>
      </c>
      <c r="C245" s="192">
        <v>18527</v>
      </c>
      <c r="D245" s="194">
        <f t="shared" si="51"/>
        <v>27121</v>
      </c>
      <c r="E245" s="191">
        <v>6636</v>
      </c>
      <c r="F245" s="192">
        <v>34405</v>
      </c>
      <c r="G245" s="194">
        <f t="shared" si="52"/>
        <v>41041</v>
      </c>
      <c r="H245" s="191">
        <v>5314</v>
      </c>
      <c r="I245" s="192">
        <v>2006</v>
      </c>
      <c r="J245" s="194">
        <f t="shared" si="53"/>
        <v>7320</v>
      </c>
    </row>
    <row r="246" spans="1:10" ht="14.25" x14ac:dyDescent="0.2">
      <c r="A246" s="205">
        <v>42917</v>
      </c>
      <c r="B246" s="191">
        <v>7619</v>
      </c>
      <c r="C246" s="192">
        <v>16549</v>
      </c>
      <c r="D246" s="194">
        <f t="shared" si="51"/>
        <v>24168</v>
      </c>
      <c r="E246" s="191">
        <v>6327</v>
      </c>
      <c r="F246" s="192">
        <v>29997</v>
      </c>
      <c r="G246" s="194">
        <f t="shared" si="52"/>
        <v>36324</v>
      </c>
      <c r="H246" s="191">
        <v>6190</v>
      </c>
      <c r="I246" s="192">
        <v>1874</v>
      </c>
      <c r="J246" s="194">
        <f t="shared" si="53"/>
        <v>8064</v>
      </c>
    </row>
    <row r="247" spans="1:10" ht="14.25" x14ac:dyDescent="0.2">
      <c r="A247" s="205">
        <v>42948</v>
      </c>
      <c r="B247" s="191">
        <v>7297</v>
      </c>
      <c r="C247" s="192">
        <v>16401</v>
      </c>
      <c r="D247" s="194">
        <f t="shared" si="51"/>
        <v>23698</v>
      </c>
      <c r="E247" s="191">
        <v>5761</v>
      </c>
      <c r="F247" s="192">
        <v>36339</v>
      </c>
      <c r="G247" s="194">
        <f t="shared" si="52"/>
        <v>42100</v>
      </c>
      <c r="H247" s="191">
        <v>8034</v>
      </c>
      <c r="I247" s="192">
        <v>2176</v>
      </c>
      <c r="J247" s="194">
        <f t="shared" si="53"/>
        <v>10210</v>
      </c>
    </row>
    <row r="248" spans="1:10" ht="14.25" x14ac:dyDescent="0.2">
      <c r="A248" s="205">
        <v>42979</v>
      </c>
      <c r="B248" s="191">
        <v>6996</v>
      </c>
      <c r="C248" s="192">
        <v>14237</v>
      </c>
      <c r="D248" s="194">
        <f t="shared" si="51"/>
        <v>21233</v>
      </c>
      <c r="E248" s="191">
        <v>5484</v>
      </c>
      <c r="F248" s="192">
        <v>37439</v>
      </c>
      <c r="G248" s="194">
        <f t="shared" si="52"/>
        <v>42923</v>
      </c>
      <c r="H248" s="191">
        <v>7651</v>
      </c>
      <c r="I248" s="192">
        <v>1606</v>
      </c>
      <c r="J248" s="194">
        <f t="shared" si="53"/>
        <v>9257</v>
      </c>
    </row>
    <row r="249" spans="1:10" ht="14.25" x14ac:dyDescent="0.2">
      <c r="A249" s="205">
        <v>43009</v>
      </c>
      <c r="B249" s="191">
        <v>9538</v>
      </c>
      <c r="C249" s="192">
        <v>19118</v>
      </c>
      <c r="D249" s="194">
        <f t="shared" si="51"/>
        <v>28656</v>
      </c>
      <c r="E249" s="191">
        <v>7314</v>
      </c>
      <c r="F249" s="192">
        <v>48133</v>
      </c>
      <c r="G249" s="194">
        <f t="shared" si="52"/>
        <v>55447</v>
      </c>
      <c r="H249" s="191">
        <v>8926</v>
      </c>
      <c r="I249" s="192">
        <v>2278</v>
      </c>
      <c r="J249" s="194">
        <f t="shared" si="53"/>
        <v>11204</v>
      </c>
    </row>
    <row r="250" spans="1:10" ht="14.25" x14ac:dyDescent="0.2">
      <c r="A250" s="205">
        <v>43040</v>
      </c>
      <c r="B250" s="191">
        <v>1142</v>
      </c>
      <c r="C250" s="192">
        <v>2090</v>
      </c>
      <c r="D250" s="194">
        <f t="shared" si="51"/>
        <v>3232</v>
      </c>
      <c r="E250" s="191">
        <v>492</v>
      </c>
      <c r="F250" s="192">
        <v>36585</v>
      </c>
      <c r="G250" s="194">
        <f t="shared" si="52"/>
        <v>37077</v>
      </c>
      <c r="H250" s="191">
        <v>6478</v>
      </c>
      <c r="I250" s="192">
        <v>437</v>
      </c>
      <c r="J250" s="194">
        <f t="shared" si="53"/>
        <v>6915</v>
      </c>
    </row>
    <row r="251" spans="1:10" ht="14.25" x14ac:dyDescent="0.2">
      <c r="A251" s="205">
        <v>43070</v>
      </c>
      <c r="B251" s="191">
        <v>9165</v>
      </c>
      <c r="C251" s="192">
        <v>15464</v>
      </c>
      <c r="D251" s="194">
        <f t="shared" si="51"/>
        <v>24629</v>
      </c>
      <c r="E251" s="191">
        <v>5801</v>
      </c>
      <c r="F251" s="192">
        <v>35846</v>
      </c>
      <c r="G251" s="194">
        <f t="shared" si="52"/>
        <v>41647</v>
      </c>
      <c r="H251" s="191">
        <v>6848</v>
      </c>
      <c r="I251" s="192">
        <v>1764</v>
      </c>
      <c r="J251" s="194">
        <f t="shared" si="53"/>
        <v>8612</v>
      </c>
    </row>
    <row r="252" spans="1:10" ht="14.25" x14ac:dyDescent="0.2">
      <c r="A252" s="205">
        <v>43101</v>
      </c>
      <c r="B252" s="191">
        <v>9855</v>
      </c>
      <c r="C252" s="192">
        <v>16401</v>
      </c>
      <c r="D252" s="194">
        <f t="shared" si="51"/>
        <v>26256</v>
      </c>
      <c r="E252" s="191">
        <v>6449</v>
      </c>
      <c r="F252" s="192">
        <v>36361</v>
      </c>
      <c r="G252" s="194">
        <f t="shared" si="52"/>
        <v>42810</v>
      </c>
      <c r="H252" s="191">
        <v>7817</v>
      </c>
      <c r="I252" s="192">
        <v>2917</v>
      </c>
      <c r="J252" s="194">
        <f t="shared" si="53"/>
        <v>10734</v>
      </c>
    </row>
    <row r="253" spans="1:10" ht="14.25" x14ac:dyDescent="0.2">
      <c r="A253" s="205">
        <v>43132</v>
      </c>
      <c r="B253" s="191">
        <v>8609</v>
      </c>
      <c r="C253" s="192">
        <v>19117</v>
      </c>
      <c r="D253" s="194">
        <f t="shared" si="51"/>
        <v>27726</v>
      </c>
      <c r="E253" s="191">
        <v>5983</v>
      </c>
      <c r="F253" s="192">
        <v>30029</v>
      </c>
      <c r="G253" s="194">
        <f t="shared" si="52"/>
        <v>36012</v>
      </c>
      <c r="H253" s="191">
        <v>5813</v>
      </c>
      <c r="I253" s="192">
        <v>3030</v>
      </c>
      <c r="J253" s="194">
        <f t="shared" si="53"/>
        <v>8843</v>
      </c>
    </row>
    <row r="254" spans="1:10" ht="14.25" x14ac:dyDescent="0.2">
      <c r="A254" s="205">
        <v>43160</v>
      </c>
      <c r="B254" s="191">
        <v>8806</v>
      </c>
      <c r="C254" s="192">
        <v>27813</v>
      </c>
      <c r="D254" s="194">
        <f t="shared" si="51"/>
        <v>36619</v>
      </c>
      <c r="E254" s="191">
        <v>5811</v>
      </c>
      <c r="F254" s="192">
        <v>29989</v>
      </c>
      <c r="G254" s="194">
        <f t="shared" si="52"/>
        <v>35800</v>
      </c>
      <c r="H254" s="191">
        <v>6409</v>
      </c>
      <c r="I254" s="192">
        <v>4839</v>
      </c>
      <c r="J254" s="194">
        <f t="shared" si="53"/>
        <v>11248</v>
      </c>
    </row>
    <row r="255" spans="1:10" ht="14.25" x14ac:dyDescent="0.2">
      <c r="A255" s="205">
        <v>43191</v>
      </c>
      <c r="B255" s="191">
        <v>9152</v>
      </c>
      <c r="C255" s="192">
        <v>29208</v>
      </c>
      <c r="D255" s="194">
        <f t="shared" si="51"/>
        <v>38360</v>
      </c>
      <c r="E255" s="191">
        <v>5628</v>
      </c>
      <c r="F255" s="192">
        <v>26174</v>
      </c>
      <c r="G255" s="194">
        <f t="shared" si="52"/>
        <v>31802</v>
      </c>
      <c r="H255" s="191">
        <v>9855</v>
      </c>
      <c r="I255" s="192">
        <v>4916</v>
      </c>
      <c r="J255" s="194">
        <f t="shared" si="53"/>
        <v>14771</v>
      </c>
    </row>
    <row r="256" spans="1:10" ht="14.25" x14ac:dyDescent="0.2">
      <c r="A256" s="205">
        <v>43221</v>
      </c>
      <c r="B256" s="191">
        <v>10283</v>
      </c>
      <c r="C256" s="192">
        <v>25769</v>
      </c>
      <c r="D256" s="194">
        <f t="shared" si="51"/>
        <v>36052</v>
      </c>
      <c r="E256" s="191">
        <v>6312</v>
      </c>
      <c r="F256" s="192">
        <v>29441</v>
      </c>
      <c r="G256" s="194">
        <f t="shared" si="52"/>
        <v>35753</v>
      </c>
      <c r="H256" s="191">
        <v>10324</v>
      </c>
      <c r="I256" s="192">
        <v>4352</v>
      </c>
      <c r="J256" s="194">
        <f t="shared" si="53"/>
        <v>14676</v>
      </c>
    </row>
    <row r="257" spans="1:10" ht="14.25" x14ac:dyDescent="0.2">
      <c r="A257" s="205">
        <v>43252</v>
      </c>
      <c r="B257" s="191">
        <v>10313</v>
      </c>
      <c r="C257" s="192">
        <v>29944</v>
      </c>
      <c r="D257" s="194">
        <f t="shared" si="51"/>
        <v>40257</v>
      </c>
      <c r="E257" s="191">
        <v>6189</v>
      </c>
      <c r="F257" s="192">
        <v>30666</v>
      </c>
      <c r="G257" s="194">
        <f t="shared" si="52"/>
        <v>36855</v>
      </c>
      <c r="H257" s="191">
        <v>7441</v>
      </c>
      <c r="I257" s="192">
        <v>4803</v>
      </c>
      <c r="J257" s="194">
        <f t="shared" si="53"/>
        <v>12244</v>
      </c>
    </row>
    <row r="258" spans="1:10" ht="14.25" x14ac:dyDescent="0.2">
      <c r="A258" s="205">
        <v>43282</v>
      </c>
      <c r="B258" s="191">
        <v>8849</v>
      </c>
      <c r="C258" s="192">
        <v>28360</v>
      </c>
      <c r="D258" s="194">
        <f t="shared" si="51"/>
        <v>37209</v>
      </c>
      <c r="E258" s="191">
        <v>5532</v>
      </c>
      <c r="F258" s="192">
        <v>33168</v>
      </c>
      <c r="G258" s="194">
        <f t="shared" si="52"/>
        <v>38700</v>
      </c>
      <c r="H258" s="191">
        <v>7951</v>
      </c>
      <c r="I258" s="192">
        <v>5646</v>
      </c>
      <c r="J258" s="194">
        <f t="shared" si="53"/>
        <v>13597</v>
      </c>
    </row>
    <row r="259" spans="1:10" ht="14.25" x14ac:dyDescent="0.2">
      <c r="A259" s="205">
        <v>43313</v>
      </c>
      <c r="B259" s="191">
        <v>8386</v>
      </c>
      <c r="C259" s="192">
        <v>21394</v>
      </c>
      <c r="D259" s="194">
        <f t="shared" si="51"/>
        <v>29780</v>
      </c>
      <c r="E259" s="191">
        <v>5235</v>
      </c>
      <c r="F259" s="192">
        <v>34676</v>
      </c>
      <c r="G259" s="194">
        <f t="shared" si="52"/>
        <v>39911</v>
      </c>
      <c r="H259" s="191">
        <v>8764</v>
      </c>
      <c r="I259" s="192">
        <v>4591</v>
      </c>
      <c r="J259" s="194">
        <f t="shared" si="53"/>
        <v>13355</v>
      </c>
    </row>
    <row r="260" spans="1:10" ht="14.25" x14ac:dyDescent="0.2">
      <c r="A260" s="205">
        <v>43344</v>
      </c>
      <c r="B260" s="191">
        <v>7046</v>
      </c>
      <c r="C260" s="192">
        <v>16600</v>
      </c>
      <c r="D260" s="194">
        <f t="shared" si="51"/>
        <v>23646</v>
      </c>
      <c r="E260" s="191">
        <v>4581</v>
      </c>
      <c r="F260" s="192">
        <v>35734</v>
      </c>
      <c r="G260" s="194">
        <f t="shared" si="52"/>
        <v>40315</v>
      </c>
      <c r="H260" s="191">
        <v>8549</v>
      </c>
      <c r="I260" s="192">
        <v>2905</v>
      </c>
      <c r="J260" s="194">
        <f t="shared" si="53"/>
        <v>11454</v>
      </c>
    </row>
    <row r="261" spans="1:10" ht="14.25" x14ac:dyDescent="0.2">
      <c r="A261" s="205">
        <v>43374</v>
      </c>
      <c r="B261" s="191">
        <v>5822</v>
      </c>
      <c r="C261" s="192">
        <v>13945</v>
      </c>
      <c r="D261" s="194">
        <f t="shared" si="51"/>
        <v>19767</v>
      </c>
      <c r="E261" s="191">
        <v>4466</v>
      </c>
      <c r="F261" s="192">
        <v>34303</v>
      </c>
      <c r="G261" s="194">
        <f t="shared" si="52"/>
        <v>38769</v>
      </c>
      <c r="H261" s="191">
        <v>6610</v>
      </c>
      <c r="I261" s="192">
        <v>3353</v>
      </c>
      <c r="J261" s="194">
        <f t="shared" si="53"/>
        <v>9963</v>
      </c>
    </row>
    <row r="262" spans="1:10" ht="14.25" x14ac:dyDescent="0.2">
      <c r="A262" s="205">
        <v>43405</v>
      </c>
      <c r="B262" s="191">
        <v>4783</v>
      </c>
      <c r="C262" s="192">
        <v>13242</v>
      </c>
      <c r="D262" s="194">
        <f t="shared" si="51"/>
        <v>18025</v>
      </c>
      <c r="E262" s="191">
        <v>3476</v>
      </c>
      <c r="F262" s="192">
        <v>25170</v>
      </c>
      <c r="G262" s="194">
        <f t="shared" si="52"/>
        <v>28646</v>
      </c>
      <c r="H262" s="191">
        <v>6919</v>
      </c>
      <c r="I262" s="192">
        <v>3721</v>
      </c>
      <c r="J262" s="194">
        <f t="shared" si="53"/>
        <v>10640</v>
      </c>
    </row>
    <row r="263" spans="1:10" ht="15" thickBot="1" x14ac:dyDescent="0.25">
      <c r="A263" s="229">
        <v>43435</v>
      </c>
      <c r="B263" s="196">
        <v>3394</v>
      </c>
      <c r="C263" s="197">
        <v>10741</v>
      </c>
      <c r="D263" s="199">
        <f t="shared" si="51"/>
        <v>14135</v>
      </c>
      <c r="E263" s="196">
        <v>2243</v>
      </c>
      <c r="F263" s="197">
        <v>22416</v>
      </c>
      <c r="G263" s="199">
        <f t="shared" si="52"/>
        <v>24659</v>
      </c>
      <c r="H263" s="196">
        <v>5913</v>
      </c>
      <c r="I263" s="197">
        <v>2425</v>
      </c>
      <c r="J263" s="199">
        <f t="shared" si="53"/>
        <v>8338</v>
      </c>
    </row>
    <row r="264" spans="1:10" ht="14.25" x14ac:dyDescent="0.2">
      <c r="A264" s="205">
        <v>43466</v>
      </c>
      <c r="B264" s="191">
        <v>3840</v>
      </c>
      <c r="C264" s="192">
        <v>12560</v>
      </c>
      <c r="D264" s="194">
        <f t="shared" si="51"/>
        <v>16400</v>
      </c>
      <c r="E264" s="191">
        <v>2755</v>
      </c>
      <c r="F264" s="192">
        <v>27475</v>
      </c>
      <c r="G264" s="194">
        <f t="shared" si="52"/>
        <v>30230</v>
      </c>
      <c r="H264" s="191">
        <v>6499</v>
      </c>
      <c r="I264" s="192">
        <v>3054</v>
      </c>
      <c r="J264" s="194">
        <f t="shared" si="53"/>
        <v>9553</v>
      </c>
    </row>
    <row r="265" spans="1:10" ht="14.25" x14ac:dyDescent="0.2">
      <c r="A265" s="205">
        <v>43497</v>
      </c>
      <c r="B265" s="191">
        <v>3113</v>
      </c>
      <c r="C265" s="192">
        <v>12198</v>
      </c>
      <c r="D265" s="194">
        <f t="shared" si="51"/>
        <v>15311</v>
      </c>
      <c r="E265" s="191">
        <v>2058</v>
      </c>
      <c r="F265" s="192">
        <v>23796</v>
      </c>
      <c r="G265" s="194">
        <f t="shared" si="52"/>
        <v>25854</v>
      </c>
      <c r="H265" s="191">
        <v>7399</v>
      </c>
      <c r="I265" s="192">
        <v>2999</v>
      </c>
      <c r="J265" s="194">
        <f t="shared" si="53"/>
        <v>10398</v>
      </c>
    </row>
    <row r="266" spans="1:10" ht="14.25" x14ac:dyDescent="0.2">
      <c r="A266" s="205">
        <v>43525</v>
      </c>
      <c r="B266" s="191">
        <v>3048</v>
      </c>
      <c r="C266" s="192">
        <v>10957</v>
      </c>
      <c r="D266" s="194">
        <f t="shared" si="51"/>
        <v>14005</v>
      </c>
      <c r="E266" s="191">
        <v>2634</v>
      </c>
      <c r="F266" s="192">
        <v>26197</v>
      </c>
      <c r="G266" s="194">
        <f t="shared" si="52"/>
        <v>28831</v>
      </c>
      <c r="H266" s="191">
        <v>7431</v>
      </c>
      <c r="I266" s="192">
        <v>2880</v>
      </c>
      <c r="J266" s="194">
        <f t="shared" si="53"/>
        <v>10311</v>
      </c>
    </row>
    <row r="267" spans="1:10" ht="14.25" x14ac:dyDescent="0.2">
      <c r="A267" s="205">
        <v>43556</v>
      </c>
      <c r="B267" s="191">
        <v>3523</v>
      </c>
      <c r="C267" s="192">
        <v>15688</v>
      </c>
      <c r="D267" s="194">
        <f t="shared" si="51"/>
        <v>19211</v>
      </c>
      <c r="E267" s="191">
        <v>2617</v>
      </c>
      <c r="F267" s="192">
        <v>25932</v>
      </c>
      <c r="G267" s="194">
        <f t="shared" si="52"/>
        <v>28549</v>
      </c>
      <c r="H267" s="191">
        <v>8683</v>
      </c>
      <c r="I267" s="192">
        <v>3548</v>
      </c>
      <c r="J267" s="194">
        <f t="shared" si="53"/>
        <v>12231</v>
      </c>
    </row>
    <row r="268" spans="1:10" ht="14.25" x14ac:dyDescent="0.2">
      <c r="A268" s="205">
        <v>43586</v>
      </c>
      <c r="B268" s="191">
        <v>2793</v>
      </c>
      <c r="C268" s="192">
        <v>13254</v>
      </c>
      <c r="D268" s="194">
        <f t="shared" si="51"/>
        <v>16047</v>
      </c>
      <c r="E268" s="191">
        <v>2285</v>
      </c>
      <c r="F268" s="192">
        <v>27449</v>
      </c>
      <c r="G268" s="194">
        <f t="shared" si="52"/>
        <v>29734</v>
      </c>
      <c r="H268" s="191">
        <v>8616</v>
      </c>
      <c r="I268" s="192">
        <v>4141</v>
      </c>
      <c r="J268" s="194">
        <f t="shared" si="53"/>
        <v>12757</v>
      </c>
    </row>
    <row r="269" spans="1:10" ht="14.25" x14ac:dyDescent="0.2">
      <c r="A269" s="205">
        <v>43617</v>
      </c>
      <c r="B269" s="191">
        <v>2612</v>
      </c>
      <c r="C269" s="192">
        <v>14998</v>
      </c>
      <c r="D269" s="194">
        <f t="shared" si="51"/>
        <v>17610</v>
      </c>
      <c r="E269" s="191">
        <v>1817</v>
      </c>
      <c r="F269" s="192">
        <v>21368</v>
      </c>
      <c r="G269" s="194">
        <f t="shared" si="52"/>
        <v>23185</v>
      </c>
      <c r="H269" s="191">
        <v>7601</v>
      </c>
      <c r="I269" s="192">
        <v>4265</v>
      </c>
      <c r="J269" s="194">
        <f t="shared" si="53"/>
        <v>11866</v>
      </c>
    </row>
    <row r="270" spans="1:10" ht="14.25" x14ac:dyDescent="0.2">
      <c r="A270" s="205">
        <v>43647</v>
      </c>
      <c r="B270" s="191">
        <v>2533</v>
      </c>
      <c r="C270" s="192">
        <v>15015</v>
      </c>
      <c r="D270" s="194">
        <f t="shared" si="51"/>
        <v>17548</v>
      </c>
      <c r="E270" s="191">
        <v>1552</v>
      </c>
      <c r="F270" s="192">
        <v>19036</v>
      </c>
      <c r="G270" s="194">
        <f t="shared" si="52"/>
        <v>20588</v>
      </c>
      <c r="H270" s="259">
        <v>15354</v>
      </c>
      <c r="I270" s="192">
        <v>4753</v>
      </c>
      <c r="J270" s="194">
        <f t="shared" si="53"/>
        <v>20107</v>
      </c>
    </row>
    <row r="271" spans="1:10" ht="14.25" x14ac:dyDescent="0.2">
      <c r="A271" s="205">
        <v>43678</v>
      </c>
      <c r="B271" s="191">
        <v>1919</v>
      </c>
      <c r="C271" s="192">
        <v>13628</v>
      </c>
      <c r="D271" s="194">
        <f t="shared" ref="D271:D287" si="54">C271+B271</f>
        <v>15547</v>
      </c>
      <c r="E271" s="191">
        <v>1131</v>
      </c>
      <c r="F271" s="192">
        <v>14002</v>
      </c>
      <c r="G271" s="194">
        <f t="shared" ref="G271:G287" si="55">F271+E271</f>
        <v>15133</v>
      </c>
      <c r="H271" s="259">
        <v>20074</v>
      </c>
      <c r="I271" s="192">
        <v>4671</v>
      </c>
      <c r="J271" s="194">
        <f t="shared" ref="J271:J287" si="56">I271+H271</f>
        <v>24745</v>
      </c>
    </row>
    <row r="272" spans="1:10" ht="14.25" x14ac:dyDescent="0.2">
      <c r="A272" s="205">
        <v>43709</v>
      </c>
      <c r="B272" s="191">
        <v>1989</v>
      </c>
      <c r="C272" s="192">
        <v>14164</v>
      </c>
      <c r="D272" s="194">
        <f t="shared" si="54"/>
        <v>16153</v>
      </c>
      <c r="E272" s="191">
        <v>1182</v>
      </c>
      <c r="F272" s="192">
        <v>19234</v>
      </c>
      <c r="G272" s="194">
        <f t="shared" si="55"/>
        <v>20416</v>
      </c>
      <c r="H272" s="259">
        <v>17762</v>
      </c>
      <c r="I272" s="192">
        <v>5775</v>
      </c>
      <c r="J272" s="194">
        <f t="shared" si="56"/>
        <v>23537</v>
      </c>
    </row>
    <row r="273" spans="1:10" ht="14.25" x14ac:dyDescent="0.2">
      <c r="A273" s="205">
        <v>43739</v>
      </c>
      <c r="B273" s="191">
        <v>1773</v>
      </c>
      <c r="C273" s="192">
        <v>15413</v>
      </c>
      <c r="D273" s="194">
        <f t="shared" si="54"/>
        <v>17186</v>
      </c>
      <c r="E273" s="191">
        <v>975</v>
      </c>
      <c r="F273" s="192">
        <v>16519</v>
      </c>
      <c r="G273" s="194">
        <f t="shared" si="55"/>
        <v>17494</v>
      </c>
      <c r="H273" s="259">
        <v>13331</v>
      </c>
      <c r="I273" s="192">
        <v>5076</v>
      </c>
      <c r="J273" s="194">
        <f t="shared" si="56"/>
        <v>18407</v>
      </c>
    </row>
    <row r="274" spans="1:10" ht="14.25" x14ac:dyDescent="0.2">
      <c r="A274" s="205">
        <v>43770</v>
      </c>
      <c r="B274" s="191">
        <v>1924</v>
      </c>
      <c r="C274" s="192">
        <v>13012</v>
      </c>
      <c r="D274" s="194">
        <f t="shared" si="54"/>
        <v>14936</v>
      </c>
      <c r="E274" s="191">
        <v>999</v>
      </c>
      <c r="F274" s="192">
        <v>19047</v>
      </c>
      <c r="G274" s="194">
        <f t="shared" si="55"/>
        <v>20046</v>
      </c>
      <c r="H274" s="259">
        <v>11821</v>
      </c>
      <c r="I274" s="192">
        <v>4731</v>
      </c>
      <c r="J274" s="194">
        <f t="shared" si="56"/>
        <v>16552</v>
      </c>
    </row>
    <row r="275" spans="1:10" ht="14.25" x14ac:dyDescent="0.2">
      <c r="A275" s="205">
        <v>43800</v>
      </c>
      <c r="B275" s="191">
        <v>1796</v>
      </c>
      <c r="C275" s="192">
        <v>14370</v>
      </c>
      <c r="D275" s="194">
        <f t="shared" si="54"/>
        <v>16166</v>
      </c>
      <c r="E275" s="191">
        <v>994</v>
      </c>
      <c r="F275" s="192">
        <v>19293</v>
      </c>
      <c r="G275" s="194">
        <f t="shared" si="55"/>
        <v>20287</v>
      </c>
      <c r="H275" s="259">
        <v>14315</v>
      </c>
      <c r="I275" s="192">
        <v>4272</v>
      </c>
      <c r="J275" s="194">
        <f t="shared" si="56"/>
        <v>18587</v>
      </c>
    </row>
    <row r="276" spans="1:10" ht="14.25" x14ac:dyDescent="0.2">
      <c r="A276" s="205">
        <v>43831</v>
      </c>
      <c r="B276" s="191">
        <v>1468</v>
      </c>
      <c r="C276" s="192">
        <v>12530</v>
      </c>
      <c r="D276" s="194">
        <f t="shared" si="54"/>
        <v>13998</v>
      </c>
      <c r="E276" s="191">
        <v>848</v>
      </c>
      <c r="F276" s="192">
        <v>22283</v>
      </c>
      <c r="G276" s="194">
        <f t="shared" si="55"/>
        <v>23131</v>
      </c>
      <c r="H276" s="259">
        <v>13085</v>
      </c>
      <c r="I276" s="192">
        <v>4506</v>
      </c>
      <c r="J276" s="194">
        <f t="shared" si="56"/>
        <v>17591</v>
      </c>
    </row>
    <row r="277" spans="1:10" ht="14.25" x14ac:dyDescent="0.2">
      <c r="A277" s="205">
        <v>43862</v>
      </c>
      <c r="B277" s="191">
        <v>1053</v>
      </c>
      <c r="C277" s="192">
        <v>11080</v>
      </c>
      <c r="D277" s="194">
        <f t="shared" si="54"/>
        <v>12133</v>
      </c>
      <c r="E277" s="191">
        <v>719</v>
      </c>
      <c r="F277" s="192">
        <v>19272</v>
      </c>
      <c r="G277" s="194">
        <f t="shared" si="55"/>
        <v>19991</v>
      </c>
      <c r="H277" s="259">
        <v>9174</v>
      </c>
      <c r="I277" s="192">
        <v>3784</v>
      </c>
      <c r="J277" s="194">
        <f t="shared" si="56"/>
        <v>12958</v>
      </c>
    </row>
    <row r="278" spans="1:10" ht="14.25" x14ac:dyDescent="0.2">
      <c r="A278" s="205">
        <v>43891</v>
      </c>
      <c r="B278" s="191">
        <v>944</v>
      </c>
      <c r="C278" s="192">
        <v>9588</v>
      </c>
      <c r="D278" s="194">
        <f t="shared" si="54"/>
        <v>10532</v>
      </c>
      <c r="E278" s="191">
        <v>633</v>
      </c>
      <c r="F278" s="192">
        <v>13544</v>
      </c>
      <c r="G278" s="194">
        <f t="shared" si="55"/>
        <v>14177</v>
      </c>
      <c r="H278" s="259">
        <v>7035</v>
      </c>
      <c r="I278" s="192">
        <v>3005</v>
      </c>
      <c r="J278" s="194">
        <f t="shared" si="56"/>
        <v>10040</v>
      </c>
    </row>
    <row r="279" spans="1:10" ht="14.25" x14ac:dyDescent="0.2">
      <c r="A279" s="205">
        <v>43922</v>
      </c>
      <c r="B279" s="191">
        <v>180</v>
      </c>
      <c r="C279" s="192">
        <v>2615</v>
      </c>
      <c r="D279" s="194">
        <f t="shared" si="54"/>
        <v>2795</v>
      </c>
      <c r="E279" s="191">
        <v>64</v>
      </c>
      <c r="F279" s="192">
        <v>1808</v>
      </c>
      <c r="G279" s="194">
        <f t="shared" si="55"/>
        <v>1872</v>
      </c>
      <c r="H279" s="259">
        <v>1058</v>
      </c>
      <c r="I279" s="192">
        <v>526</v>
      </c>
      <c r="J279" s="194">
        <f t="shared" si="56"/>
        <v>1584</v>
      </c>
    </row>
    <row r="280" spans="1:10" ht="14.25" x14ac:dyDescent="0.2">
      <c r="A280" s="205">
        <v>43952</v>
      </c>
      <c r="B280" s="191">
        <v>483</v>
      </c>
      <c r="C280" s="192">
        <v>6509</v>
      </c>
      <c r="D280" s="194">
        <f t="shared" si="54"/>
        <v>6992</v>
      </c>
      <c r="E280" s="191">
        <v>153</v>
      </c>
      <c r="F280" s="192">
        <v>5052</v>
      </c>
      <c r="G280" s="194">
        <f t="shared" si="55"/>
        <v>5205</v>
      </c>
      <c r="H280" s="259">
        <v>2134</v>
      </c>
      <c r="I280" s="192">
        <v>1243</v>
      </c>
      <c r="J280" s="194">
        <f t="shared" si="56"/>
        <v>3377</v>
      </c>
    </row>
    <row r="281" spans="1:10" ht="14.25" x14ac:dyDescent="0.2">
      <c r="A281" s="205">
        <v>43983</v>
      </c>
      <c r="B281" s="191">
        <v>1178</v>
      </c>
      <c r="C281" s="192">
        <v>14091</v>
      </c>
      <c r="D281" s="194">
        <f t="shared" si="54"/>
        <v>15269</v>
      </c>
      <c r="E281" s="191">
        <v>450</v>
      </c>
      <c r="F281" s="192">
        <v>6552</v>
      </c>
      <c r="G281" s="194">
        <f t="shared" si="55"/>
        <v>7002</v>
      </c>
      <c r="H281" s="259">
        <v>4733</v>
      </c>
      <c r="I281" s="192">
        <v>3615</v>
      </c>
      <c r="J281" s="194">
        <f t="shared" si="56"/>
        <v>8348</v>
      </c>
    </row>
    <row r="282" spans="1:10" ht="14.25" x14ac:dyDescent="0.2">
      <c r="A282" s="205">
        <v>44013</v>
      </c>
      <c r="B282" s="191">
        <v>1368</v>
      </c>
      <c r="C282" s="192">
        <v>18322</v>
      </c>
      <c r="D282" s="194">
        <f t="shared" si="54"/>
        <v>19690</v>
      </c>
      <c r="E282" s="191">
        <v>623</v>
      </c>
      <c r="F282" s="192">
        <v>10774</v>
      </c>
      <c r="G282" s="194">
        <f t="shared" si="55"/>
        <v>11397</v>
      </c>
      <c r="H282" s="259">
        <v>5659</v>
      </c>
      <c r="I282" s="192">
        <v>7414</v>
      </c>
      <c r="J282" s="194">
        <f t="shared" si="56"/>
        <v>13073</v>
      </c>
    </row>
    <row r="283" spans="1:10" ht="14.25" x14ac:dyDescent="0.2">
      <c r="A283" s="205">
        <v>44044</v>
      </c>
      <c r="B283" s="191">
        <v>984</v>
      </c>
      <c r="C283" s="192">
        <v>16939</v>
      </c>
      <c r="D283" s="194">
        <f t="shared" si="54"/>
        <v>17923</v>
      </c>
      <c r="E283" s="191">
        <v>504</v>
      </c>
      <c r="F283" s="191">
        <v>13260</v>
      </c>
      <c r="G283" s="194">
        <f t="shared" si="55"/>
        <v>13764</v>
      </c>
      <c r="H283" s="259">
        <v>8199</v>
      </c>
      <c r="I283" s="192">
        <v>5524</v>
      </c>
      <c r="J283" s="194">
        <f t="shared" si="56"/>
        <v>13723</v>
      </c>
    </row>
    <row r="284" spans="1:10" ht="14.25" x14ac:dyDescent="0.2">
      <c r="A284" s="205">
        <v>44075</v>
      </c>
      <c r="B284" s="191">
        <v>1073</v>
      </c>
      <c r="C284" s="192">
        <v>20594</v>
      </c>
      <c r="D284" s="194">
        <f t="shared" si="54"/>
        <v>21667</v>
      </c>
      <c r="E284" s="191">
        <v>659</v>
      </c>
      <c r="F284" s="191">
        <v>14286</v>
      </c>
      <c r="G284" s="194">
        <f t="shared" si="55"/>
        <v>14945</v>
      </c>
      <c r="H284" s="259">
        <v>10123</v>
      </c>
      <c r="I284" s="192">
        <v>6306</v>
      </c>
      <c r="J284" s="194">
        <f t="shared" si="56"/>
        <v>16429</v>
      </c>
    </row>
    <row r="285" spans="1:10" ht="14.25" x14ac:dyDescent="0.2">
      <c r="A285" s="205">
        <v>44105</v>
      </c>
      <c r="B285" s="261">
        <v>958</v>
      </c>
      <c r="C285" s="223">
        <v>18328</v>
      </c>
      <c r="D285" s="194">
        <f t="shared" si="54"/>
        <v>19286</v>
      </c>
      <c r="E285" s="191">
        <v>570</v>
      </c>
      <c r="F285" s="191">
        <v>14756</v>
      </c>
      <c r="G285" s="194">
        <f t="shared" si="55"/>
        <v>15326</v>
      </c>
      <c r="H285" s="259">
        <v>8244</v>
      </c>
      <c r="I285" s="223">
        <v>6199</v>
      </c>
      <c r="J285" s="194">
        <f t="shared" si="56"/>
        <v>14443</v>
      </c>
    </row>
    <row r="286" spans="1:10" ht="14.25" x14ac:dyDescent="0.2">
      <c r="A286" s="205">
        <v>44136</v>
      </c>
      <c r="B286" s="261">
        <v>761</v>
      </c>
      <c r="C286" s="223">
        <v>19171</v>
      </c>
      <c r="D286" s="194">
        <f t="shared" si="54"/>
        <v>19932</v>
      </c>
      <c r="E286" s="261">
        <v>479</v>
      </c>
      <c r="F286" s="191">
        <v>13761</v>
      </c>
      <c r="G286" s="194">
        <f t="shared" si="55"/>
        <v>14240</v>
      </c>
      <c r="H286" s="262">
        <v>8756</v>
      </c>
      <c r="I286" s="223">
        <v>5688</v>
      </c>
      <c r="J286" s="194">
        <f t="shared" si="56"/>
        <v>14444</v>
      </c>
    </row>
    <row r="287" spans="1:10" ht="15" thickBot="1" x14ac:dyDescent="0.25">
      <c r="A287" s="236" t="s">
        <v>170</v>
      </c>
      <c r="B287" s="261">
        <v>891</v>
      </c>
      <c r="C287" s="223">
        <v>18919</v>
      </c>
      <c r="D287" s="194">
        <f t="shared" si="54"/>
        <v>19810</v>
      </c>
      <c r="E287" s="261">
        <v>595</v>
      </c>
      <c r="F287" s="261">
        <v>17202</v>
      </c>
      <c r="G287" s="194">
        <f t="shared" si="55"/>
        <v>17797</v>
      </c>
      <c r="H287" s="262">
        <v>10436</v>
      </c>
      <c r="I287" s="223">
        <v>5433</v>
      </c>
      <c r="J287" s="194">
        <f t="shared" si="56"/>
        <v>15869</v>
      </c>
    </row>
    <row r="288" spans="1:10" ht="15.75" thickBot="1" x14ac:dyDescent="0.25">
      <c r="A288" s="240" t="s">
        <v>0</v>
      </c>
      <c r="B288" s="241">
        <f>SUM(B153:B286)</f>
        <v>400136</v>
      </c>
      <c r="C288" s="241">
        <f t="shared" ref="C288:J288" si="57">SUM(C153:C286)</f>
        <v>1446268</v>
      </c>
      <c r="D288" s="241">
        <f t="shared" si="57"/>
        <v>1846404</v>
      </c>
      <c r="E288" s="241">
        <f t="shared" si="57"/>
        <v>340337</v>
      </c>
      <c r="F288" s="241">
        <f t="shared" si="57"/>
        <v>2023139</v>
      </c>
      <c r="G288" s="241">
        <f t="shared" si="57"/>
        <v>2363476</v>
      </c>
      <c r="H288" s="241">
        <f t="shared" si="57"/>
        <v>441452</v>
      </c>
      <c r="I288" s="241">
        <f t="shared" si="57"/>
        <v>212923</v>
      </c>
      <c r="J288" s="241">
        <f t="shared" si="57"/>
        <v>654375</v>
      </c>
    </row>
    <row r="289" spans="1:11" ht="20.100000000000001" customHeight="1" thickBo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</row>
    <row r="290" spans="1:11" ht="28.5" customHeight="1" thickBot="1" x14ac:dyDescent="0.25">
      <c r="A290" s="266"/>
      <c r="B290" s="268" t="str">
        <f>B151</f>
        <v>CONECEL S.A.</v>
      </c>
      <c r="C290" s="269"/>
      <c r="D290" s="269"/>
      <c r="E290" s="268" t="str">
        <f>E151</f>
        <v>OTECEL S.A.</v>
      </c>
      <c r="F290" s="269"/>
      <c r="G290" s="270"/>
      <c r="H290" s="272" t="str">
        <f>H151</f>
        <v>CNT EP. (Alegro)</v>
      </c>
      <c r="I290" s="272"/>
      <c r="J290" s="272"/>
      <c r="K290" s="6"/>
    </row>
    <row r="291" spans="1:11" ht="28.5" customHeight="1" thickBot="1" x14ac:dyDescent="0.25">
      <c r="A291" s="267"/>
      <c r="B291" s="120" t="s">
        <v>1</v>
      </c>
      <c r="C291" s="120" t="s">
        <v>2</v>
      </c>
      <c r="D291" s="121" t="s">
        <v>3</v>
      </c>
      <c r="E291" s="120" t="s">
        <v>1</v>
      </c>
      <c r="F291" s="120" t="s">
        <v>2</v>
      </c>
      <c r="G291" s="120" t="s">
        <v>3</v>
      </c>
      <c r="H291" s="122" t="s">
        <v>1</v>
      </c>
      <c r="I291" s="120" t="s">
        <v>2</v>
      </c>
      <c r="J291" s="120" t="s">
        <v>3</v>
      </c>
      <c r="K291" s="6"/>
    </row>
    <row r="292" spans="1:11" s="4" customFormat="1" ht="20.100000000000001" customHeight="1" thickBot="1" x14ac:dyDescent="0.3">
      <c r="A292" s="108">
        <v>40087</v>
      </c>
      <c r="B292" s="17">
        <f>D14</f>
        <v>1500</v>
      </c>
      <c r="C292" s="18">
        <f t="shared" ref="C292:C323" si="58">D153</f>
        <v>3129</v>
      </c>
      <c r="D292" s="19">
        <f>B292-C292</f>
        <v>-1629</v>
      </c>
      <c r="E292" s="17">
        <f>G14</f>
        <v>3108</v>
      </c>
      <c r="F292" s="18">
        <f t="shared" ref="F292:F323" si="59">G153</f>
        <v>1525</v>
      </c>
      <c r="G292" s="20">
        <f t="shared" ref="G292:G304" si="60">E292-F292</f>
        <v>1583</v>
      </c>
      <c r="H292" s="21">
        <f>J14</f>
        <v>342</v>
      </c>
      <c r="I292" s="18">
        <f t="shared" ref="I292:I323" si="61">J153</f>
        <v>296</v>
      </c>
      <c r="J292" s="20">
        <f t="shared" ref="J292:J304" si="62">H292-I292</f>
        <v>46</v>
      </c>
      <c r="K292" s="38"/>
    </row>
    <row r="293" spans="1:11" s="4" customFormat="1" ht="20.100000000000001" customHeight="1" thickBot="1" x14ac:dyDescent="0.3">
      <c r="A293" s="109">
        <v>40118</v>
      </c>
      <c r="B293" s="22">
        <f>D15</f>
        <v>4074</v>
      </c>
      <c r="C293" s="23">
        <f t="shared" si="58"/>
        <v>6307</v>
      </c>
      <c r="D293" s="24">
        <f t="shared" ref="D293:D320" si="63">B293-C293</f>
        <v>-2233</v>
      </c>
      <c r="E293" s="22">
        <f>G15</f>
        <v>6316</v>
      </c>
      <c r="F293" s="23">
        <f t="shared" si="59"/>
        <v>4155</v>
      </c>
      <c r="G293" s="25">
        <f t="shared" si="60"/>
        <v>2161</v>
      </c>
      <c r="H293" s="26">
        <f>J15</f>
        <v>728</v>
      </c>
      <c r="I293" s="23">
        <f t="shared" si="61"/>
        <v>656</v>
      </c>
      <c r="J293" s="25">
        <f t="shared" si="62"/>
        <v>72</v>
      </c>
      <c r="K293" s="38"/>
    </row>
    <row r="294" spans="1:11" s="4" customFormat="1" ht="20.100000000000001" customHeight="1" thickBot="1" x14ac:dyDescent="0.3">
      <c r="A294" s="110">
        <v>40148</v>
      </c>
      <c r="B294" s="44">
        <f>D16</f>
        <v>3324</v>
      </c>
      <c r="C294" s="45">
        <f t="shared" si="58"/>
        <v>4711</v>
      </c>
      <c r="D294" s="46">
        <f t="shared" si="63"/>
        <v>-1387</v>
      </c>
      <c r="E294" s="44">
        <f>G16</f>
        <v>4973</v>
      </c>
      <c r="F294" s="45">
        <f t="shared" si="59"/>
        <v>3299</v>
      </c>
      <c r="G294" s="47">
        <f t="shared" si="60"/>
        <v>1674</v>
      </c>
      <c r="H294" s="48">
        <f>J16</f>
        <v>588</v>
      </c>
      <c r="I294" s="45">
        <f t="shared" si="61"/>
        <v>875</v>
      </c>
      <c r="J294" s="47">
        <f t="shared" si="62"/>
        <v>-287</v>
      </c>
      <c r="K294" s="38"/>
    </row>
    <row r="295" spans="1:11" s="4" customFormat="1" ht="20.100000000000001" customHeight="1" thickBot="1" x14ac:dyDescent="0.3">
      <c r="A295" s="108">
        <v>40179</v>
      </c>
      <c r="B295" s="17">
        <f>D17</f>
        <v>2577</v>
      </c>
      <c r="C295" s="18">
        <f t="shared" si="58"/>
        <v>3574</v>
      </c>
      <c r="D295" s="19">
        <f t="shared" si="63"/>
        <v>-997</v>
      </c>
      <c r="E295" s="17">
        <f>G17</f>
        <v>3622</v>
      </c>
      <c r="F295" s="18">
        <f t="shared" si="59"/>
        <v>2464</v>
      </c>
      <c r="G295" s="20">
        <f t="shared" si="60"/>
        <v>1158</v>
      </c>
      <c r="H295" s="21">
        <f>J17</f>
        <v>601</v>
      </c>
      <c r="I295" s="18">
        <f t="shared" si="61"/>
        <v>762</v>
      </c>
      <c r="J295" s="20">
        <f t="shared" si="62"/>
        <v>-161</v>
      </c>
      <c r="K295" s="38"/>
    </row>
    <row r="296" spans="1:11" s="4" customFormat="1" ht="20.100000000000001" customHeight="1" thickBot="1" x14ac:dyDescent="0.3">
      <c r="A296" s="109">
        <v>40210</v>
      </c>
      <c r="B296" s="22">
        <f>D18</f>
        <v>3005</v>
      </c>
      <c r="C296" s="23">
        <f t="shared" si="58"/>
        <v>2886</v>
      </c>
      <c r="D296" s="24">
        <f t="shared" si="63"/>
        <v>119</v>
      </c>
      <c r="E296" s="22">
        <f>G18</f>
        <v>3125</v>
      </c>
      <c r="F296" s="23">
        <f t="shared" si="59"/>
        <v>2826</v>
      </c>
      <c r="G296" s="25">
        <f t="shared" si="60"/>
        <v>299</v>
      </c>
      <c r="H296" s="26">
        <f>J18</f>
        <v>271</v>
      </c>
      <c r="I296" s="23">
        <f t="shared" si="61"/>
        <v>689</v>
      </c>
      <c r="J296" s="25">
        <f t="shared" si="62"/>
        <v>-418</v>
      </c>
      <c r="K296" s="38"/>
    </row>
    <row r="297" spans="1:11" s="4" customFormat="1" ht="20.100000000000001" customHeight="1" thickBot="1" x14ac:dyDescent="0.3">
      <c r="A297" s="109">
        <v>40238</v>
      </c>
      <c r="B297" s="22">
        <f>D19</f>
        <v>4663</v>
      </c>
      <c r="C297" s="23">
        <f t="shared" si="58"/>
        <v>3516</v>
      </c>
      <c r="D297" s="24">
        <f t="shared" si="63"/>
        <v>1147</v>
      </c>
      <c r="E297" s="22">
        <f>G19</f>
        <v>3702</v>
      </c>
      <c r="F297" s="23">
        <f t="shared" si="59"/>
        <v>4532</v>
      </c>
      <c r="G297" s="25">
        <f t="shared" si="60"/>
        <v>-830</v>
      </c>
      <c r="H297" s="26">
        <f>J19</f>
        <v>209</v>
      </c>
      <c r="I297" s="23">
        <f t="shared" si="61"/>
        <v>526</v>
      </c>
      <c r="J297" s="25">
        <f t="shared" si="62"/>
        <v>-317</v>
      </c>
      <c r="K297" s="38"/>
    </row>
    <row r="298" spans="1:11" s="4" customFormat="1" ht="20.100000000000001" customHeight="1" thickBot="1" x14ac:dyDescent="0.3">
      <c r="A298" s="109">
        <v>40269</v>
      </c>
      <c r="B298" s="22">
        <f>D20</f>
        <v>2717</v>
      </c>
      <c r="C298" s="23">
        <f t="shared" si="58"/>
        <v>2055</v>
      </c>
      <c r="D298" s="24">
        <f t="shared" si="63"/>
        <v>662</v>
      </c>
      <c r="E298" s="22">
        <f>G20</f>
        <v>2251</v>
      </c>
      <c r="F298" s="23">
        <f t="shared" si="59"/>
        <v>2733</v>
      </c>
      <c r="G298" s="25">
        <f t="shared" si="60"/>
        <v>-482</v>
      </c>
      <c r="H298" s="26">
        <f>J20</f>
        <v>337</v>
      </c>
      <c r="I298" s="23">
        <f t="shared" si="61"/>
        <v>517</v>
      </c>
      <c r="J298" s="25">
        <f t="shared" si="62"/>
        <v>-180</v>
      </c>
      <c r="K298" s="38"/>
    </row>
    <row r="299" spans="1:11" s="4" customFormat="1" ht="20.100000000000001" customHeight="1" thickBot="1" x14ac:dyDescent="0.3">
      <c r="A299" s="109">
        <v>40299</v>
      </c>
      <c r="B299" s="22">
        <f>D21</f>
        <v>4425</v>
      </c>
      <c r="C299" s="23">
        <f t="shared" si="58"/>
        <v>2246</v>
      </c>
      <c r="D299" s="24">
        <f t="shared" si="63"/>
        <v>2179</v>
      </c>
      <c r="E299" s="22">
        <f>G21</f>
        <v>2360</v>
      </c>
      <c r="F299" s="23">
        <f t="shared" si="59"/>
        <v>3887</v>
      </c>
      <c r="G299" s="25">
        <f t="shared" si="60"/>
        <v>-1527</v>
      </c>
      <c r="H299" s="26">
        <f>J21</f>
        <v>243</v>
      </c>
      <c r="I299" s="23">
        <f t="shared" si="61"/>
        <v>895</v>
      </c>
      <c r="J299" s="25">
        <f t="shared" si="62"/>
        <v>-652</v>
      </c>
      <c r="K299" s="38"/>
    </row>
    <row r="300" spans="1:11" s="4" customFormat="1" ht="20.100000000000001" customHeight="1" thickBot="1" x14ac:dyDescent="0.3">
      <c r="A300" s="112">
        <v>40330</v>
      </c>
      <c r="B300" s="27">
        <f>D22</f>
        <v>3735</v>
      </c>
      <c r="C300" s="28">
        <f t="shared" si="58"/>
        <v>2606</v>
      </c>
      <c r="D300" s="29">
        <f t="shared" si="63"/>
        <v>1129</v>
      </c>
      <c r="E300" s="27">
        <f>G22</f>
        <v>2677</v>
      </c>
      <c r="F300" s="28">
        <f t="shared" si="59"/>
        <v>3571</v>
      </c>
      <c r="G300" s="30">
        <f t="shared" si="60"/>
        <v>-894</v>
      </c>
      <c r="H300" s="26">
        <f>J22</f>
        <v>236</v>
      </c>
      <c r="I300" s="23">
        <f t="shared" si="61"/>
        <v>471</v>
      </c>
      <c r="J300" s="25">
        <f t="shared" si="62"/>
        <v>-235</v>
      </c>
      <c r="K300" s="38"/>
    </row>
    <row r="301" spans="1:11" s="4" customFormat="1" ht="20.100000000000001" customHeight="1" thickBot="1" x14ac:dyDescent="0.3">
      <c r="A301" s="112">
        <v>40360</v>
      </c>
      <c r="B301" s="27">
        <f>D23</f>
        <v>3613</v>
      </c>
      <c r="C301" s="28">
        <f t="shared" si="58"/>
        <v>2607</v>
      </c>
      <c r="D301" s="29">
        <f t="shared" si="63"/>
        <v>1006</v>
      </c>
      <c r="E301" s="27">
        <f>G23</f>
        <v>2685</v>
      </c>
      <c r="F301" s="28">
        <f t="shared" si="59"/>
        <v>3470</v>
      </c>
      <c r="G301" s="30">
        <f t="shared" si="60"/>
        <v>-785</v>
      </c>
      <c r="H301" s="26">
        <f>J23</f>
        <v>244</v>
      </c>
      <c r="I301" s="23">
        <f t="shared" si="61"/>
        <v>465</v>
      </c>
      <c r="J301" s="25">
        <f t="shared" si="62"/>
        <v>-221</v>
      </c>
      <c r="K301" s="38"/>
    </row>
    <row r="302" spans="1:11" s="4" customFormat="1" ht="20.100000000000001" customHeight="1" thickBot="1" x14ac:dyDescent="0.3">
      <c r="A302" s="112">
        <v>40391</v>
      </c>
      <c r="B302" s="27">
        <f>D24</f>
        <v>2466</v>
      </c>
      <c r="C302" s="28">
        <f t="shared" si="58"/>
        <v>1765</v>
      </c>
      <c r="D302" s="29">
        <f t="shared" si="63"/>
        <v>701</v>
      </c>
      <c r="E302" s="27">
        <f>G24</f>
        <v>1822</v>
      </c>
      <c r="F302" s="28">
        <f t="shared" si="59"/>
        <v>2335</v>
      </c>
      <c r="G302" s="30">
        <f t="shared" si="60"/>
        <v>-513</v>
      </c>
      <c r="H302" s="31">
        <f>J24</f>
        <v>187</v>
      </c>
      <c r="I302" s="28">
        <f t="shared" si="61"/>
        <v>375</v>
      </c>
      <c r="J302" s="25">
        <f t="shared" si="62"/>
        <v>-188</v>
      </c>
      <c r="K302" s="38"/>
    </row>
    <row r="303" spans="1:11" s="4" customFormat="1" ht="20.100000000000001" customHeight="1" thickBot="1" x14ac:dyDescent="0.3">
      <c r="A303" s="112">
        <v>40422</v>
      </c>
      <c r="B303" s="27">
        <f>D25</f>
        <v>2923</v>
      </c>
      <c r="C303" s="28">
        <f t="shared" si="58"/>
        <v>1685</v>
      </c>
      <c r="D303" s="29">
        <f t="shared" si="63"/>
        <v>1238</v>
      </c>
      <c r="E303" s="27">
        <f>G25</f>
        <v>1779</v>
      </c>
      <c r="F303" s="28">
        <f t="shared" si="59"/>
        <v>2794</v>
      </c>
      <c r="G303" s="30">
        <f t="shared" si="60"/>
        <v>-1015</v>
      </c>
      <c r="H303" s="31">
        <f>J25</f>
        <v>158</v>
      </c>
      <c r="I303" s="28">
        <f t="shared" si="61"/>
        <v>381</v>
      </c>
      <c r="J303" s="25">
        <f t="shared" si="62"/>
        <v>-223</v>
      </c>
      <c r="K303" s="38"/>
    </row>
    <row r="304" spans="1:11" s="4" customFormat="1" ht="20.100000000000001" customHeight="1" thickBot="1" x14ac:dyDescent="0.3">
      <c r="A304" s="112">
        <v>40452</v>
      </c>
      <c r="B304" s="27">
        <f>D26</f>
        <v>3282</v>
      </c>
      <c r="C304" s="28">
        <f t="shared" si="58"/>
        <v>1960</v>
      </c>
      <c r="D304" s="29">
        <f t="shared" si="63"/>
        <v>1322</v>
      </c>
      <c r="E304" s="27">
        <f>G26</f>
        <v>2138</v>
      </c>
      <c r="F304" s="28">
        <f t="shared" si="59"/>
        <v>3132</v>
      </c>
      <c r="G304" s="30">
        <f t="shared" si="60"/>
        <v>-994</v>
      </c>
      <c r="H304" s="31">
        <f>J26</f>
        <v>108</v>
      </c>
      <c r="I304" s="28">
        <f t="shared" si="61"/>
        <v>436</v>
      </c>
      <c r="J304" s="25">
        <f t="shared" si="62"/>
        <v>-328</v>
      </c>
      <c r="K304" s="38"/>
    </row>
    <row r="305" spans="1:11" s="4" customFormat="1" ht="20.100000000000001" customHeight="1" thickBot="1" x14ac:dyDescent="0.3">
      <c r="A305" s="112">
        <v>40483</v>
      </c>
      <c r="B305" s="27">
        <f>D27</f>
        <v>1940</v>
      </c>
      <c r="C305" s="28">
        <f t="shared" si="58"/>
        <v>1187</v>
      </c>
      <c r="D305" s="29">
        <f t="shared" si="63"/>
        <v>753</v>
      </c>
      <c r="E305" s="27">
        <f>G27</f>
        <v>1307</v>
      </c>
      <c r="F305" s="28">
        <f t="shared" si="59"/>
        <v>1760</v>
      </c>
      <c r="G305" s="30">
        <f t="shared" ref="G305:G320" si="64">E305-F305</f>
        <v>-453</v>
      </c>
      <c r="H305" s="31">
        <f>J27</f>
        <v>101</v>
      </c>
      <c r="I305" s="28">
        <f t="shared" si="61"/>
        <v>401</v>
      </c>
      <c r="J305" s="30">
        <f t="shared" ref="J305:J320" si="65">H305-I305</f>
        <v>-300</v>
      </c>
      <c r="K305" s="38"/>
    </row>
    <row r="306" spans="1:11" s="4" customFormat="1" ht="20.100000000000001" customHeight="1" thickBot="1" x14ac:dyDescent="0.3">
      <c r="A306" s="110">
        <v>40513</v>
      </c>
      <c r="B306" s="44">
        <f>D28</f>
        <v>1939</v>
      </c>
      <c r="C306" s="45">
        <f t="shared" si="58"/>
        <v>1813</v>
      </c>
      <c r="D306" s="46">
        <f t="shared" si="63"/>
        <v>126</v>
      </c>
      <c r="E306" s="44">
        <f>G28</f>
        <v>2045</v>
      </c>
      <c r="F306" s="45">
        <f t="shared" si="59"/>
        <v>1834</v>
      </c>
      <c r="G306" s="47">
        <f t="shared" si="64"/>
        <v>211</v>
      </c>
      <c r="H306" s="48">
        <f>J28</f>
        <v>140</v>
      </c>
      <c r="I306" s="45">
        <f t="shared" si="61"/>
        <v>477</v>
      </c>
      <c r="J306" s="47">
        <f t="shared" si="65"/>
        <v>-337</v>
      </c>
      <c r="K306" s="38"/>
    </row>
    <row r="307" spans="1:11" s="4" customFormat="1" ht="20.100000000000001" customHeight="1" thickBot="1" x14ac:dyDescent="0.3">
      <c r="A307" s="117">
        <v>40544</v>
      </c>
      <c r="B307" s="49">
        <f>D29</f>
        <v>1886</v>
      </c>
      <c r="C307" s="50">
        <f t="shared" si="58"/>
        <v>1771</v>
      </c>
      <c r="D307" s="51">
        <f t="shared" si="63"/>
        <v>115</v>
      </c>
      <c r="E307" s="49">
        <f>G29</f>
        <v>1873</v>
      </c>
      <c r="F307" s="50">
        <f t="shared" si="59"/>
        <v>1807</v>
      </c>
      <c r="G307" s="52">
        <f t="shared" si="64"/>
        <v>66</v>
      </c>
      <c r="H307" s="53">
        <f>J29</f>
        <v>183</v>
      </c>
      <c r="I307" s="50">
        <f t="shared" si="61"/>
        <v>364</v>
      </c>
      <c r="J307" s="52">
        <f t="shared" si="65"/>
        <v>-181</v>
      </c>
      <c r="K307" s="38"/>
    </row>
    <row r="308" spans="1:11" s="4" customFormat="1" ht="20.100000000000001" customHeight="1" thickBot="1" x14ac:dyDescent="0.3">
      <c r="A308" s="112">
        <v>40575</v>
      </c>
      <c r="B308" s="27">
        <f>D30</f>
        <v>3283</v>
      </c>
      <c r="C308" s="28">
        <f t="shared" si="58"/>
        <v>1165</v>
      </c>
      <c r="D308" s="29">
        <f t="shared" si="63"/>
        <v>2118</v>
      </c>
      <c r="E308" s="27">
        <f>G30</f>
        <v>1214</v>
      </c>
      <c r="F308" s="28">
        <f t="shared" si="59"/>
        <v>3210</v>
      </c>
      <c r="G308" s="30">
        <f t="shared" si="64"/>
        <v>-1996</v>
      </c>
      <c r="H308" s="31">
        <f>J30</f>
        <v>149</v>
      </c>
      <c r="I308" s="28">
        <f t="shared" si="61"/>
        <v>271</v>
      </c>
      <c r="J308" s="30">
        <f t="shared" si="65"/>
        <v>-122</v>
      </c>
      <c r="K308" s="38"/>
    </row>
    <row r="309" spans="1:11" s="4" customFormat="1" ht="20.100000000000001" customHeight="1" thickBot="1" x14ac:dyDescent="0.3">
      <c r="A309" s="112">
        <v>40603</v>
      </c>
      <c r="B309" s="27">
        <f>D31</f>
        <v>2964</v>
      </c>
      <c r="C309" s="28">
        <f t="shared" si="58"/>
        <v>2372</v>
      </c>
      <c r="D309" s="29">
        <f t="shared" si="63"/>
        <v>592</v>
      </c>
      <c r="E309" s="27">
        <f>G31</f>
        <v>2312</v>
      </c>
      <c r="F309" s="28">
        <f t="shared" si="59"/>
        <v>2769</v>
      </c>
      <c r="G309" s="30">
        <f t="shared" si="64"/>
        <v>-457</v>
      </c>
      <c r="H309" s="31">
        <f>J31</f>
        <v>325</v>
      </c>
      <c r="I309" s="28">
        <f t="shared" si="61"/>
        <v>460</v>
      </c>
      <c r="J309" s="30">
        <f t="shared" si="65"/>
        <v>-135</v>
      </c>
      <c r="K309" s="38"/>
    </row>
    <row r="310" spans="1:11" s="4" customFormat="1" ht="20.100000000000001" customHeight="1" thickBot="1" x14ac:dyDescent="0.3">
      <c r="A310" s="112">
        <v>40634</v>
      </c>
      <c r="B310" s="27">
        <f>D32</f>
        <v>2249</v>
      </c>
      <c r="C310" s="28">
        <f t="shared" si="58"/>
        <v>1851</v>
      </c>
      <c r="D310" s="29">
        <f t="shared" si="63"/>
        <v>398</v>
      </c>
      <c r="E310" s="27">
        <f>G32</f>
        <v>1910</v>
      </c>
      <c r="F310" s="28">
        <f t="shared" si="59"/>
        <v>2189</v>
      </c>
      <c r="G310" s="30">
        <f t="shared" si="64"/>
        <v>-279</v>
      </c>
      <c r="H310" s="31">
        <f>J32</f>
        <v>230</v>
      </c>
      <c r="I310" s="28">
        <f t="shared" si="61"/>
        <v>349</v>
      </c>
      <c r="J310" s="30">
        <f t="shared" si="65"/>
        <v>-119</v>
      </c>
      <c r="K310" s="38"/>
    </row>
    <row r="311" spans="1:11" s="4" customFormat="1" ht="20.100000000000001" customHeight="1" thickBot="1" x14ac:dyDescent="0.3">
      <c r="A311" s="112">
        <v>40664</v>
      </c>
      <c r="B311" s="27">
        <f>D33</f>
        <v>2896</v>
      </c>
      <c r="C311" s="28">
        <f t="shared" si="58"/>
        <v>2082</v>
      </c>
      <c r="D311" s="29">
        <f t="shared" si="63"/>
        <v>814</v>
      </c>
      <c r="E311" s="27">
        <f>G33</f>
        <v>2122</v>
      </c>
      <c r="F311" s="28">
        <f t="shared" si="59"/>
        <v>2856</v>
      </c>
      <c r="G311" s="30">
        <f t="shared" si="64"/>
        <v>-734</v>
      </c>
      <c r="H311" s="31">
        <f>J33</f>
        <v>214</v>
      </c>
      <c r="I311" s="28">
        <f t="shared" si="61"/>
        <v>294</v>
      </c>
      <c r="J311" s="30">
        <f t="shared" si="65"/>
        <v>-80</v>
      </c>
      <c r="K311" s="38"/>
    </row>
    <row r="312" spans="1:11" s="4" customFormat="1" ht="20.100000000000001" customHeight="1" thickBot="1" x14ac:dyDescent="0.3">
      <c r="A312" s="112">
        <v>40695</v>
      </c>
      <c r="B312" s="27">
        <f>D34</f>
        <v>4430</v>
      </c>
      <c r="C312" s="28">
        <f t="shared" si="58"/>
        <v>2202</v>
      </c>
      <c r="D312" s="29">
        <f t="shared" si="63"/>
        <v>2228</v>
      </c>
      <c r="E312" s="27">
        <f>G34</f>
        <v>2181</v>
      </c>
      <c r="F312" s="28">
        <f t="shared" si="59"/>
        <v>4371</v>
      </c>
      <c r="G312" s="30">
        <f t="shared" si="64"/>
        <v>-2190</v>
      </c>
      <c r="H312" s="31">
        <f>J34</f>
        <v>221</v>
      </c>
      <c r="I312" s="28">
        <f t="shared" si="61"/>
        <v>259</v>
      </c>
      <c r="J312" s="30">
        <f t="shared" si="65"/>
        <v>-38</v>
      </c>
      <c r="K312" s="38"/>
    </row>
    <row r="313" spans="1:11" s="4" customFormat="1" ht="20.100000000000001" customHeight="1" thickBot="1" x14ac:dyDescent="0.3">
      <c r="A313" s="112">
        <v>40725</v>
      </c>
      <c r="B313" s="27">
        <f>D35</f>
        <v>4488</v>
      </c>
      <c r="C313" s="28">
        <f t="shared" si="58"/>
        <v>2926</v>
      </c>
      <c r="D313" s="29">
        <f t="shared" si="63"/>
        <v>1562</v>
      </c>
      <c r="E313" s="27">
        <f>G35</f>
        <v>2967</v>
      </c>
      <c r="F313" s="28">
        <f t="shared" si="59"/>
        <v>4402</v>
      </c>
      <c r="G313" s="30">
        <f t="shared" si="64"/>
        <v>-1435</v>
      </c>
      <c r="H313" s="31">
        <f>J35</f>
        <v>194</v>
      </c>
      <c r="I313" s="28">
        <f t="shared" si="61"/>
        <v>321</v>
      </c>
      <c r="J313" s="30">
        <f t="shared" si="65"/>
        <v>-127</v>
      </c>
      <c r="K313" s="38"/>
    </row>
    <row r="314" spans="1:11" s="4" customFormat="1" ht="20.100000000000001" customHeight="1" thickBot="1" x14ac:dyDescent="0.3">
      <c r="A314" s="112">
        <v>40756</v>
      </c>
      <c r="B314" s="27">
        <f>D36</f>
        <v>3734</v>
      </c>
      <c r="C314" s="28">
        <f t="shared" si="58"/>
        <v>2284</v>
      </c>
      <c r="D314" s="29">
        <f t="shared" si="63"/>
        <v>1450</v>
      </c>
      <c r="E314" s="27">
        <f>G36</f>
        <v>2203</v>
      </c>
      <c r="F314" s="28">
        <f t="shared" si="59"/>
        <v>3591</v>
      </c>
      <c r="G314" s="30">
        <f t="shared" si="64"/>
        <v>-1388</v>
      </c>
      <c r="H314" s="31">
        <f>J36</f>
        <v>233</v>
      </c>
      <c r="I314" s="28">
        <f t="shared" si="61"/>
        <v>295</v>
      </c>
      <c r="J314" s="30">
        <f t="shared" si="65"/>
        <v>-62</v>
      </c>
      <c r="K314" s="38"/>
    </row>
    <row r="315" spans="1:11" s="4" customFormat="1" ht="20.100000000000001" customHeight="1" thickBot="1" x14ac:dyDescent="0.3">
      <c r="A315" s="112">
        <v>40787</v>
      </c>
      <c r="B315" s="27">
        <f>D37</f>
        <v>3796</v>
      </c>
      <c r="C315" s="28">
        <f t="shared" si="58"/>
        <v>2108</v>
      </c>
      <c r="D315" s="29">
        <f t="shared" si="63"/>
        <v>1688</v>
      </c>
      <c r="E315" s="27">
        <f>G37</f>
        <v>2043</v>
      </c>
      <c r="F315" s="28">
        <f t="shared" si="59"/>
        <v>3610</v>
      </c>
      <c r="G315" s="30">
        <f t="shared" si="64"/>
        <v>-1567</v>
      </c>
      <c r="H315" s="31">
        <f>J37</f>
        <v>360</v>
      </c>
      <c r="I315" s="28">
        <f t="shared" si="61"/>
        <v>481</v>
      </c>
      <c r="J315" s="30">
        <f t="shared" si="65"/>
        <v>-121</v>
      </c>
      <c r="K315" s="38"/>
    </row>
    <row r="316" spans="1:11" s="4" customFormat="1" ht="20.100000000000001" customHeight="1" thickBot="1" x14ac:dyDescent="0.3">
      <c r="A316" s="112">
        <v>40817</v>
      </c>
      <c r="B316" s="27">
        <f>D38</f>
        <v>3565</v>
      </c>
      <c r="C316" s="28">
        <f t="shared" si="58"/>
        <v>1978</v>
      </c>
      <c r="D316" s="29">
        <f t="shared" si="63"/>
        <v>1587</v>
      </c>
      <c r="E316" s="27">
        <f>G38</f>
        <v>1970</v>
      </c>
      <c r="F316" s="28">
        <f t="shared" si="59"/>
        <v>3400</v>
      </c>
      <c r="G316" s="30">
        <f t="shared" si="64"/>
        <v>-1430</v>
      </c>
      <c r="H316" s="31">
        <f>J38</f>
        <v>191</v>
      </c>
      <c r="I316" s="28">
        <f t="shared" si="61"/>
        <v>348</v>
      </c>
      <c r="J316" s="30">
        <f t="shared" si="65"/>
        <v>-157</v>
      </c>
      <c r="K316" s="38"/>
    </row>
    <row r="317" spans="1:11" s="4" customFormat="1" ht="20.100000000000001" customHeight="1" thickBot="1" x14ac:dyDescent="0.3">
      <c r="A317" s="112">
        <v>40848</v>
      </c>
      <c r="B317" s="27">
        <f>D39</f>
        <v>3482</v>
      </c>
      <c r="C317" s="28">
        <f t="shared" si="58"/>
        <v>1590</v>
      </c>
      <c r="D317" s="29">
        <f t="shared" si="63"/>
        <v>1892</v>
      </c>
      <c r="E317" s="27">
        <f>G39</f>
        <v>1510</v>
      </c>
      <c r="F317" s="28">
        <f t="shared" si="59"/>
        <v>3343</v>
      </c>
      <c r="G317" s="30">
        <f t="shared" si="64"/>
        <v>-1833</v>
      </c>
      <c r="H317" s="31">
        <f>J39</f>
        <v>232</v>
      </c>
      <c r="I317" s="28">
        <f t="shared" si="61"/>
        <v>291</v>
      </c>
      <c r="J317" s="30">
        <f t="shared" si="65"/>
        <v>-59</v>
      </c>
      <c r="K317" s="38"/>
    </row>
    <row r="318" spans="1:11" s="4" customFormat="1" ht="20.100000000000001" customHeight="1" thickBot="1" x14ac:dyDescent="0.3">
      <c r="A318" s="110">
        <v>40878</v>
      </c>
      <c r="B318" s="44">
        <f>D40</f>
        <v>4796</v>
      </c>
      <c r="C318" s="45">
        <f t="shared" si="58"/>
        <v>2343</v>
      </c>
      <c r="D318" s="46">
        <f t="shared" si="63"/>
        <v>2453</v>
      </c>
      <c r="E318" s="44">
        <f>G40</f>
        <v>2484</v>
      </c>
      <c r="F318" s="45">
        <f t="shared" si="59"/>
        <v>4688</v>
      </c>
      <c r="G318" s="47">
        <f t="shared" si="64"/>
        <v>-2204</v>
      </c>
      <c r="H318" s="48">
        <f>J40</f>
        <v>228</v>
      </c>
      <c r="I318" s="45">
        <f t="shared" si="61"/>
        <v>477</v>
      </c>
      <c r="J318" s="47">
        <f t="shared" si="65"/>
        <v>-249</v>
      </c>
      <c r="K318" s="38"/>
    </row>
    <row r="319" spans="1:11" s="4" customFormat="1" ht="20.100000000000001" customHeight="1" thickBot="1" x14ac:dyDescent="0.3">
      <c r="A319" s="117">
        <v>40909</v>
      </c>
      <c r="B319" s="49">
        <f>D41</f>
        <v>4741</v>
      </c>
      <c r="C319" s="50">
        <f t="shared" si="58"/>
        <v>1870</v>
      </c>
      <c r="D319" s="51">
        <f t="shared" si="63"/>
        <v>2871</v>
      </c>
      <c r="E319" s="49">
        <f>G41</f>
        <v>1747</v>
      </c>
      <c r="F319" s="50">
        <f t="shared" si="59"/>
        <v>4440</v>
      </c>
      <c r="G319" s="52">
        <f t="shared" si="64"/>
        <v>-2693</v>
      </c>
      <c r="H319" s="53">
        <f>J41</f>
        <v>292</v>
      </c>
      <c r="I319" s="50">
        <f t="shared" si="61"/>
        <v>470</v>
      </c>
      <c r="J319" s="52">
        <f t="shared" si="65"/>
        <v>-178</v>
      </c>
      <c r="K319" s="38"/>
    </row>
    <row r="320" spans="1:11" s="4" customFormat="1" ht="20.100000000000001" customHeight="1" thickBot="1" x14ac:dyDescent="0.3">
      <c r="A320" s="112">
        <v>40940</v>
      </c>
      <c r="B320" s="27">
        <f>D42</f>
        <v>4956</v>
      </c>
      <c r="C320" s="28">
        <f t="shared" si="58"/>
        <v>2043</v>
      </c>
      <c r="D320" s="29">
        <f t="shared" si="63"/>
        <v>2913</v>
      </c>
      <c r="E320" s="27">
        <f>G42</f>
        <v>1782</v>
      </c>
      <c r="F320" s="28">
        <f t="shared" si="59"/>
        <v>4757</v>
      </c>
      <c r="G320" s="30">
        <f t="shared" si="64"/>
        <v>-2975</v>
      </c>
      <c r="H320" s="31">
        <f>J42</f>
        <v>510</v>
      </c>
      <c r="I320" s="28">
        <f t="shared" si="61"/>
        <v>448</v>
      </c>
      <c r="J320" s="30">
        <f t="shared" si="65"/>
        <v>62</v>
      </c>
      <c r="K320" s="38"/>
    </row>
    <row r="321" spans="1:11" s="4" customFormat="1" ht="20.100000000000001" customHeight="1" thickBot="1" x14ac:dyDescent="0.3">
      <c r="A321" s="112">
        <v>40969</v>
      </c>
      <c r="B321" s="27">
        <f>D43</f>
        <v>3817</v>
      </c>
      <c r="C321" s="28">
        <f t="shared" si="58"/>
        <v>2252</v>
      </c>
      <c r="D321" s="29">
        <f>B321-C321</f>
        <v>1565</v>
      </c>
      <c r="E321" s="27">
        <f>G43</f>
        <v>2023</v>
      </c>
      <c r="F321" s="28">
        <f t="shared" si="59"/>
        <v>3718</v>
      </c>
      <c r="G321" s="30">
        <f>E321-F321</f>
        <v>-1695</v>
      </c>
      <c r="H321" s="31">
        <f>J43</f>
        <v>543</v>
      </c>
      <c r="I321" s="28">
        <f t="shared" si="61"/>
        <v>413</v>
      </c>
      <c r="J321" s="30">
        <f>H321-I321</f>
        <v>130</v>
      </c>
      <c r="K321" s="38"/>
    </row>
    <row r="322" spans="1:11" s="4" customFormat="1" ht="20.100000000000001" customHeight="1" thickBot="1" x14ac:dyDescent="0.3">
      <c r="A322" s="112">
        <v>41000</v>
      </c>
      <c r="B322" s="27">
        <f>D44</f>
        <v>3736</v>
      </c>
      <c r="C322" s="28">
        <f t="shared" si="58"/>
        <v>1808</v>
      </c>
      <c r="D322" s="29">
        <f>B322-C322</f>
        <v>1928</v>
      </c>
      <c r="E322" s="27">
        <f>G44</f>
        <v>1708</v>
      </c>
      <c r="F322" s="28">
        <f t="shared" si="59"/>
        <v>3647</v>
      </c>
      <c r="G322" s="30">
        <f>E322-F322</f>
        <v>-1939</v>
      </c>
      <c r="H322" s="31">
        <f>J44</f>
        <v>405</v>
      </c>
      <c r="I322" s="28">
        <f t="shared" si="61"/>
        <v>394</v>
      </c>
      <c r="J322" s="30">
        <f>H322-I322</f>
        <v>11</v>
      </c>
      <c r="K322" s="38"/>
    </row>
    <row r="323" spans="1:11" s="4" customFormat="1" ht="20.100000000000001" customHeight="1" thickBot="1" x14ac:dyDescent="0.3">
      <c r="A323" s="112">
        <v>41030</v>
      </c>
      <c r="B323" s="27">
        <f>D45</f>
        <v>3396</v>
      </c>
      <c r="C323" s="28">
        <f t="shared" si="58"/>
        <v>1977</v>
      </c>
      <c r="D323" s="29">
        <f>B323-C323</f>
        <v>1419</v>
      </c>
      <c r="E323" s="27">
        <f>G45</f>
        <v>1823</v>
      </c>
      <c r="F323" s="28">
        <f t="shared" si="59"/>
        <v>3360</v>
      </c>
      <c r="G323" s="30">
        <f>E323-F323</f>
        <v>-1537</v>
      </c>
      <c r="H323" s="31">
        <f>J45</f>
        <v>424</v>
      </c>
      <c r="I323" s="28">
        <f t="shared" si="61"/>
        <v>306</v>
      </c>
      <c r="J323" s="30">
        <f>H323-I323</f>
        <v>118</v>
      </c>
      <c r="K323" s="38"/>
    </row>
    <row r="324" spans="1:11" s="4" customFormat="1" ht="20.100000000000001" customHeight="1" thickBot="1" x14ac:dyDescent="0.3">
      <c r="A324" s="112">
        <v>41061</v>
      </c>
      <c r="B324" s="27">
        <f>D46</f>
        <v>5165</v>
      </c>
      <c r="C324" s="28">
        <f t="shared" ref="C324:C355" si="66">D185</f>
        <v>2967</v>
      </c>
      <c r="D324" s="29">
        <f>B324-C324</f>
        <v>2198</v>
      </c>
      <c r="E324" s="27">
        <f>G46</f>
        <v>2729</v>
      </c>
      <c r="F324" s="28">
        <f t="shared" ref="F324:F355" si="67">G185</f>
        <v>4927</v>
      </c>
      <c r="G324" s="30">
        <f>E324-F324</f>
        <v>-2198</v>
      </c>
      <c r="H324" s="31">
        <f>J46</f>
        <v>498</v>
      </c>
      <c r="I324" s="28">
        <f t="shared" ref="I324:I355" si="68">J185</f>
        <v>498</v>
      </c>
      <c r="J324" s="30">
        <f>H324-I324</f>
        <v>0</v>
      </c>
      <c r="K324" s="38"/>
    </row>
    <row r="325" spans="1:11" s="4" customFormat="1" ht="20.100000000000001" customHeight="1" thickBot="1" x14ac:dyDescent="0.3">
      <c r="A325" s="112">
        <v>41091</v>
      </c>
      <c r="B325" s="27">
        <f>D47</f>
        <v>7334</v>
      </c>
      <c r="C325" s="28">
        <f t="shared" si="66"/>
        <v>3443</v>
      </c>
      <c r="D325" s="29">
        <f>B325-C325</f>
        <v>3891</v>
      </c>
      <c r="E325" s="27">
        <f>G47</f>
        <v>3264</v>
      </c>
      <c r="F325" s="28">
        <f t="shared" si="67"/>
        <v>7338</v>
      </c>
      <c r="G325" s="30">
        <f>E325-F325</f>
        <v>-4074</v>
      </c>
      <c r="H325" s="31">
        <f>J47</f>
        <v>644</v>
      </c>
      <c r="I325" s="28">
        <f t="shared" si="68"/>
        <v>461</v>
      </c>
      <c r="J325" s="30">
        <f>H325-I325</f>
        <v>183</v>
      </c>
      <c r="K325" s="38"/>
    </row>
    <row r="326" spans="1:11" s="4" customFormat="1" ht="20.100000000000001" customHeight="1" thickBot="1" x14ac:dyDescent="0.3">
      <c r="A326" s="112">
        <v>41122</v>
      </c>
      <c r="B326" s="27">
        <f>D48</f>
        <v>8690</v>
      </c>
      <c r="C326" s="28">
        <f t="shared" si="66"/>
        <v>2719</v>
      </c>
      <c r="D326" s="29">
        <f t="shared" ref="D326:D331" si="69">B326-C326</f>
        <v>5971</v>
      </c>
      <c r="E326" s="27">
        <f>G48</f>
        <v>2663</v>
      </c>
      <c r="F326" s="28">
        <f t="shared" si="67"/>
        <v>8844</v>
      </c>
      <c r="G326" s="30">
        <f t="shared" ref="G326:G331" si="70">E326-F326</f>
        <v>-6181</v>
      </c>
      <c r="H326" s="31">
        <f>J48</f>
        <v>745</v>
      </c>
      <c r="I326" s="28">
        <f t="shared" si="68"/>
        <v>535</v>
      </c>
      <c r="J326" s="30">
        <f t="shared" ref="J326:J331" si="71">H326-I326</f>
        <v>210</v>
      </c>
      <c r="K326" s="38"/>
    </row>
    <row r="327" spans="1:11" s="4" customFormat="1" ht="20.100000000000001" customHeight="1" thickBot="1" x14ac:dyDescent="0.3">
      <c r="A327" s="109">
        <v>41153</v>
      </c>
      <c r="B327" s="22">
        <f>D49</f>
        <v>7519</v>
      </c>
      <c r="C327" s="23">
        <f t="shared" si="66"/>
        <v>4523</v>
      </c>
      <c r="D327" s="24">
        <f t="shared" si="69"/>
        <v>2996</v>
      </c>
      <c r="E327" s="22">
        <f>G49</f>
        <v>4311</v>
      </c>
      <c r="F327" s="23">
        <f t="shared" si="67"/>
        <v>7687</v>
      </c>
      <c r="G327" s="25">
        <f t="shared" si="70"/>
        <v>-3376</v>
      </c>
      <c r="H327" s="26">
        <f>J49</f>
        <v>662</v>
      </c>
      <c r="I327" s="23">
        <f t="shared" si="68"/>
        <v>282</v>
      </c>
      <c r="J327" s="25">
        <f t="shared" si="71"/>
        <v>380</v>
      </c>
      <c r="K327" s="38"/>
    </row>
    <row r="328" spans="1:11" s="4" customFormat="1" ht="20.100000000000001" customHeight="1" thickBot="1" x14ac:dyDescent="0.3">
      <c r="A328" s="109">
        <v>41183</v>
      </c>
      <c r="B328" s="22">
        <f>D50</f>
        <v>6531</v>
      </c>
      <c r="C328" s="23">
        <f t="shared" si="66"/>
        <v>11207</v>
      </c>
      <c r="D328" s="24">
        <f t="shared" si="69"/>
        <v>-4676</v>
      </c>
      <c r="E328" s="22">
        <f>G50</f>
        <v>11028</v>
      </c>
      <c r="F328" s="23">
        <f t="shared" si="67"/>
        <v>6636</v>
      </c>
      <c r="G328" s="25">
        <f t="shared" si="70"/>
        <v>4392</v>
      </c>
      <c r="H328" s="26">
        <f>J50</f>
        <v>642</v>
      </c>
      <c r="I328" s="23">
        <f t="shared" si="68"/>
        <v>358</v>
      </c>
      <c r="J328" s="25">
        <f t="shared" si="71"/>
        <v>284</v>
      </c>
      <c r="K328" s="38"/>
    </row>
    <row r="329" spans="1:11" s="4" customFormat="1" ht="20.100000000000001" customHeight="1" thickBot="1" x14ac:dyDescent="0.3">
      <c r="A329" s="109">
        <v>41214</v>
      </c>
      <c r="B329" s="22">
        <f>D51</f>
        <v>11289</v>
      </c>
      <c r="C329" s="23">
        <f t="shared" si="66"/>
        <v>14009</v>
      </c>
      <c r="D329" s="24">
        <f t="shared" si="69"/>
        <v>-2720</v>
      </c>
      <c r="E329" s="22">
        <f>G51</f>
        <v>14032</v>
      </c>
      <c r="F329" s="23">
        <f t="shared" si="67"/>
        <v>11339</v>
      </c>
      <c r="G329" s="25">
        <f t="shared" si="70"/>
        <v>2693</v>
      </c>
      <c r="H329" s="26">
        <f>J51</f>
        <v>702</v>
      </c>
      <c r="I329" s="23">
        <f t="shared" si="68"/>
        <v>675</v>
      </c>
      <c r="J329" s="25">
        <f t="shared" si="71"/>
        <v>27</v>
      </c>
      <c r="K329" s="38"/>
    </row>
    <row r="330" spans="1:11" s="4" customFormat="1" ht="20.100000000000001" customHeight="1" thickBot="1" x14ac:dyDescent="0.3">
      <c r="A330" s="118">
        <v>41244</v>
      </c>
      <c r="B330" s="44">
        <f>D52</f>
        <v>8067</v>
      </c>
      <c r="C330" s="45">
        <f t="shared" si="66"/>
        <v>12158</v>
      </c>
      <c r="D330" s="46">
        <f t="shared" si="69"/>
        <v>-4091</v>
      </c>
      <c r="E330" s="44">
        <f>G52</f>
        <v>11894</v>
      </c>
      <c r="F330" s="45">
        <f t="shared" si="67"/>
        <v>8149</v>
      </c>
      <c r="G330" s="47">
        <f t="shared" si="70"/>
        <v>3745</v>
      </c>
      <c r="H330" s="48">
        <f>J52</f>
        <v>557</v>
      </c>
      <c r="I330" s="45">
        <f t="shared" si="68"/>
        <v>211</v>
      </c>
      <c r="J330" s="47">
        <f t="shared" si="71"/>
        <v>346</v>
      </c>
      <c r="K330" s="38"/>
    </row>
    <row r="331" spans="1:11" s="4" customFormat="1" ht="20.100000000000001" customHeight="1" thickBot="1" x14ac:dyDescent="0.3">
      <c r="A331" s="108">
        <v>41275</v>
      </c>
      <c r="B331" s="17">
        <f>D53</f>
        <v>13429</v>
      </c>
      <c r="C331" s="18">
        <f t="shared" si="66"/>
        <v>14868</v>
      </c>
      <c r="D331" s="19">
        <f t="shared" si="69"/>
        <v>-1439</v>
      </c>
      <c r="E331" s="17">
        <f>G53</f>
        <v>14544</v>
      </c>
      <c r="F331" s="18">
        <f t="shared" si="67"/>
        <v>13599</v>
      </c>
      <c r="G331" s="20">
        <f t="shared" si="70"/>
        <v>945</v>
      </c>
      <c r="H331" s="21">
        <f>J53</f>
        <v>956</v>
      </c>
      <c r="I331" s="18">
        <f t="shared" si="68"/>
        <v>462</v>
      </c>
      <c r="J331" s="20">
        <f t="shared" si="71"/>
        <v>494</v>
      </c>
      <c r="K331" s="38"/>
    </row>
    <row r="332" spans="1:11" s="4" customFormat="1" ht="20.100000000000001" customHeight="1" thickBot="1" x14ac:dyDescent="0.3">
      <c r="A332" s="113">
        <v>41306</v>
      </c>
      <c r="B332" s="32">
        <f>D54</f>
        <v>14891</v>
      </c>
      <c r="C332" s="33">
        <f t="shared" si="66"/>
        <v>10596</v>
      </c>
      <c r="D332" s="34">
        <f>B332-C332</f>
        <v>4295</v>
      </c>
      <c r="E332" s="32">
        <f>G54</f>
        <v>10351</v>
      </c>
      <c r="F332" s="33">
        <f t="shared" si="67"/>
        <v>14963</v>
      </c>
      <c r="G332" s="35">
        <f>E332-F332</f>
        <v>-4612</v>
      </c>
      <c r="H332" s="36">
        <f>J54</f>
        <v>659</v>
      </c>
      <c r="I332" s="33">
        <f t="shared" si="68"/>
        <v>342</v>
      </c>
      <c r="J332" s="35">
        <f>H332-I332</f>
        <v>317</v>
      </c>
      <c r="K332" s="38"/>
    </row>
    <row r="333" spans="1:11" s="4" customFormat="1" ht="20.100000000000001" customHeight="1" thickBot="1" x14ac:dyDescent="0.3">
      <c r="A333" s="109">
        <v>41334</v>
      </c>
      <c r="B333" s="22">
        <f>D55</f>
        <v>16123</v>
      </c>
      <c r="C333" s="23">
        <f t="shared" si="66"/>
        <v>13914</v>
      </c>
      <c r="D333" s="24">
        <f>B333-C333</f>
        <v>2209</v>
      </c>
      <c r="E333" s="22">
        <f>G55</f>
        <v>13596</v>
      </c>
      <c r="F333" s="23">
        <f t="shared" si="67"/>
        <v>16218</v>
      </c>
      <c r="G333" s="25">
        <f>E333-F333</f>
        <v>-2622</v>
      </c>
      <c r="H333" s="26">
        <f>J55</f>
        <v>805</v>
      </c>
      <c r="I333" s="23">
        <f t="shared" si="68"/>
        <v>392</v>
      </c>
      <c r="J333" s="25">
        <f>H333-I333</f>
        <v>413</v>
      </c>
      <c r="K333" s="38"/>
    </row>
    <row r="334" spans="1:11" s="4" customFormat="1" ht="20.100000000000001" customHeight="1" thickBot="1" x14ac:dyDescent="0.3">
      <c r="A334" s="109">
        <v>41365</v>
      </c>
      <c r="B334" s="22">
        <f>D56</f>
        <v>24539</v>
      </c>
      <c r="C334" s="23">
        <f t="shared" si="66"/>
        <v>17764</v>
      </c>
      <c r="D334" s="24">
        <f>B334-C334</f>
        <v>6775</v>
      </c>
      <c r="E334" s="22">
        <f>G56</f>
        <v>17243</v>
      </c>
      <c r="F334" s="23">
        <f t="shared" si="67"/>
        <v>24808</v>
      </c>
      <c r="G334" s="25">
        <f>E334-F334</f>
        <v>-7565</v>
      </c>
      <c r="H334" s="26">
        <f>J56</f>
        <v>1229</v>
      </c>
      <c r="I334" s="23">
        <f t="shared" si="68"/>
        <v>439</v>
      </c>
      <c r="J334" s="25">
        <f>H334-I334</f>
        <v>790</v>
      </c>
      <c r="K334" s="38"/>
    </row>
    <row r="335" spans="1:11" s="4" customFormat="1" ht="20.100000000000001" customHeight="1" thickBot="1" x14ac:dyDescent="0.3">
      <c r="A335" s="109">
        <v>41395</v>
      </c>
      <c r="B335" s="22">
        <f>D57</f>
        <v>25469</v>
      </c>
      <c r="C335" s="23">
        <f t="shared" si="66"/>
        <v>19649</v>
      </c>
      <c r="D335" s="24">
        <f>B335-C335</f>
        <v>5820</v>
      </c>
      <c r="E335" s="22">
        <f>G57</f>
        <v>18918</v>
      </c>
      <c r="F335" s="23">
        <f t="shared" si="67"/>
        <v>25589</v>
      </c>
      <c r="G335" s="25">
        <f>E335-F335</f>
        <v>-6671</v>
      </c>
      <c r="H335" s="26">
        <f>J57</f>
        <v>1479</v>
      </c>
      <c r="I335" s="23">
        <f t="shared" si="68"/>
        <v>628</v>
      </c>
      <c r="J335" s="25">
        <f>H335-I335</f>
        <v>851</v>
      </c>
      <c r="K335" s="38"/>
    </row>
    <row r="336" spans="1:11" s="4" customFormat="1" ht="20.100000000000001" customHeight="1" thickBot="1" x14ac:dyDescent="0.3">
      <c r="A336" s="109">
        <v>41426</v>
      </c>
      <c r="B336" s="22">
        <f>D58</f>
        <v>21702</v>
      </c>
      <c r="C336" s="23">
        <f t="shared" si="66"/>
        <v>26612</v>
      </c>
      <c r="D336" s="24">
        <f>B336-C336</f>
        <v>-4910</v>
      </c>
      <c r="E336" s="22">
        <f>G58</f>
        <v>25801</v>
      </c>
      <c r="F336" s="23">
        <f t="shared" si="67"/>
        <v>22040</v>
      </c>
      <c r="G336" s="25">
        <f>E336-F336</f>
        <v>3761</v>
      </c>
      <c r="H336" s="26">
        <f>J58</f>
        <v>1719</v>
      </c>
      <c r="I336" s="23">
        <f t="shared" si="68"/>
        <v>570</v>
      </c>
      <c r="J336" s="25">
        <f>H336-I336</f>
        <v>1149</v>
      </c>
      <c r="K336" s="38"/>
    </row>
    <row r="337" spans="1:11" s="4" customFormat="1" ht="20.100000000000001" customHeight="1" thickBot="1" x14ac:dyDescent="0.3">
      <c r="A337" s="109">
        <v>41456</v>
      </c>
      <c r="B337" s="22">
        <f>D59</f>
        <v>33918</v>
      </c>
      <c r="C337" s="23">
        <f t="shared" si="66"/>
        <v>33903</v>
      </c>
      <c r="D337" s="24">
        <f t="shared" ref="D337:D342" si="72">B337-C337</f>
        <v>15</v>
      </c>
      <c r="E337" s="22">
        <f>G59</f>
        <v>32914</v>
      </c>
      <c r="F337" s="23">
        <f t="shared" si="67"/>
        <v>34550</v>
      </c>
      <c r="G337" s="25">
        <f t="shared" ref="G337:G342" si="73">E337-F337</f>
        <v>-1636</v>
      </c>
      <c r="H337" s="26">
        <f>J59</f>
        <v>2118</v>
      </c>
      <c r="I337" s="23">
        <f t="shared" si="68"/>
        <v>497</v>
      </c>
      <c r="J337" s="25">
        <f t="shared" ref="J337:J342" si="74">H337-I337</f>
        <v>1621</v>
      </c>
      <c r="K337" s="38"/>
    </row>
    <row r="338" spans="1:11" s="4" customFormat="1" ht="20.100000000000001" customHeight="1" thickBot="1" x14ac:dyDescent="0.3">
      <c r="A338" s="109">
        <v>41487</v>
      </c>
      <c r="B338" s="22">
        <f>D60</f>
        <v>36932</v>
      </c>
      <c r="C338" s="23">
        <f t="shared" si="66"/>
        <v>32003</v>
      </c>
      <c r="D338" s="24">
        <f t="shared" si="72"/>
        <v>4929</v>
      </c>
      <c r="E338" s="22">
        <f>G60</f>
        <v>31012</v>
      </c>
      <c r="F338" s="23">
        <f t="shared" si="67"/>
        <v>37533</v>
      </c>
      <c r="G338" s="25">
        <f t="shared" si="73"/>
        <v>-6521</v>
      </c>
      <c r="H338" s="26">
        <f>J60</f>
        <v>2200</v>
      </c>
      <c r="I338" s="23">
        <f t="shared" si="68"/>
        <v>608</v>
      </c>
      <c r="J338" s="25">
        <f t="shared" si="74"/>
        <v>1592</v>
      </c>
      <c r="K338" s="38"/>
    </row>
    <row r="339" spans="1:11" s="4" customFormat="1" ht="20.100000000000001" customHeight="1" thickBot="1" x14ac:dyDescent="0.3">
      <c r="A339" s="109">
        <v>41518</v>
      </c>
      <c r="B339" s="22">
        <f>D61</f>
        <v>32825</v>
      </c>
      <c r="C339" s="23">
        <f t="shared" si="66"/>
        <v>30885</v>
      </c>
      <c r="D339" s="24">
        <f t="shared" si="72"/>
        <v>1940</v>
      </c>
      <c r="E339" s="22">
        <f>G61</f>
        <v>30030</v>
      </c>
      <c r="F339" s="23">
        <f t="shared" si="67"/>
        <v>33242</v>
      </c>
      <c r="G339" s="25">
        <f t="shared" si="73"/>
        <v>-3212</v>
      </c>
      <c r="H339" s="26">
        <f>J61</f>
        <v>1786</v>
      </c>
      <c r="I339" s="23">
        <f t="shared" si="68"/>
        <v>514</v>
      </c>
      <c r="J339" s="25">
        <f t="shared" si="74"/>
        <v>1272</v>
      </c>
      <c r="K339" s="38"/>
    </row>
    <row r="340" spans="1:11" s="4" customFormat="1" ht="20.100000000000001" customHeight="1" thickBot="1" x14ac:dyDescent="0.3">
      <c r="A340" s="109">
        <v>41548</v>
      </c>
      <c r="B340" s="22">
        <f>D62</f>
        <v>34788</v>
      </c>
      <c r="C340" s="23">
        <f t="shared" si="66"/>
        <v>29044</v>
      </c>
      <c r="D340" s="24">
        <f t="shared" si="72"/>
        <v>5744</v>
      </c>
      <c r="E340" s="22">
        <f>G62</f>
        <v>28365</v>
      </c>
      <c r="F340" s="23">
        <f t="shared" si="67"/>
        <v>35134</v>
      </c>
      <c r="G340" s="25">
        <f t="shared" si="73"/>
        <v>-6769</v>
      </c>
      <c r="H340" s="26">
        <f>J62</f>
        <v>1598</v>
      </c>
      <c r="I340" s="23">
        <f t="shared" si="68"/>
        <v>573</v>
      </c>
      <c r="J340" s="25">
        <f t="shared" si="74"/>
        <v>1025</v>
      </c>
      <c r="K340" s="38"/>
    </row>
    <row r="341" spans="1:11" s="4" customFormat="1" ht="20.100000000000001" customHeight="1" thickBot="1" x14ac:dyDescent="0.3">
      <c r="A341" s="109">
        <v>41579</v>
      </c>
      <c r="B341" s="22">
        <f>D63</f>
        <v>25524</v>
      </c>
      <c r="C341" s="23">
        <f t="shared" si="66"/>
        <v>16702</v>
      </c>
      <c r="D341" s="24">
        <f t="shared" si="72"/>
        <v>8822</v>
      </c>
      <c r="E341" s="22">
        <f>G63</f>
        <v>15906</v>
      </c>
      <c r="F341" s="23">
        <f t="shared" si="67"/>
        <v>25888</v>
      </c>
      <c r="G341" s="25">
        <f t="shared" si="73"/>
        <v>-9982</v>
      </c>
      <c r="H341" s="26">
        <f>J63</f>
        <v>1710</v>
      </c>
      <c r="I341" s="23">
        <f t="shared" si="68"/>
        <v>550</v>
      </c>
      <c r="J341" s="25">
        <f t="shared" si="74"/>
        <v>1160</v>
      </c>
      <c r="K341" s="38"/>
    </row>
    <row r="342" spans="1:11" s="4" customFormat="1" ht="20.100000000000001" customHeight="1" thickBot="1" x14ac:dyDescent="0.3">
      <c r="A342" s="110">
        <v>41609</v>
      </c>
      <c r="B342" s="44">
        <f>D64</f>
        <v>7893</v>
      </c>
      <c r="C342" s="45">
        <f t="shared" si="66"/>
        <v>12960</v>
      </c>
      <c r="D342" s="46">
        <f t="shared" si="72"/>
        <v>-5067</v>
      </c>
      <c r="E342" s="44">
        <f>G64</f>
        <v>12323</v>
      </c>
      <c r="F342" s="45">
        <f t="shared" si="67"/>
        <v>8295</v>
      </c>
      <c r="G342" s="47">
        <f t="shared" si="73"/>
        <v>4028</v>
      </c>
      <c r="H342" s="48">
        <f>J64</f>
        <v>1449</v>
      </c>
      <c r="I342" s="45">
        <f t="shared" si="68"/>
        <v>410</v>
      </c>
      <c r="J342" s="47">
        <f t="shared" si="74"/>
        <v>1039</v>
      </c>
      <c r="K342" s="38"/>
    </row>
    <row r="343" spans="1:11" s="4" customFormat="1" ht="20.100000000000001" customHeight="1" thickBot="1" x14ac:dyDescent="0.3">
      <c r="A343" s="116">
        <v>41640</v>
      </c>
      <c r="B343" s="17">
        <f>D65</f>
        <v>4561</v>
      </c>
      <c r="C343" s="18">
        <f t="shared" si="66"/>
        <v>13671</v>
      </c>
      <c r="D343" s="19">
        <f>B343-C343</f>
        <v>-9110</v>
      </c>
      <c r="E343" s="17">
        <f>G65</f>
        <v>13074</v>
      </c>
      <c r="F343" s="18">
        <f t="shared" si="67"/>
        <v>5241</v>
      </c>
      <c r="G343" s="20">
        <f>E343-F343</f>
        <v>7833</v>
      </c>
      <c r="H343" s="21">
        <f>J65</f>
        <v>1862</v>
      </c>
      <c r="I343" s="18">
        <f t="shared" si="68"/>
        <v>585</v>
      </c>
      <c r="J343" s="20">
        <f>H343-I343</f>
        <v>1277</v>
      </c>
      <c r="K343" s="38"/>
    </row>
    <row r="344" spans="1:11" s="4" customFormat="1" ht="20.100000000000001" customHeight="1" thickBot="1" x14ac:dyDescent="0.3">
      <c r="A344" s="111">
        <v>41671</v>
      </c>
      <c r="B344" s="22">
        <f>D66</f>
        <v>9359</v>
      </c>
      <c r="C344" s="23">
        <f t="shared" si="66"/>
        <v>13958</v>
      </c>
      <c r="D344" s="24">
        <f>B344-C344</f>
        <v>-4599</v>
      </c>
      <c r="E344" s="22">
        <f>G66</f>
        <v>13270</v>
      </c>
      <c r="F344" s="23">
        <f t="shared" si="67"/>
        <v>9881</v>
      </c>
      <c r="G344" s="25">
        <f>E344-F344</f>
        <v>3389</v>
      </c>
      <c r="H344" s="26">
        <f>J66</f>
        <v>1662</v>
      </c>
      <c r="I344" s="23">
        <f t="shared" si="68"/>
        <v>452</v>
      </c>
      <c r="J344" s="25">
        <f>H344-I344</f>
        <v>1210</v>
      </c>
      <c r="K344" s="38"/>
    </row>
    <row r="345" spans="1:11" s="4" customFormat="1" ht="20.100000000000001" customHeight="1" thickBot="1" x14ac:dyDescent="0.3">
      <c r="A345" s="111">
        <v>41699</v>
      </c>
      <c r="B345" s="22">
        <f>D67</f>
        <v>9813</v>
      </c>
      <c r="C345" s="23">
        <f t="shared" si="66"/>
        <v>14961</v>
      </c>
      <c r="D345" s="24">
        <f>B345-C345</f>
        <v>-5148</v>
      </c>
      <c r="E345" s="22">
        <f>G67</f>
        <v>14439</v>
      </c>
      <c r="F345" s="23">
        <f t="shared" si="67"/>
        <v>10236</v>
      </c>
      <c r="G345" s="25">
        <f>E345-F345</f>
        <v>4203</v>
      </c>
      <c r="H345" s="26">
        <f>J67</f>
        <v>1469</v>
      </c>
      <c r="I345" s="23">
        <f t="shared" si="68"/>
        <v>524</v>
      </c>
      <c r="J345" s="25">
        <f>H345-I345</f>
        <v>945</v>
      </c>
      <c r="K345" s="38"/>
    </row>
    <row r="346" spans="1:11" s="4" customFormat="1" ht="20.100000000000001" customHeight="1" thickBot="1" x14ac:dyDescent="0.3">
      <c r="A346" s="111">
        <v>41730</v>
      </c>
      <c r="B346" s="22">
        <f>D68</f>
        <v>9470</v>
      </c>
      <c r="C346" s="23">
        <f t="shared" si="66"/>
        <v>16077</v>
      </c>
      <c r="D346" s="24">
        <f>B346-C346</f>
        <v>-6607</v>
      </c>
      <c r="E346" s="22">
        <f>G68</f>
        <v>15680</v>
      </c>
      <c r="F346" s="23">
        <f t="shared" si="67"/>
        <v>9709</v>
      </c>
      <c r="G346" s="25">
        <f>E346-F346</f>
        <v>5971</v>
      </c>
      <c r="H346" s="26">
        <f>J68</f>
        <v>1525</v>
      </c>
      <c r="I346" s="23">
        <f t="shared" si="68"/>
        <v>889</v>
      </c>
      <c r="J346" s="25">
        <f>H346-I346</f>
        <v>636</v>
      </c>
      <c r="K346" s="38"/>
    </row>
    <row r="347" spans="1:11" s="4" customFormat="1" ht="20.100000000000001" customHeight="1" thickBot="1" x14ac:dyDescent="0.3">
      <c r="A347" s="111">
        <v>41760</v>
      </c>
      <c r="B347" s="22">
        <f>D69</f>
        <v>14746</v>
      </c>
      <c r="C347" s="23">
        <f t="shared" si="66"/>
        <v>15685</v>
      </c>
      <c r="D347" s="24">
        <f>B347-C347</f>
        <v>-939</v>
      </c>
      <c r="E347" s="22">
        <f>G69</f>
        <v>14975</v>
      </c>
      <c r="F347" s="23">
        <f t="shared" si="67"/>
        <v>15326</v>
      </c>
      <c r="G347" s="25">
        <f>E347-F347</f>
        <v>-351</v>
      </c>
      <c r="H347" s="26">
        <f>J69</f>
        <v>1787</v>
      </c>
      <c r="I347" s="23">
        <f t="shared" si="68"/>
        <v>497</v>
      </c>
      <c r="J347" s="25">
        <f>H347-I347</f>
        <v>1290</v>
      </c>
      <c r="K347" s="38"/>
    </row>
    <row r="348" spans="1:11" s="4" customFormat="1" ht="20.100000000000001" customHeight="1" thickBot="1" x14ac:dyDescent="0.3">
      <c r="A348" s="111">
        <v>41791</v>
      </c>
      <c r="B348" s="22">
        <f>D70</f>
        <v>12420</v>
      </c>
      <c r="C348" s="23">
        <f t="shared" si="66"/>
        <v>6649</v>
      </c>
      <c r="D348" s="24">
        <f t="shared" ref="D348:D353" si="75">B348-C348</f>
        <v>5771</v>
      </c>
      <c r="E348" s="22">
        <f>G70</f>
        <v>5982</v>
      </c>
      <c r="F348" s="23">
        <f t="shared" si="67"/>
        <v>13165</v>
      </c>
      <c r="G348" s="25">
        <f t="shared" ref="G348:G353" si="76">E348-F348</f>
        <v>-7183</v>
      </c>
      <c r="H348" s="26">
        <f>J70</f>
        <v>1924</v>
      </c>
      <c r="I348" s="23">
        <f t="shared" si="68"/>
        <v>512</v>
      </c>
      <c r="J348" s="25">
        <f t="shared" ref="J348:J353" si="77">H348-I348</f>
        <v>1412</v>
      </c>
      <c r="K348" s="38"/>
    </row>
    <row r="349" spans="1:11" s="4" customFormat="1" ht="20.100000000000001" customHeight="1" thickBot="1" x14ac:dyDescent="0.3">
      <c r="A349" s="111">
        <v>41821</v>
      </c>
      <c r="B349" s="22">
        <f>D71</f>
        <v>14057</v>
      </c>
      <c r="C349" s="23">
        <f t="shared" si="66"/>
        <v>14252</v>
      </c>
      <c r="D349" s="24">
        <f t="shared" si="75"/>
        <v>-195</v>
      </c>
      <c r="E349" s="22">
        <f>G71</f>
        <v>13540</v>
      </c>
      <c r="F349" s="23">
        <f t="shared" si="67"/>
        <v>15638</v>
      </c>
      <c r="G349" s="25">
        <f t="shared" si="76"/>
        <v>-2098</v>
      </c>
      <c r="H349" s="26">
        <f>J71</f>
        <v>3237</v>
      </c>
      <c r="I349" s="23">
        <f t="shared" si="68"/>
        <v>944</v>
      </c>
      <c r="J349" s="25">
        <f t="shared" si="77"/>
        <v>2293</v>
      </c>
      <c r="K349" s="38"/>
    </row>
    <row r="350" spans="1:11" s="4" customFormat="1" ht="20.100000000000001" customHeight="1" thickBot="1" x14ac:dyDescent="0.3">
      <c r="A350" s="111">
        <v>41852</v>
      </c>
      <c r="B350" s="22">
        <f>D72</f>
        <v>15246</v>
      </c>
      <c r="C350" s="23">
        <f t="shared" si="66"/>
        <v>16063</v>
      </c>
      <c r="D350" s="24">
        <f t="shared" si="75"/>
        <v>-817</v>
      </c>
      <c r="E350" s="22">
        <f>G72</f>
        <v>14619</v>
      </c>
      <c r="F350" s="23">
        <f t="shared" si="67"/>
        <v>17024</v>
      </c>
      <c r="G350" s="25">
        <f t="shared" si="76"/>
        <v>-2405</v>
      </c>
      <c r="H350" s="26">
        <f>J72</f>
        <v>3944</v>
      </c>
      <c r="I350" s="23">
        <f t="shared" si="68"/>
        <v>722</v>
      </c>
      <c r="J350" s="25">
        <f t="shared" si="77"/>
        <v>3222</v>
      </c>
      <c r="K350" s="38"/>
    </row>
    <row r="351" spans="1:11" s="4" customFormat="1" ht="20.100000000000001" customHeight="1" thickBot="1" x14ac:dyDescent="0.3">
      <c r="A351" s="111">
        <v>41883</v>
      </c>
      <c r="B351" s="22">
        <f>D73</f>
        <v>16312</v>
      </c>
      <c r="C351" s="23">
        <f t="shared" si="66"/>
        <v>21247</v>
      </c>
      <c r="D351" s="24">
        <f t="shared" si="75"/>
        <v>-4935</v>
      </c>
      <c r="E351" s="22">
        <f>G73</f>
        <v>17975</v>
      </c>
      <c r="F351" s="23">
        <f t="shared" si="67"/>
        <v>20657</v>
      </c>
      <c r="G351" s="25">
        <f t="shared" si="76"/>
        <v>-2682</v>
      </c>
      <c r="H351" s="26">
        <f>J73</f>
        <v>8215</v>
      </c>
      <c r="I351" s="23">
        <f t="shared" si="68"/>
        <v>598</v>
      </c>
      <c r="J351" s="25">
        <f t="shared" si="77"/>
        <v>7617</v>
      </c>
      <c r="K351" s="38"/>
    </row>
    <row r="352" spans="1:11" s="4" customFormat="1" ht="20.100000000000001" customHeight="1" thickBot="1" x14ac:dyDescent="0.3">
      <c r="A352" s="111">
        <v>41913</v>
      </c>
      <c r="B352" s="22">
        <f>D74</f>
        <v>20464</v>
      </c>
      <c r="C352" s="23">
        <f t="shared" si="66"/>
        <v>21537</v>
      </c>
      <c r="D352" s="24">
        <f t="shared" si="75"/>
        <v>-1073</v>
      </c>
      <c r="E352" s="22">
        <f>G74</f>
        <v>16455</v>
      </c>
      <c r="F352" s="23">
        <f t="shared" si="67"/>
        <v>27557</v>
      </c>
      <c r="G352" s="25">
        <f t="shared" si="76"/>
        <v>-11102</v>
      </c>
      <c r="H352" s="26">
        <f>J74</f>
        <v>13124</v>
      </c>
      <c r="I352" s="23">
        <f t="shared" si="68"/>
        <v>949</v>
      </c>
      <c r="J352" s="25">
        <f t="shared" si="77"/>
        <v>12175</v>
      </c>
      <c r="K352" s="38"/>
    </row>
    <row r="353" spans="1:11" s="4" customFormat="1" ht="20.100000000000001" customHeight="1" thickBot="1" x14ac:dyDescent="0.3">
      <c r="A353" s="111">
        <v>41944</v>
      </c>
      <c r="B353" s="22">
        <f>D75</f>
        <v>15471</v>
      </c>
      <c r="C353" s="23">
        <f t="shared" si="66"/>
        <v>19772</v>
      </c>
      <c r="D353" s="24">
        <f t="shared" si="75"/>
        <v>-4301</v>
      </c>
      <c r="E353" s="22">
        <f>G75</f>
        <v>14997</v>
      </c>
      <c r="F353" s="23">
        <f t="shared" si="67"/>
        <v>21882</v>
      </c>
      <c r="G353" s="25">
        <f t="shared" si="76"/>
        <v>-6885</v>
      </c>
      <c r="H353" s="26">
        <f>J75</f>
        <v>12331</v>
      </c>
      <c r="I353" s="23">
        <f t="shared" si="68"/>
        <v>1145</v>
      </c>
      <c r="J353" s="25">
        <f t="shared" si="77"/>
        <v>11186</v>
      </c>
      <c r="K353" s="38"/>
    </row>
    <row r="354" spans="1:11" s="4" customFormat="1" ht="20.100000000000001" customHeight="1" thickBot="1" x14ac:dyDescent="0.3">
      <c r="A354" s="115">
        <v>41974</v>
      </c>
      <c r="B354" s="44">
        <f>D76</f>
        <v>18039</v>
      </c>
      <c r="C354" s="45">
        <f t="shared" si="66"/>
        <v>12591</v>
      </c>
      <c r="D354" s="46">
        <f>B354-C354</f>
        <v>5448</v>
      </c>
      <c r="E354" s="44">
        <f>G76</f>
        <v>6853</v>
      </c>
      <c r="F354" s="45">
        <f t="shared" si="67"/>
        <v>25304</v>
      </c>
      <c r="G354" s="47">
        <f>E354-F354</f>
        <v>-18451</v>
      </c>
      <c r="H354" s="48">
        <f>J76</f>
        <v>14231</v>
      </c>
      <c r="I354" s="45">
        <f t="shared" si="68"/>
        <v>1228</v>
      </c>
      <c r="J354" s="47">
        <f>H354-I354</f>
        <v>13003</v>
      </c>
      <c r="K354" s="38"/>
    </row>
    <row r="355" spans="1:11" s="4" customFormat="1" ht="20.100000000000001" customHeight="1" thickBot="1" x14ac:dyDescent="0.3">
      <c r="A355" s="119">
        <v>42005</v>
      </c>
      <c r="B355" s="39">
        <f>D77</f>
        <v>19330</v>
      </c>
      <c r="C355" s="40">
        <f t="shared" si="66"/>
        <v>9543</v>
      </c>
      <c r="D355" s="41">
        <f>B355-C355</f>
        <v>9787</v>
      </c>
      <c r="E355" s="39">
        <f>G77</f>
        <v>4077</v>
      </c>
      <c r="F355" s="40">
        <f t="shared" si="67"/>
        <v>26324</v>
      </c>
      <c r="G355" s="42">
        <f>E355-F355</f>
        <v>-22247</v>
      </c>
      <c r="H355" s="43">
        <f>J77</f>
        <v>14196</v>
      </c>
      <c r="I355" s="40">
        <f t="shared" si="68"/>
        <v>1736</v>
      </c>
      <c r="J355" s="42">
        <f>H355-I355</f>
        <v>12460</v>
      </c>
      <c r="K355" s="38"/>
    </row>
    <row r="356" spans="1:11" s="4" customFormat="1" ht="20.100000000000001" customHeight="1" thickBot="1" x14ac:dyDescent="0.3">
      <c r="A356" s="119">
        <v>42036</v>
      </c>
      <c r="B356" s="39">
        <f>D78</f>
        <v>11709</v>
      </c>
      <c r="C356" s="40">
        <f t="shared" ref="C356:C387" si="78">D217</f>
        <v>8573</v>
      </c>
      <c r="D356" s="41">
        <f>B356-C356</f>
        <v>3136</v>
      </c>
      <c r="E356" s="39">
        <f>G78</f>
        <v>3682</v>
      </c>
      <c r="F356" s="40">
        <f t="shared" ref="F356:F387" si="79">G217</f>
        <v>18366</v>
      </c>
      <c r="G356" s="42">
        <f>E356-F356</f>
        <v>-14684</v>
      </c>
      <c r="H356" s="43">
        <f>J78</f>
        <v>12426</v>
      </c>
      <c r="I356" s="40">
        <f t="shared" ref="I356:I387" si="80">J217</f>
        <v>878</v>
      </c>
      <c r="J356" s="42">
        <f>H356-I356</f>
        <v>11548</v>
      </c>
      <c r="K356" s="38"/>
    </row>
    <row r="357" spans="1:11" s="4" customFormat="1" ht="20.100000000000001" customHeight="1" thickBot="1" x14ac:dyDescent="0.3">
      <c r="A357" s="119">
        <v>42064</v>
      </c>
      <c r="B357" s="39">
        <f>D79</f>
        <v>17035</v>
      </c>
      <c r="C357" s="40">
        <f t="shared" si="78"/>
        <v>11778</v>
      </c>
      <c r="D357" s="41">
        <f>B357-C357</f>
        <v>5257</v>
      </c>
      <c r="E357" s="39">
        <f>G79</f>
        <v>5163</v>
      </c>
      <c r="F357" s="40">
        <f t="shared" si="79"/>
        <v>24672</v>
      </c>
      <c r="G357" s="42">
        <f>E357-F357</f>
        <v>-19509</v>
      </c>
      <c r="H357" s="43">
        <f>J79</f>
        <v>15926</v>
      </c>
      <c r="I357" s="40">
        <f t="shared" si="80"/>
        <v>1674</v>
      </c>
      <c r="J357" s="42">
        <f>H357-I357</f>
        <v>14252</v>
      </c>
      <c r="K357" s="38"/>
    </row>
    <row r="358" spans="1:11" s="4" customFormat="1" ht="20.100000000000001" customHeight="1" thickBot="1" x14ac:dyDescent="0.3">
      <c r="A358" s="119">
        <v>42095</v>
      </c>
      <c r="B358" s="39">
        <f>D80</f>
        <v>10840</v>
      </c>
      <c r="C358" s="40">
        <f t="shared" si="78"/>
        <v>10299</v>
      </c>
      <c r="D358" s="41">
        <f>B358-C358</f>
        <v>541</v>
      </c>
      <c r="E358" s="39">
        <f>G80</f>
        <v>4400</v>
      </c>
      <c r="F358" s="40">
        <f t="shared" si="79"/>
        <v>17653</v>
      </c>
      <c r="G358" s="42">
        <f>E358-F358</f>
        <v>-13253</v>
      </c>
      <c r="H358" s="43">
        <f>J80</f>
        <v>14633</v>
      </c>
      <c r="I358" s="40">
        <f t="shared" si="80"/>
        <v>1921</v>
      </c>
      <c r="J358" s="42">
        <f>H358-I358</f>
        <v>12712</v>
      </c>
      <c r="K358" s="38"/>
    </row>
    <row r="359" spans="1:11" s="4" customFormat="1" ht="20.100000000000001" customHeight="1" thickBot="1" x14ac:dyDescent="0.3">
      <c r="A359" s="119">
        <v>42125</v>
      </c>
      <c r="B359" s="39">
        <f>D81</f>
        <v>10628</v>
      </c>
      <c r="C359" s="40">
        <f t="shared" si="78"/>
        <v>9616</v>
      </c>
      <c r="D359" s="41">
        <f t="shared" ref="D359:D364" si="81">B359-C359</f>
        <v>1012</v>
      </c>
      <c r="E359" s="39">
        <f>G81</f>
        <v>4537</v>
      </c>
      <c r="F359" s="40">
        <f t="shared" si="79"/>
        <v>15564</v>
      </c>
      <c r="G359" s="42">
        <f t="shared" ref="G359:G364" si="82">E359-F359</f>
        <v>-11027</v>
      </c>
      <c r="H359" s="43">
        <f>J81</f>
        <v>12489</v>
      </c>
      <c r="I359" s="40">
        <f t="shared" si="80"/>
        <v>2474</v>
      </c>
      <c r="J359" s="42">
        <f t="shared" ref="J359:J364" si="83">H359-I359</f>
        <v>10015</v>
      </c>
      <c r="K359" s="38"/>
    </row>
    <row r="360" spans="1:11" s="4" customFormat="1" ht="20.100000000000001" customHeight="1" thickBot="1" x14ac:dyDescent="0.3">
      <c r="A360" s="119">
        <v>42156</v>
      </c>
      <c r="B360" s="39">
        <f>D82</f>
        <v>12829</v>
      </c>
      <c r="C360" s="40">
        <f t="shared" si="78"/>
        <v>10775</v>
      </c>
      <c r="D360" s="41">
        <f t="shared" si="81"/>
        <v>2054</v>
      </c>
      <c r="E360" s="39">
        <f>G82</f>
        <v>5911</v>
      </c>
      <c r="F360" s="40">
        <f t="shared" si="79"/>
        <v>17601</v>
      </c>
      <c r="G360" s="42">
        <f t="shared" si="82"/>
        <v>-11690</v>
      </c>
      <c r="H360" s="43">
        <f>J82</f>
        <v>12023</v>
      </c>
      <c r="I360" s="40">
        <f t="shared" si="80"/>
        <v>2387</v>
      </c>
      <c r="J360" s="42">
        <f t="shared" si="83"/>
        <v>9636</v>
      </c>
      <c r="K360" s="38"/>
    </row>
    <row r="361" spans="1:11" s="4" customFormat="1" ht="20.100000000000001" customHeight="1" thickBot="1" x14ac:dyDescent="0.3">
      <c r="A361" s="119">
        <v>42186</v>
      </c>
      <c r="B361" s="39">
        <f>D83</f>
        <v>13960</v>
      </c>
      <c r="C361" s="40">
        <f t="shared" si="78"/>
        <v>9475</v>
      </c>
      <c r="D361" s="41">
        <f t="shared" si="81"/>
        <v>4485</v>
      </c>
      <c r="E361" s="39">
        <f>G83</f>
        <v>5481</v>
      </c>
      <c r="F361" s="40">
        <f t="shared" si="79"/>
        <v>16733</v>
      </c>
      <c r="G361" s="42">
        <f t="shared" si="82"/>
        <v>-11252</v>
      </c>
      <c r="H361" s="43">
        <f>J83</f>
        <v>10296</v>
      </c>
      <c r="I361" s="40">
        <f t="shared" si="80"/>
        <v>3529</v>
      </c>
      <c r="J361" s="42">
        <f t="shared" si="83"/>
        <v>6767</v>
      </c>
      <c r="K361" s="38"/>
    </row>
    <row r="362" spans="1:11" s="4" customFormat="1" ht="20.100000000000001" customHeight="1" thickBot="1" x14ac:dyDescent="0.3">
      <c r="A362" s="119">
        <v>42217</v>
      </c>
      <c r="B362" s="39">
        <f>D84</f>
        <v>13537</v>
      </c>
      <c r="C362" s="40">
        <f t="shared" si="78"/>
        <v>8784</v>
      </c>
      <c r="D362" s="41">
        <f t="shared" si="81"/>
        <v>4753</v>
      </c>
      <c r="E362" s="39">
        <f>G84</f>
        <v>5247</v>
      </c>
      <c r="F362" s="40">
        <f t="shared" si="79"/>
        <v>14245</v>
      </c>
      <c r="G362" s="42">
        <f t="shared" si="82"/>
        <v>-8998</v>
      </c>
      <c r="H362" s="43">
        <f>J84</f>
        <v>8757</v>
      </c>
      <c r="I362" s="40">
        <f t="shared" si="80"/>
        <v>4512</v>
      </c>
      <c r="J362" s="42">
        <f t="shared" si="83"/>
        <v>4245</v>
      </c>
      <c r="K362" s="38"/>
    </row>
    <row r="363" spans="1:11" s="4" customFormat="1" ht="20.100000000000001" customHeight="1" thickBot="1" x14ac:dyDescent="0.3">
      <c r="A363" s="119">
        <v>42248</v>
      </c>
      <c r="B363" s="39">
        <f>D85</f>
        <v>15307</v>
      </c>
      <c r="C363" s="40">
        <f t="shared" si="78"/>
        <v>8896</v>
      </c>
      <c r="D363" s="41">
        <f t="shared" si="81"/>
        <v>6411</v>
      </c>
      <c r="E363" s="39">
        <f>G85</f>
        <v>5418</v>
      </c>
      <c r="F363" s="40">
        <f t="shared" si="79"/>
        <v>15608</v>
      </c>
      <c r="G363" s="42">
        <f t="shared" si="82"/>
        <v>-10190</v>
      </c>
      <c r="H363" s="43">
        <f>J85</f>
        <v>8937</v>
      </c>
      <c r="I363" s="40">
        <f t="shared" si="80"/>
        <v>5158</v>
      </c>
      <c r="J363" s="42">
        <f t="shared" si="83"/>
        <v>3779</v>
      </c>
      <c r="K363" s="38"/>
    </row>
    <row r="364" spans="1:11" s="4" customFormat="1" ht="20.100000000000001" customHeight="1" thickBot="1" x14ac:dyDescent="0.3">
      <c r="A364" s="119">
        <v>42278</v>
      </c>
      <c r="B364" s="39">
        <f>D86</f>
        <v>12173</v>
      </c>
      <c r="C364" s="40">
        <f t="shared" si="78"/>
        <v>10519</v>
      </c>
      <c r="D364" s="41">
        <f t="shared" si="81"/>
        <v>1654</v>
      </c>
      <c r="E364" s="39">
        <f>G86</f>
        <v>6564</v>
      </c>
      <c r="F364" s="40">
        <f t="shared" si="79"/>
        <v>13915</v>
      </c>
      <c r="G364" s="42">
        <f t="shared" si="82"/>
        <v>-7351</v>
      </c>
      <c r="H364" s="43">
        <f>J86</f>
        <v>9364</v>
      </c>
      <c r="I364" s="40">
        <f t="shared" si="80"/>
        <v>3667</v>
      </c>
      <c r="J364" s="42">
        <f t="shared" si="83"/>
        <v>5697</v>
      </c>
      <c r="K364" s="38"/>
    </row>
    <row r="365" spans="1:11" s="4" customFormat="1" ht="20.100000000000001" customHeight="1" thickBot="1" x14ac:dyDescent="0.3">
      <c r="A365" s="119">
        <v>42309</v>
      </c>
      <c r="B365" s="39">
        <f>D87</f>
        <v>12817</v>
      </c>
      <c r="C365" s="40">
        <f t="shared" si="78"/>
        <v>8326</v>
      </c>
      <c r="D365" s="41">
        <f t="shared" ref="D365:D427" si="84">B365-C365</f>
        <v>4491</v>
      </c>
      <c r="E365" s="39">
        <f>G87</f>
        <v>4818</v>
      </c>
      <c r="F365" s="40">
        <f t="shared" si="79"/>
        <v>14947</v>
      </c>
      <c r="G365" s="42">
        <f t="shared" ref="G365:G427" si="85">E365-F365</f>
        <v>-10129</v>
      </c>
      <c r="H365" s="43">
        <f>J87</f>
        <v>8099</v>
      </c>
      <c r="I365" s="40">
        <f t="shared" si="80"/>
        <v>2461</v>
      </c>
      <c r="J365" s="42">
        <f t="shared" ref="J365:J427" si="86">H365-I365</f>
        <v>5638</v>
      </c>
      <c r="K365" s="38"/>
    </row>
    <row r="366" spans="1:11" s="4" customFormat="1" ht="20.100000000000001" customHeight="1" thickBot="1" x14ac:dyDescent="0.3">
      <c r="A366" s="115">
        <v>42339</v>
      </c>
      <c r="B366" s="44">
        <f>D88</f>
        <v>13334</v>
      </c>
      <c r="C366" s="45">
        <f t="shared" si="78"/>
        <v>9973</v>
      </c>
      <c r="D366" s="46">
        <f t="shared" si="84"/>
        <v>3361</v>
      </c>
      <c r="E366" s="44">
        <f>G88</f>
        <v>6105</v>
      </c>
      <c r="F366" s="45">
        <f t="shared" si="79"/>
        <v>15307</v>
      </c>
      <c r="G366" s="47">
        <f t="shared" si="85"/>
        <v>-9202</v>
      </c>
      <c r="H366" s="48">
        <f>J88</f>
        <v>8939</v>
      </c>
      <c r="I366" s="45">
        <f t="shared" si="80"/>
        <v>3098</v>
      </c>
      <c r="J366" s="47">
        <f t="shared" si="86"/>
        <v>5841</v>
      </c>
      <c r="K366" s="38"/>
    </row>
    <row r="367" spans="1:11" s="4" customFormat="1" ht="20.100000000000001" customHeight="1" thickBot="1" x14ac:dyDescent="0.3">
      <c r="A367" s="113">
        <v>42370</v>
      </c>
      <c r="B367" s="32">
        <f>D89</f>
        <v>9680</v>
      </c>
      <c r="C367" s="33">
        <f t="shared" si="78"/>
        <v>8022</v>
      </c>
      <c r="D367" s="34">
        <f t="shared" si="84"/>
        <v>1658</v>
      </c>
      <c r="E367" s="32">
        <f>G89</f>
        <v>4860</v>
      </c>
      <c r="F367" s="33">
        <f t="shared" si="79"/>
        <v>11880</v>
      </c>
      <c r="G367" s="35">
        <f t="shared" si="85"/>
        <v>-7020</v>
      </c>
      <c r="H367" s="36">
        <f>J89</f>
        <v>8048</v>
      </c>
      <c r="I367" s="33">
        <f t="shared" si="80"/>
        <v>2686</v>
      </c>
      <c r="J367" s="35">
        <f t="shared" si="86"/>
        <v>5362</v>
      </c>
      <c r="K367" s="38"/>
    </row>
    <row r="368" spans="1:11" s="4" customFormat="1" ht="20.100000000000001" customHeight="1" thickBot="1" x14ac:dyDescent="0.3">
      <c r="A368" s="109">
        <v>42401</v>
      </c>
      <c r="B368" s="22">
        <f>D90</f>
        <v>10395</v>
      </c>
      <c r="C368" s="23">
        <f t="shared" si="78"/>
        <v>8585</v>
      </c>
      <c r="D368" s="24">
        <f t="shared" si="84"/>
        <v>1810</v>
      </c>
      <c r="E368" s="22">
        <f>G90</f>
        <v>5466</v>
      </c>
      <c r="F368" s="23">
        <f t="shared" si="79"/>
        <v>12800</v>
      </c>
      <c r="G368" s="25">
        <f t="shared" si="85"/>
        <v>-7334</v>
      </c>
      <c r="H368" s="26">
        <f>J90</f>
        <v>8125</v>
      </c>
      <c r="I368" s="23">
        <f t="shared" si="80"/>
        <v>2601</v>
      </c>
      <c r="J368" s="25">
        <f t="shared" si="86"/>
        <v>5524</v>
      </c>
      <c r="K368" s="38"/>
    </row>
    <row r="369" spans="1:11" s="4" customFormat="1" ht="20.100000000000001" customHeight="1" thickBot="1" x14ac:dyDescent="0.3">
      <c r="A369" s="109">
        <v>42430</v>
      </c>
      <c r="B369" s="22">
        <f>D91</f>
        <v>9890</v>
      </c>
      <c r="C369" s="23">
        <f t="shared" si="78"/>
        <v>10163</v>
      </c>
      <c r="D369" s="24">
        <f t="shared" si="84"/>
        <v>-273</v>
      </c>
      <c r="E369" s="22">
        <f>G91</f>
        <v>6923</v>
      </c>
      <c r="F369" s="23">
        <f t="shared" si="79"/>
        <v>12513</v>
      </c>
      <c r="G369" s="25">
        <f t="shared" si="85"/>
        <v>-5590</v>
      </c>
      <c r="H369" s="26">
        <f>J91</f>
        <v>8454</v>
      </c>
      <c r="I369" s="23">
        <f t="shared" si="80"/>
        <v>2591</v>
      </c>
      <c r="J369" s="25">
        <f t="shared" si="86"/>
        <v>5863</v>
      </c>
      <c r="K369" s="38"/>
    </row>
    <row r="370" spans="1:11" s="4" customFormat="1" ht="20.100000000000001" customHeight="1" thickBot="1" x14ac:dyDescent="0.3">
      <c r="A370" s="112">
        <v>42461</v>
      </c>
      <c r="B370" s="27">
        <f>D92</f>
        <v>9817</v>
      </c>
      <c r="C370" s="28">
        <f t="shared" si="78"/>
        <v>10325</v>
      </c>
      <c r="D370" s="29">
        <f t="shared" ref="D370:D375" si="87">B370-C370</f>
        <v>-508</v>
      </c>
      <c r="E370" s="27">
        <f>G92</f>
        <v>7336</v>
      </c>
      <c r="F370" s="28">
        <f t="shared" si="79"/>
        <v>11995</v>
      </c>
      <c r="G370" s="30">
        <f t="shared" ref="G370:G375" si="88">E370-F370</f>
        <v>-4659</v>
      </c>
      <c r="H370" s="31">
        <f>J92</f>
        <v>7776</v>
      </c>
      <c r="I370" s="28">
        <f t="shared" si="80"/>
        <v>2609</v>
      </c>
      <c r="J370" s="30">
        <f t="shared" ref="J370:J375" si="89">H370-I370</f>
        <v>5167</v>
      </c>
      <c r="K370" s="38"/>
    </row>
    <row r="371" spans="1:11" s="4" customFormat="1" ht="20.100000000000001" customHeight="1" thickBot="1" x14ac:dyDescent="0.3">
      <c r="A371" s="109">
        <v>42491</v>
      </c>
      <c r="B371" s="22">
        <f>D93</f>
        <v>9081</v>
      </c>
      <c r="C371" s="23">
        <f t="shared" si="78"/>
        <v>9922</v>
      </c>
      <c r="D371" s="24">
        <f t="shared" si="87"/>
        <v>-841</v>
      </c>
      <c r="E371" s="22">
        <f>G93</f>
        <v>6914</v>
      </c>
      <c r="F371" s="23">
        <f t="shared" si="79"/>
        <v>11867</v>
      </c>
      <c r="G371" s="25">
        <f t="shared" si="88"/>
        <v>-4953</v>
      </c>
      <c r="H371" s="26">
        <f>J93</f>
        <v>8116</v>
      </c>
      <c r="I371" s="23">
        <f t="shared" si="80"/>
        <v>2322</v>
      </c>
      <c r="J371" s="25">
        <f t="shared" si="89"/>
        <v>5794</v>
      </c>
      <c r="K371" s="38"/>
    </row>
    <row r="372" spans="1:11" s="4" customFormat="1" ht="20.100000000000001" customHeight="1" thickBot="1" x14ac:dyDescent="0.3">
      <c r="A372" s="109">
        <v>42522</v>
      </c>
      <c r="B372" s="22">
        <f>D94</f>
        <v>9992</v>
      </c>
      <c r="C372" s="23">
        <f t="shared" si="78"/>
        <v>12752</v>
      </c>
      <c r="D372" s="24">
        <f t="shared" si="87"/>
        <v>-2760</v>
      </c>
      <c r="E372" s="22">
        <f>G94</f>
        <v>9071</v>
      </c>
      <c r="F372" s="23">
        <f t="shared" si="79"/>
        <v>12905</v>
      </c>
      <c r="G372" s="25">
        <f t="shared" si="88"/>
        <v>-3834</v>
      </c>
      <c r="H372" s="26">
        <f>J94</f>
        <v>9373</v>
      </c>
      <c r="I372" s="23">
        <f t="shared" si="80"/>
        <v>2779</v>
      </c>
      <c r="J372" s="25">
        <f t="shared" si="89"/>
        <v>6594</v>
      </c>
      <c r="K372" s="38"/>
    </row>
    <row r="373" spans="1:11" s="4" customFormat="1" ht="20.100000000000001" customHeight="1" thickBot="1" x14ac:dyDescent="0.3">
      <c r="A373" s="109">
        <v>42552</v>
      </c>
      <c r="B373" s="22">
        <f>D95</f>
        <v>11092</v>
      </c>
      <c r="C373" s="23">
        <f t="shared" si="78"/>
        <v>13430</v>
      </c>
      <c r="D373" s="24">
        <f t="shared" si="87"/>
        <v>-2338</v>
      </c>
      <c r="E373" s="22">
        <f>G95</f>
        <v>9372</v>
      </c>
      <c r="F373" s="23">
        <f t="shared" si="79"/>
        <v>14088</v>
      </c>
      <c r="G373" s="25">
        <f t="shared" si="88"/>
        <v>-4716</v>
      </c>
      <c r="H373" s="26">
        <f>J95</f>
        <v>9851</v>
      </c>
      <c r="I373" s="23">
        <f t="shared" si="80"/>
        <v>2797</v>
      </c>
      <c r="J373" s="25">
        <f t="shared" si="89"/>
        <v>7054</v>
      </c>
      <c r="K373" s="38"/>
    </row>
    <row r="374" spans="1:11" s="4" customFormat="1" ht="20.100000000000001" customHeight="1" thickBot="1" x14ac:dyDescent="0.3">
      <c r="A374" s="111">
        <v>42583</v>
      </c>
      <c r="B374" s="22">
        <f>D96</f>
        <v>12789</v>
      </c>
      <c r="C374" s="23">
        <f t="shared" si="78"/>
        <v>17246</v>
      </c>
      <c r="D374" s="24">
        <f t="shared" si="87"/>
        <v>-4457</v>
      </c>
      <c r="E374" s="22">
        <f>G96</f>
        <v>12927</v>
      </c>
      <c r="F374" s="23">
        <f t="shared" si="79"/>
        <v>15561</v>
      </c>
      <c r="G374" s="25">
        <f t="shared" si="88"/>
        <v>-2634</v>
      </c>
      <c r="H374" s="26">
        <f>J96</f>
        <v>11837</v>
      </c>
      <c r="I374" s="23">
        <f t="shared" si="80"/>
        <v>4746</v>
      </c>
      <c r="J374" s="25">
        <f t="shared" si="89"/>
        <v>7091</v>
      </c>
      <c r="K374" s="38"/>
    </row>
    <row r="375" spans="1:11" s="4" customFormat="1" ht="20.100000000000001" customHeight="1" thickBot="1" x14ac:dyDescent="0.3">
      <c r="A375" s="111">
        <v>42614</v>
      </c>
      <c r="B375" s="22">
        <f>D97</f>
        <v>20821</v>
      </c>
      <c r="C375" s="23">
        <f t="shared" si="78"/>
        <v>17609</v>
      </c>
      <c r="D375" s="24">
        <f t="shared" si="87"/>
        <v>3212</v>
      </c>
      <c r="E375" s="22">
        <f>G97</f>
        <v>14531</v>
      </c>
      <c r="F375" s="23">
        <f t="shared" si="79"/>
        <v>23929</v>
      </c>
      <c r="G375" s="25">
        <f t="shared" si="88"/>
        <v>-9398</v>
      </c>
      <c r="H375" s="26">
        <f>J97</f>
        <v>12671</v>
      </c>
      <c r="I375" s="23">
        <f t="shared" si="80"/>
        <v>6485</v>
      </c>
      <c r="J375" s="25">
        <f t="shared" si="89"/>
        <v>6186</v>
      </c>
      <c r="K375" s="38"/>
    </row>
    <row r="376" spans="1:11" s="4" customFormat="1" ht="20.100000000000001" customHeight="1" thickBot="1" x14ac:dyDescent="0.3">
      <c r="A376" s="111">
        <v>42644</v>
      </c>
      <c r="B376" s="22">
        <f>D98</f>
        <v>16582</v>
      </c>
      <c r="C376" s="23">
        <f t="shared" si="78"/>
        <v>25872</v>
      </c>
      <c r="D376" s="24">
        <f t="shared" ref="D376" si="90">B376-C376</f>
        <v>-9290</v>
      </c>
      <c r="E376" s="22">
        <f>G98</f>
        <v>24212</v>
      </c>
      <c r="F376" s="23">
        <f t="shared" si="79"/>
        <v>19740</v>
      </c>
      <c r="G376" s="25">
        <f t="shared" ref="G376" si="91">E376-F376</f>
        <v>4472</v>
      </c>
      <c r="H376" s="26">
        <f>J98</f>
        <v>11470</v>
      </c>
      <c r="I376" s="23">
        <f t="shared" si="80"/>
        <v>6652</v>
      </c>
      <c r="J376" s="25">
        <f t="shared" ref="J376" si="92">H376-I376</f>
        <v>4818</v>
      </c>
      <c r="K376" s="38"/>
    </row>
    <row r="377" spans="1:11" s="4" customFormat="1" ht="20.100000000000001" customHeight="1" thickBot="1" x14ac:dyDescent="0.3">
      <c r="A377" s="111">
        <v>42675</v>
      </c>
      <c r="B377" s="22">
        <f>D99</f>
        <v>25177</v>
      </c>
      <c r="C377" s="23">
        <f t="shared" si="78"/>
        <v>19836</v>
      </c>
      <c r="D377" s="24">
        <f t="shared" ref="D377" si="93">B377-C377</f>
        <v>5341</v>
      </c>
      <c r="E377" s="22">
        <f>G99</f>
        <v>15661</v>
      </c>
      <c r="F377" s="23">
        <f t="shared" si="79"/>
        <v>26980</v>
      </c>
      <c r="G377" s="25">
        <f t="shared" ref="G377" si="94">E377-F377</f>
        <v>-11319</v>
      </c>
      <c r="H377" s="26">
        <f>J99</f>
        <v>11764</v>
      </c>
      <c r="I377" s="23">
        <f t="shared" si="80"/>
        <v>5786</v>
      </c>
      <c r="J377" s="25">
        <f t="shared" ref="J377" si="95">H377-I377</f>
        <v>5978</v>
      </c>
      <c r="K377" s="38"/>
    </row>
    <row r="378" spans="1:11" s="4" customFormat="1" ht="20.100000000000001" customHeight="1" thickBot="1" x14ac:dyDescent="0.3">
      <c r="A378" s="115">
        <v>42705</v>
      </c>
      <c r="B378" s="44">
        <f>D100</f>
        <v>26907</v>
      </c>
      <c r="C378" s="45">
        <f t="shared" si="78"/>
        <v>23531</v>
      </c>
      <c r="D378" s="46">
        <f t="shared" ref="D378" si="96">B378-C378</f>
        <v>3376</v>
      </c>
      <c r="E378" s="44">
        <f>G100</f>
        <v>16653</v>
      </c>
      <c r="F378" s="45">
        <f t="shared" si="79"/>
        <v>31259</v>
      </c>
      <c r="G378" s="47">
        <f t="shared" ref="G378" si="97">E378-F378</f>
        <v>-14606</v>
      </c>
      <c r="H378" s="48">
        <f>J100</f>
        <v>16311</v>
      </c>
      <c r="I378" s="45">
        <f t="shared" si="80"/>
        <v>5081</v>
      </c>
      <c r="J378" s="47">
        <f t="shared" ref="J378" si="98">H378-I378</f>
        <v>11230</v>
      </c>
      <c r="K378" s="38"/>
    </row>
    <row r="379" spans="1:11" s="4" customFormat="1" ht="20.100000000000001" customHeight="1" thickBot="1" x14ac:dyDescent="0.3">
      <c r="A379" s="119">
        <v>42736</v>
      </c>
      <c r="B379" s="39">
        <f>D101</f>
        <v>25076</v>
      </c>
      <c r="C379" s="40">
        <f t="shared" si="78"/>
        <v>21241</v>
      </c>
      <c r="D379" s="41">
        <f t="shared" ref="D379" si="99">B379-C379</f>
        <v>3835</v>
      </c>
      <c r="E379" s="39">
        <f>G101</f>
        <v>14935</v>
      </c>
      <c r="F379" s="40">
        <f t="shared" si="79"/>
        <v>30583</v>
      </c>
      <c r="G379" s="42">
        <f t="shared" ref="G379" si="100">E379-F379</f>
        <v>-15648</v>
      </c>
      <c r="H379" s="43">
        <f>J101</f>
        <v>16179</v>
      </c>
      <c r="I379" s="40">
        <f t="shared" si="80"/>
        <v>4366</v>
      </c>
      <c r="J379" s="42">
        <f t="shared" ref="J379" si="101">H379-I379</f>
        <v>11813</v>
      </c>
      <c r="K379" s="38"/>
    </row>
    <row r="380" spans="1:11" s="4" customFormat="1" ht="20.100000000000001" customHeight="1" thickBot="1" x14ac:dyDescent="0.3">
      <c r="A380" s="113">
        <v>42767</v>
      </c>
      <c r="B380" s="22">
        <f>D102</f>
        <v>25363</v>
      </c>
      <c r="C380" s="23">
        <f t="shared" si="78"/>
        <v>21003</v>
      </c>
      <c r="D380" s="24">
        <f t="shared" ref="D380" si="102">B380-C380</f>
        <v>4360</v>
      </c>
      <c r="E380" s="22">
        <f>G102</f>
        <v>16591</v>
      </c>
      <c r="F380" s="23">
        <f t="shared" si="79"/>
        <v>28637</v>
      </c>
      <c r="G380" s="25">
        <f t="shared" ref="G380" si="103">E380-F380</f>
        <v>-12046</v>
      </c>
      <c r="H380" s="26">
        <f>J102</f>
        <v>12303</v>
      </c>
      <c r="I380" s="23">
        <f t="shared" si="80"/>
        <v>4617</v>
      </c>
      <c r="J380" s="25">
        <f t="shared" ref="J380" si="104">H380-I380</f>
        <v>7686</v>
      </c>
      <c r="K380" s="38"/>
    </row>
    <row r="381" spans="1:11" s="4" customFormat="1" ht="20.100000000000001" customHeight="1" thickBot="1" x14ac:dyDescent="0.3">
      <c r="A381" s="111">
        <v>42795</v>
      </c>
      <c r="B381" s="22">
        <f>D103</f>
        <v>29724</v>
      </c>
      <c r="C381" s="23">
        <f t="shared" si="78"/>
        <v>29907</v>
      </c>
      <c r="D381" s="24">
        <f t="shared" ref="D381:D382" si="105">B381-C381</f>
        <v>-183</v>
      </c>
      <c r="E381" s="22">
        <f>G103</f>
        <v>24149</v>
      </c>
      <c r="F381" s="23">
        <f t="shared" si="79"/>
        <v>33253</v>
      </c>
      <c r="G381" s="25">
        <f t="shared" ref="G381" si="106">E381-F381</f>
        <v>-9104</v>
      </c>
      <c r="H381" s="26">
        <f>J103</f>
        <v>15437</v>
      </c>
      <c r="I381" s="23">
        <f t="shared" si="80"/>
        <v>6150</v>
      </c>
      <c r="J381" s="25">
        <f t="shared" ref="J381" si="107">H381-I381</f>
        <v>9287</v>
      </c>
      <c r="K381" s="38"/>
    </row>
    <row r="382" spans="1:11" s="4" customFormat="1" ht="20.100000000000001" customHeight="1" thickBot="1" x14ac:dyDescent="0.3">
      <c r="A382" s="111">
        <v>42826</v>
      </c>
      <c r="B382" s="22">
        <f>D104</f>
        <v>24872</v>
      </c>
      <c r="C382" s="23">
        <f t="shared" si="78"/>
        <v>24401</v>
      </c>
      <c r="D382" s="24">
        <f t="shared" si="105"/>
        <v>471</v>
      </c>
      <c r="E382" s="22">
        <f>G104</f>
        <v>19429</v>
      </c>
      <c r="F382" s="23">
        <f t="shared" si="79"/>
        <v>28078</v>
      </c>
      <c r="G382" s="25">
        <f t="shared" ref="G382" si="108">E382-F382</f>
        <v>-8649</v>
      </c>
      <c r="H382" s="26">
        <f>J104</f>
        <v>12527</v>
      </c>
      <c r="I382" s="23">
        <f t="shared" si="80"/>
        <v>4349</v>
      </c>
      <c r="J382" s="25">
        <f t="shared" ref="J382" si="109">H382-I382</f>
        <v>8178</v>
      </c>
      <c r="K382" s="38"/>
    </row>
    <row r="383" spans="1:11" s="4" customFormat="1" ht="20.100000000000001" customHeight="1" thickBot="1" x14ac:dyDescent="0.3">
      <c r="A383" s="111">
        <v>42856</v>
      </c>
      <c r="B383" s="22">
        <f>D105</f>
        <v>32391</v>
      </c>
      <c r="C383" s="23">
        <f t="shared" si="78"/>
        <v>26038</v>
      </c>
      <c r="D383" s="24">
        <f t="shared" ref="D383" si="110">B383-C383</f>
        <v>6353</v>
      </c>
      <c r="E383" s="22">
        <f>G105</f>
        <v>20635</v>
      </c>
      <c r="F383" s="23">
        <f t="shared" si="79"/>
        <v>35611</v>
      </c>
      <c r="G383" s="25">
        <f t="shared" ref="G383" si="111">E383-F383</f>
        <v>-14976</v>
      </c>
      <c r="H383" s="26">
        <f>J105</f>
        <v>13867</v>
      </c>
      <c r="I383" s="23">
        <f t="shared" si="80"/>
        <v>5244</v>
      </c>
      <c r="J383" s="25">
        <f t="shared" ref="J383" si="112">H383-I383</f>
        <v>8623</v>
      </c>
      <c r="K383" s="38"/>
    </row>
    <row r="384" spans="1:11" s="4" customFormat="1" ht="20.100000000000001" customHeight="1" thickBot="1" x14ac:dyDescent="0.3">
      <c r="A384" s="111">
        <v>42887</v>
      </c>
      <c r="B384" s="22">
        <f>D106</f>
        <v>39719</v>
      </c>
      <c r="C384" s="23">
        <f t="shared" si="78"/>
        <v>27121</v>
      </c>
      <c r="D384" s="24">
        <f t="shared" ref="D384" si="113">B384-C384</f>
        <v>12598</v>
      </c>
      <c r="E384" s="22">
        <f>G106</f>
        <v>20533</v>
      </c>
      <c r="F384" s="23">
        <f t="shared" si="79"/>
        <v>41041</v>
      </c>
      <c r="G384" s="25">
        <f t="shared" ref="G384" si="114">E384-F384</f>
        <v>-20508</v>
      </c>
      <c r="H384" s="26">
        <f>J106</f>
        <v>15230</v>
      </c>
      <c r="I384" s="23">
        <f t="shared" si="80"/>
        <v>7320</v>
      </c>
      <c r="J384" s="25">
        <f t="shared" ref="J384" si="115">H384-I384</f>
        <v>7910</v>
      </c>
      <c r="K384" s="38"/>
    </row>
    <row r="385" spans="1:11" s="4" customFormat="1" ht="20.100000000000001" customHeight="1" thickBot="1" x14ac:dyDescent="0.3">
      <c r="A385" s="111">
        <v>42917</v>
      </c>
      <c r="B385" s="22">
        <f>D107</f>
        <v>36187</v>
      </c>
      <c r="C385" s="23">
        <f t="shared" si="78"/>
        <v>24168</v>
      </c>
      <c r="D385" s="24">
        <f t="shared" ref="D385" si="116">B385-C385</f>
        <v>12019</v>
      </c>
      <c r="E385" s="22">
        <f>G107</f>
        <v>18423</v>
      </c>
      <c r="F385" s="23">
        <f t="shared" si="79"/>
        <v>36324</v>
      </c>
      <c r="G385" s="25">
        <f t="shared" ref="G385" si="117">E385-F385</f>
        <v>-17901</v>
      </c>
      <c r="H385" s="26">
        <f>J107</f>
        <v>13946</v>
      </c>
      <c r="I385" s="23">
        <f t="shared" si="80"/>
        <v>8064</v>
      </c>
      <c r="J385" s="25">
        <f t="shared" ref="J385" si="118">H385-I385</f>
        <v>5882</v>
      </c>
      <c r="K385" s="38"/>
    </row>
    <row r="386" spans="1:11" s="4" customFormat="1" ht="20.100000000000001" customHeight="1" thickBot="1" x14ac:dyDescent="0.3">
      <c r="A386" s="111">
        <v>42948</v>
      </c>
      <c r="B386" s="22">
        <f>D108</f>
        <v>44373</v>
      </c>
      <c r="C386" s="23">
        <f t="shared" si="78"/>
        <v>23698</v>
      </c>
      <c r="D386" s="24">
        <f t="shared" ref="D386" si="119">B386-C386</f>
        <v>20675</v>
      </c>
      <c r="E386" s="22">
        <f>G108</f>
        <v>18577</v>
      </c>
      <c r="F386" s="23">
        <f t="shared" si="79"/>
        <v>42100</v>
      </c>
      <c r="G386" s="25">
        <f t="shared" ref="G386" si="120">E386-F386</f>
        <v>-23523</v>
      </c>
      <c r="H386" s="26">
        <f>J108</f>
        <v>13058</v>
      </c>
      <c r="I386" s="23">
        <f t="shared" si="80"/>
        <v>10210</v>
      </c>
      <c r="J386" s="25">
        <f t="shared" ref="J386" si="121">H386-I386</f>
        <v>2848</v>
      </c>
      <c r="K386" s="38"/>
    </row>
    <row r="387" spans="1:11" s="4" customFormat="1" ht="20.100000000000001" customHeight="1" thickBot="1" x14ac:dyDescent="0.3">
      <c r="A387" s="111">
        <v>42979</v>
      </c>
      <c r="B387" s="22">
        <f>D109</f>
        <v>45090</v>
      </c>
      <c r="C387" s="23">
        <f t="shared" si="78"/>
        <v>21233</v>
      </c>
      <c r="D387" s="24">
        <f t="shared" ref="D387" si="122">B387-C387</f>
        <v>23857</v>
      </c>
      <c r="E387" s="22">
        <f>G109</f>
        <v>15843</v>
      </c>
      <c r="F387" s="23">
        <f t="shared" si="79"/>
        <v>42923</v>
      </c>
      <c r="G387" s="25">
        <f t="shared" ref="G387" si="123">E387-F387</f>
        <v>-27080</v>
      </c>
      <c r="H387" s="26">
        <f>J109</f>
        <v>12480</v>
      </c>
      <c r="I387" s="23">
        <f t="shared" si="80"/>
        <v>9257</v>
      </c>
      <c r="J387" s="25">
        <f t="shared" ref="J387" si="124">H387-I387</f>
        <v>3223</v>
      </c>
      <c r="K387" s="38"/>
    </row>
    <row r="388" spans="1:11" s="4" customFormat="1" ht="20.100000000000001" customHeight="1" thickBot="1" x14ac:dyDescent="0.3">
      <c r="A388" s="111">
        <v>43009</v>
      </c>
      <c r="B388" s="22">
        <f>D110</f>
        <v>57059</v>
      </c>
      <c r="C388" s="23">
        <f t="shared" ref="C388:C419" si="125">D249</f>
        <v>28656</v>
      </c>
      <c r="D388" s="24">
        <f t="shared" ref="D388" si="126">B388-C388</f>
        <v>28403</v>
      </c>
      <c r="E388" s="22">
        <f>G110</f>
        <v>21396</v>
      </c>
      <c r="F388" s="23">
        <f t="shared" ref="F388:F419" si="127">G249</f>
        <v>55447</v>
      </c>
      <c r="G388" s="25">
        <f t="shared" ref="G388" si="128">E388-F388</f>
        <v>-34051</v>
      </c>
      <c r="H388" s="26">
        <f>J110</f>
        <v>16852</v>
      </c>
      <c r="I388" s="23">
        <f t="shared" ref="I388:I419" si="129">J249</f>
        <v>11204</v>
      </c>
      <c r="J388" s="25">
        <f t="shared" ref="J388" si="130">H388-I388</f>
        <v>5648</v>
      </c>
      <c r="K388" s="38"/>
    </row>
    <row r="389" spans="1:11" s="4" customFormat="1" ht="20.100000000000001" customHeight="1" thickBot="1" x14ac:dyDescent="0.3">
      <c r="A389" s="111">
        <v>43040</v>
      </c>
      <c r="B389" s="22">
        <f>D111</f>
        <v>43063</v>
      </c>
      <c r="C389" s="23">
        <f t="shared" si="125"/>
        <v>3232</v>
      </c>
      <c r="D389" s="24">
        <f t="shared" ref="D389" si="131">B389-C389</f>
        <v>39831</v>
      </c>
      <c r="E389" s="22">
        <f>G111</f>
        <v>2527</v>
      </c>
      <c r="F389" s="23">
        <f t="shared" si="127"/>
        <v>37077</v>
      </c>
      <c r="G389" s="25">
        <f t="shared" ref="G389" si="132">E389-F389</f>
        <v>-34550</v>
      </c>
      <c r="H389" s="26">
        <f>J111</f>
        <v>1634</v>
      </c>
      <c r="I389" s="23">
        <f t="shared" si="129"/>
        <v>6915</v>
      </c>
      <c r="J389" s="25">
        <f t="shared" ref="J389" si="133">H389-I389</f>
        <v>-5281</v>
      </c>
      <c r="K389" s="38"/>
    </row>
    <row r="390" spans="1:11" s="4" customFormat="1" ht="20.100000000000001" customHeight="1" thickBot="1" x14ac:dyDescent="0.3">
      <c r="A390" s="115">
        <v>43070</v>
      </c>
      <c r="B390" s="44">
        <f>D112</f>
        <v>42694</v>
      </c>
      <c r="C390" s="45">
        <f t="shared" si="125"/>
        <v>24629</v>
      </c>
      <c r="D390" s="46">
        <f t="shared" ref="D390" si="134">B390-C390</f>
        <v>18065</v>
      </c>
      <c r="E390" s="44">
        <f>G112</f>
        <v>17228</v>
      </c>
      <c r="F390" s="45">
        <f t="shared" si="127"/>
        <v>41647</v>
      </c>
      <c r="G390" s="47">
        <f t="shared" ref="G390" si="135">E390-F390</f>
        <v>-24419</v>
      </c>
      <c r="H390" s="48">
        <f>J112</f>
        <v>14966</v>
      </c>
      <c r="I390" s="45">
        <f t="shared" si="129"/>
        <v>8612</v>
      </c>
      <c r="J390" s="47">
        <f t="shared" ref="J390" si="136">H390-I390</f>
        <v>6354</v>
      </c>
      <c r="K390" s="38"/>
    </row>
    <row r="391" spans="1:11" s="4" customFormat="1" ht="20.100000000000001" customHeight="1" thickBot="1" x14ac:dyDescent="0.3">
      <c r="A391" s="119">
        <v>43101</v>
      </c>
      <c r="B391" s="39">
        <f>D113</f>
        <v>44178</v>
      </c>
      <c r="C391" s="40">
        <f t="shared" si="125"/>
        <v>26256</v>
      </c>
      <c r="D391" s="41">
        <f t="shared" ref="D391" si="137">B391-C391</f>
        <v>17922</v>
      </c>
      <c r="E391" s="39">
        <f>G113</f>
        <v>19318</v>
      </c>
      <c r="F391" s="40">
        <f t="shared" si="127"/>
        <v>42810</v>
      </c>
      <c r="G391" s="42">
        <f t="shared" ref="G391" si="138">E391-F391</f>
        <v>-23492</v>
      </c>
      <c r="H391" s="43">
        <f>J113</f>
        <v>16304</v>
      </c>
      <c r="I391" s="40">
        <f t="shared" si="129"/>
        <v>10734</v>
      </c>
      <c r="J391" s="42">
        <f t="shared" ref="J391" si="139">H391-I391</f>
        <v>5570</v>
      </c>
      <c r="K391" s="38"/>
    </row>
    <row r="392" spans="1:11" s="4" customFormat="1" ht="20.100000000000001" customHeight="1" thickBot="1" x14ac:dyDescent="0.3">
      <c r="A392" s="111">
        <v>43132</v>
      </c>
      <c r="B392" s="22">
        <f>D114</f>
        <v>35842</v>
      </c>
      <c r="C392" s="23">
        <f t="shared" si="125"/>
        <v>27726</v>
      </c>
      <c r="D392" s="24">
        <f t="shared" ref="D392" si="140">B392-C392</f>
        <v>8116</v>
      </c>
      <c r="E392" s="22">
        <f>G114</f>
        <v>22147</v>
      </c>
      <c r="F392" s="23">
        <f t="shared" si="127"/>
        <v>36012</v>
      </c>
      <c r="G392" s="25">
        <f t="shared" ref="G392" si="141">E392-F392</f>
        <v>-13865</v>
      </c>
      <c r="H392" s="26">
        <f>J114</f>
        <v>14592</v>
      </c>
      <c r="I392" s="23">
        <f t="shared" si="129"/>
        <v>8843</v>
      </c>
      <c r="J392" s="25">
        <f t="shared" ref="J392" si="142">H392-I392</f>
        <v>5749</v>
      </c>
      <c r="K392" s="38"/>
    </row>
    <row r="393" spans="1:11" s="4" customFormat="1" ht="20.100000000000001" customHeight="1" thickBot="1" x14ac:dyDescent="0.3">
      <c r="A393" s="111">
        <v>43160</v>
      </c>
      <c r="B393" s="22">
        <f>D115</f>
        <v>36398</v>
      </c>
      <c r="C393" s="23">
        <f t="shared" si="125"/>
        <v>36619</v>
      </c>
      <c r="D393" s="24">
        <f t="shared" ref="D393" si="143">B393-C393</f>
        <v>-221</v>
      </c>
      <c r="E393" s="22">
        <f>G115</f>
        <v>32652</v>
      </c>
      <c r="F393" s="23">
        <f t="shared" si="127"/>
        <v>35800</v>
      </c>
      <c r="G393" s="25">
        <f t="shared" ref="G393" si="144">E393-F393</f>
        <v>-3148</v>
      </c>
      <c r="H393" s="26">
        <f>J115</f>
        <v>14617</v>
      </c>
      <c r="I393" s="23">
        <f t="shared" si="129"/>
        <v>11248</v>
      </c>
      <c r="J393" s="25">
        <f t="shared" ref="J393" si="145">H393-I393</f>
        <v>3369</v>
      </c>
      <c r="K393" s="38"/>
    </row>
    <row r="394" spans="1:11" s="4" customFormat="1" ht="20.100000000000001" customHeight="1" thickBot="1" x14ac:dyDescent="0.3">
      <c r="A394" s="111">
        <v>43191</v>
      </c>
      <c r="B394" s="22">
        <f>D116</f>
        <v>36029</v>
      </c>
      <c r="C394" s="23">
        <f t="shared" si="125"/>
        <v>38360</v>
      </c>
      <c r="D394" s="24">
        <f t="shared" ref="D394" si="146">B394-C394</f>
        <v>-2331</v>
      </c>
      <c r="E394" s="22">
        <f>G116</f>
        <v>34124</v>
      </c>
      <c r="F394" s="23">
        <f t="shared" si="127"/>
        <v>31802</v>
      </c>
      <c r="G394" s="25">
        <f t="shared" ref="G394" si="147">E394-F394</f>
        <v>2322</v>
      </c>
      <c r="H394" s="26">
        <f>J116</f>
        <v>14780</v>
      </c>
      <c r="I394" s="23">
        <f t="shared" si="129"/>
        <v>14771</v>
      </c>
      <c r="J394" s="25">
        <f t="shared" ref="J394" si="148">H394-I394</f>
        <v>9</v>
      </c>
      <c r="K394" s="38"/>
    </row>
    <row r="395" spans="1:11" s="4" customFormat="1" ht="20.100000000000001" customHeight="1" thickBot="1" x14ac:dyDescent="0.3">
      <c r="A395" s="113">
        <v>43221</v>
      </c>
      <c r="B395" s="22">
        <f>D117</f>
        <v>39765</v>
      </c>
      <c r="C395" s="23">
        <f t="shared" si="125"/>
        <v>36052</v>
      </c>
      <c r="D395" s="24">
        <f t="shared" ref="D395" si="149">B395-C395</f>
        <v>3713</v>
      </c>
      <c r="E395" s="22">
        <f>G117</f>
        <v>30121</v>
      </c>
      <c r="F395" s="23">
        <f t="shared" si="127"/>
        <v>35753</v>
      </c>
      <c r="G395" s="25">
        <f t="shared" ref="G395" si="150">E395-F395</f>
        <v>-5632</v>
      </c>
      <c r="H395" s="26">
        <f>J117</f>
        <v>16595</v>
      </c>
      <c r="I395" s="23">
        <f t="shared" si="129"/>
        <v>14676</v>
      </c>
      <c r="J395" s="25">
        <f t="shared" ref="J395" si="151">H395-I395</f>
        <v>1919</v>
      </c>
      <c r="K395" s="38"/>
    </row>
    <row r="396" spans="1:11" s="4" customFormat="1" ht="20.100000000000001" customHeight="1" thickBot="1" x14ac:dyDescent="0.3">
      <c r="A396" s="111">
        <v>43252</v>
      </c>
      <c r="B396" s="22">
        <f>D118</f>
        <v>38107</v>
      </c>
      <c r="C396" s="23">
        <f t="shared" si="125"/>
        <v>40257</v>
      </c>
      <c r="D396" s="24">
        <f t="shared" ref="D396" si="152">B396-C396</f>
        <v>-2150</v>
      </c>
      <c r="E396" s="22">
        <f>G118</f>
        <v>34747</v>
      </c>
      <c r="F396" s="23">
        <f t="shared" si="127"/>
        <v>36855</v>
      </c>
      <c r="G396" s="25">
        <f t="shared" ref="G396" si="153">E396-F396</f>
        <v>-2108</v>
      </c>
      <c r="H396" s="26">
        <f>J118</f>
        <v>16502</v>
      </c>
      <c r="I396" s="23">
        <f t="shared" si="129"/>
        <v>12244</v>
      </c>
      <c r="J396" s="25">
        <f t="shared" ref="J396" si="154">H396-I396</f>
        <v>4258</v>
      </c>
      <c r="K396" s="38"/>
    </row>
    <row r="397" spans="1:11" s="4" customFormat="1" ht="20.100000000000001" customHeight="1" thickBot="1" x14ac:dyDescent="0.3">
      <c r="A397" s="111">
        <v>43282</v>
      </c>
      <c r="B397" s="22">
        <f>D119</f>
        <v>41119</v>
      </c>
      <c r="C397" s="23">
        <f t="shared" si="125"/>
        <v>37209</v>
      </c>
      <c r="D397" s="24">
        <f t="shared" ref="D397" si="155">B397-C397</f>
        <v>3910</v>
      </c>
      <c r="E397" s="22">
        <f>G119</f>
        <v>34006</v>
      </c>
      <c r="F397" s="23">
        <f t="shared" si="127"/>
        <v>38700</v>
      </c>
      <c r="G397" s="25">
        <f t="shared" ref="G397" si="156">E397-F397</f>
        <v>-4694</v>
      </c>
      <c r="H397" s="26">
        <f>J119</f>
        <v>14381</v>
      </c>
      <c r="I397" s="23">
        <f t="shared" si="129"/>
        <v>13597</v>
      </c>
      <c r="J397" s="25">
        <f t="shared" ref="J397" si="157">H397-I397</f>
        <v>784</v>
      </c>
      <c r="K397" s="38"/>
    </row>
    <row r="398" spans="1:11" s="4" customFormat="1" ht="20.100000000000001" customHeight="1" thickBot="1" x14ac:dyDescent="0.3">
      <c r="A398" s="111">
        <v>43313</v>
      </c>
      <c r="B398" s="22">
        <f>D120</f>
        <v>43440</v>
      </c>
      <c r="C398" s="23">
        <f t="shared" si="125"/>
        <v>29780</v>
      </c>
      <c r="D398" s="24">
        <f t="shared" ref="D398:D399" si="158">B398-C398</f>
        <v>13660</v>
      </c>
      <c r="E398" s="22">
        <f>G120</f>
        <v>25985</v>
      </c>
      <c r="F398" s="23">
        <f t="shared" si="127"/>
        <v>39911</v>
      </c>
      <c r="G398" s="25">
        <f t="shared" ref="G398:G399" si="159">E398-F398</f>
        <v>-13926</v>
      </c>
      <c r="H398" s="26">
        <f>J120</f>
        <v>13621</v>
      </c>
      <c r="I398" s="23">
        <f t="shared" si="129"/>
        <v>13355</v>
      </c>
      <c r="J398" s="25">
        <f t="shared" ref="J398:J399" si="160">H398-I398</f>
        <v>266</v>
      </c>
      <c r="K398" s="38"/>
    </row>
    <row r="399" spans="1:11" s="4" customFormat="1" ht="20.100000000000001" customHeight="1" thickBot="1" x14ac:dyDescent="0.3">
      <c r="A399" s="111">
        <v>43344</v>
      </c>
      <c r="B399" s="22">
        <f>D121</f>
        <v>44283</v>
      </c>
      <c r="C399" s="23">
        <f t="shared" si="125"/>
        <v>23646</v>
      </c>
      <c r="D399" s="24">
        <f t="shared" si="158"/>
        <v>20637</v>
      </c>
      <c r="E399" s="22">
        <f>G121</f>
        <v>19505</v>
      </c>
      <c r="F399" s="23">
        <f t="shared" si="127"/>
        <v>40315</v>
      </c>
      <c r="G399" s="25">
        <f t="shared" si="159"/>
        <v>-20810</v>
      </c>
      <c r="H399" s="26">
        <f>J121</f>
        <v>11627</v>
      </c>
      <c r="I399" s="23">
        <f t="shared" si="129"/>
        <v>11454</v>
      </c>
      <c r="J399" s="25">
        <f t="shared" si="160"/>
        <v>173</v>
      </c>
      <c r="K399" s="38"/>
    </row>
    <row r="400" spans="1:11" s="4" customFormat="1" ht="20.100000000000001" customHeight="1" thickBot="1" x14ac:dyDescent="0.3">
      <c r="A400" s="111">
        <v>43374</v>
      </c>
      <c r="B400" s="22">
        <f>D122</f>
        <v>40913</v>
      </c>
      <c r="C400" s="23">
        <f t="shared" si="125"/>
        <v>19767</v>
      </c>
      <c r="D400" s="24">
        <f t="shared" ref="D400" si="161">B400-C400</f>
        <v>21146</v>
      </c>
      <c r="E400" s="22">
        <f>G122</f>
        <v>17298</v>
      </c>
      <c r="F400" s="23">
        <f t="shared" si="127"/>
        <v>38769</v>
      </c>
      <c r="G400" s="25">
        <f t="shared" ref="G400" si="162">E400-F400</f>
        <v>-21471</v>
      </c>
      <c r="H400" s="26">
        <f>J122</f>
        <v>10288</v>
      </c>
      <c r="I400" s="23">
        <f t="shared" si="129"/>
        <v>9963</v>
      </c>
      <c r="J400" s="25">
        <f t="shared" ref="J400" si="163">H400-I400</f>
        <v>325</v>
      </c>
      <c r="K400" s="38"/>
    </row>
    <row r="401" spans="1:11" s="4" customFormat="1" ht="20.100000000000001" customHeight="1" thickBot="1" x14ac:dyDescent="0.3">
      <c r="A401" s="111">
        <v>43405</v>
      </c>
      <c r="B401" s="22">
        <f>D123</f>
        <v>32089</v>
      </c>
      <c r="C401" s="23">
        <f t="shared" si="125"/>
        <v>18025</v>
      </c>
      <c r="D401" s="24">
        <f t="shared" ref="D401" si="164">B401-C401</f>
        <v>14064</v>
      </c>
      <c r="E401" s="22">
        <f>G123</f>
        <v>16963</v>
      </c>
      <c r="F401" s="23">
        <f t="shared" si="127"/>
        <v>28646</v>
      </c>
      <c r="G401" s="25">
        <f t="shared" ref="G401" si="165">E401-F401</f>
        <v>-11683</v>
      </c>
      <c r="H401" s="26">
        <f>J123</f>
        <v>8259</v>
      </c>
      <c r="I401" s="23">
        <f t="shared" si="129"/>
        <v>10640</v>
      </c>
      <c r="J401" s="25">
        <f t="shared" ref="J401" si="166">H401-I401</f>
        <v>-2381</v>
      </c>
      <c r="K401" s="38"/>
    </row>
    <row r="402" spans="1:11" s="4" customFormat="1" ht="20.100000000000001" customHeight="1" thickBot="1" x14ac:dyDescent="0.3">
      <c r="A402" s="115">
        <v>43435</v>
      </c>
      <c r="B402" s="44">
        <f>D124</f>
        <v>28329</v>
      </c>
      <c r="C402" s="45">
        <f t="shared" si="125"/>
        <v>14135</v>
      </c>
      <c r="D402" s="46">
        <f t="shared" ref="D402" si="167">B402-C402</f>
        <v>14194</v>
      </c>
      <c r="E402" s="44">
        <f>G124</f>
        <v>13166</v>
      </c>
      <c r="F402" s="45">
        <f t="shared" si="127"/>
        <v>24659</v>
      </c>
      <c r="G402" s="47">
        <f t="shared" ref="G402" si="168">E402-F402</f>
        <v>-11493</v>
      </c>
      <c r="H402" s="48">
        <f>J124</f>
        <v>5637</v>
      </c>
      <c r="I402" s="45">
        <f t="shared" si="129"/>
        <v>8338</v>
      </c>
      <c r="J402" s="47">
        <f t="shared" ref="J402" si="169">H402-I402</f>
        <v>-2701</v>
      </c>
      <c r="K402" s="38"/>
    </row>
    <row r="403" spans="1:11" s="4" customFormat="1" ht="20.100000000000001" customHeight="1" thickBot="1" x14ac:dyDescent="0.3">
      <c r="A403" s="119">
        <v>43466</v>
      </c>
      <c r="B403" s="39">
        <f>D125</f>
        <v>33974</v>
      </c>
      <c r="C403" s="40">
        <f t="shared" si="125"/>
        <v>16400</v>
      </c>
      <c r="D403" s="41">
        <f t="shared" ref="D403" si="170">B403-C403</f>
        <v>17574</v>
      </c>
      <c r="E403" s="39">
        <f>G125</f>
        <v>15614</v>
      </c>
      <c r="F403" s="40">
        <f t="shared" si="127"/>
        <v>30230</v>
      </c>
      <c r="G403" s="42">
        <f t="shared" ref="G403" si="171">E403-F403</f>
        <v>-14616</v>
      </c>
      <c r="H403" s="43">
        <f>J125</f>
        <v>6595</v>
      </c>
      <c r="I403" s="40">
        <f t="shared" si="129"/>
        <v>9553</v>
      </c>
      <c r="J403" s="42">
        <f t="shared" ref="J403" si="172">H403-I403</f>
        <v>-2958</v>
      </c>
      <c r="K403" s="38"/>
    </row>
    <row r="404" spans="1:11" s="4" customFormat="1" ht="20.100000000000001" customHeight="1" thickBot="1" x14ac:dyDescent="0.3">
      <c r="A404" s="111">
        <v>43497</v>
      </c>
      <c r="B404" s="39">
        <f>D126</f>
        <v>31195</v>
      </c>
      <c r="C404" s="40">
        <f t="shared" si="125"/>
        <v>15311</v>
      </c>
      <c r="D404" s="41">
        <f t="shared" ref="D404" si="173">B404-C404</f>
        <v>15884</v>
      </c>
      <c r="E404" s="39">
        <f>G126</f>
        <v>15197</v>
      </c>
      <c r="F404" s="40">
        <f t="shared" si="127"/>
        <v>25854</v>
      </c>
      <c r="G404" s="42">
        <f t="shared" ref="G404" si="174">E404-F404</f>
        <v>-10657</v>
      </c>
      <c r="H404" s="43">
        <f>J126</f>
        <v>5171</v>
      </c>
      <c r="I404" s="40">
        <f t="shared" si="129"/>
        <v>10398</v>
      </c>
      <c r="J404" s="42">
        <f t="shared" ref="J404" si="175">H404-I404</f>
        <v>-5227</v>
      </c>
      <c r="K404" s="38"/>
    </row>
    <row r="405" spans="1:11" s="4" customFormat="1" ht="20.100000000000001" customHeight="1" thickBot="1" x14ac:dyDescent="0.3">
      <c r="A405" s="111">
        <v>43525</v>
      </c>
      <c r="B405" s="39">
        <f>D127</f>
        <v>33628</v>
      </c>
      <c r="C405" s="40">
        <f t="shared" si="125"/>
        <v>14005</v>
      </c>
      <c r="D405" s="41">
        <f t="shared" ref="D405" si="176">B405-C405</f>
        <v>19623</v>
      </c>
      <c r="E405" s="39">
        <f>G127</f>
        <v>13837</v>
      </c>
      <c r="F405" s="40">
        <f t="shared" si="127"/>
        <v>28831</v>
      </c>
      <c r="G405" s="42">
        <f t="shared" ref="G405" si="177">E405-F405</f>
        <v>-14994</v>
      </c>
      <c r="H405" s="43">
        <f>J127</f>
        <v>5682</v>
      </c>
      <c r="I405" s="40">
        <f t="shared" si="129"/>
        <v>10311</v>
      </c>
      <c r="J405" s="42">
        <f t="shared" ref="J405" si="178">H405-I405</f>
        <v>-4629</v>
      </c>
      <c r="K405" s="38"/>
    </row>
    <row r="406" spans="1:11" s="4" customFormat="1" ht="20.100000000000001" customHeight="1" thickBot="1" x14ac:dyDescent="0.3">
      <c r="A406" s="111">
        <v>43556</v>
      </c>
      <c r="B406" s="39">
        <f>D128</f>
        <v>34615</v>
      </c>
      <c r="C406" s="40">
        <f t="shared" si="125"/>
        <v>19211</v>
      </c>
      <c r="D406" s="41">
        <f t="shared" ref="D406" si="179">B406-C406</f>
        <v>15404</v>
      </c>
      <c r="E406" s="39">
        <f>G128</f>
        <v>19236</v>
      </c>
      <c r="F406" s="40">
        <f t="shared" si="127"/>
        <v>28549</v>
      </c>
      <c r="G406" s="42">
        <f t="shared" ref="G406" si="180">E406-F406</f>
        <v>-9313</v>
      </c>
      <c r="H406" s="43">
        <f>J128</f>
        <v>6140</v>
      </c>
      <c r="I406" s="40">
        <f t="shared" si="129"/>
        <v>12231</v>
      </c>
      <c r="J406" s="42">
        <f t="shared" ref="J406" si="181">H406-I406</f>
        <v>-6091</v>
      </c>
      <c r="K406" s="38"/>
    </row>
    <row r="407" spans="1:11" s="4" customFormat="1" ht="20.100000000000001" customHeight="1" thickBot="1" x14ac:dyDescent="0.3">
      <c r="A407" s="111">
        <v>43586</v>
      </c>
      <c r="B407" s="39">
        <f>D129</f>
        <v>36065</v>
      </c>
      <c r="C407" s="40">
        <f t="shared" si="125"/>
        <v>16047</v>
      </c>
      <c r="D407" s="41">
        <f t="shared" ref="D407" si="182">B407-C407</f>
        <v>20018</v>
      </c>
      <c r="E407" s="39">
        <f>G129</f>
        <v>17395</v>
      </c>
      <c r="F407" s="40">
        <f t="shared" si="127"/>
        <v>29734</v>
      </c>
      <c r="G407" s="42">
        <f t="shared" ref="G407" si="183">E407-F407</f>
        <v>-12339</v>
      </c>
      <c r="H407" s="43">
        <f>J129</f>
        <v>5078</v>
      </c>
      <c r="I407" s="40">
        <f t="shared" si="129"/>
        <v>12757</v>
      </c>
      <c r="J407" s="42">
        <f t="shared" ref="J407" si="184">H407-I407</f>
        <v>-7679</v>
      </c>
      <c r="K407" s="38"/>
    </row>
    <row r="408" spans="1:11" s="4" customFormat="1" ht="20.100000000000001" customHeight="1" thickBot="1" x14ac:dyDescent="0.3">
      <c r="A408" s="111">
        <v>43617</v>
      </c>
      <c r="B408" s="39">
        <f>D130</f>
        <v>28969</v>
      </c>
      <c r="C408" s="40">
        <f t="shared" si="125"/>
        <v>17610</v>
      </c>
      <c r="D408" s="41">
        <f t="shared" ref="D408:D411" si="185">B408-C408</f>
        <v>11359</v>
      </c>
      <c r="E408" s="39">
        <f>G130</f>
        <v>19263</v>
      </c>
      <c r="F408" s="40">
        <f t="shared" si="127"/>
        <v>23185</v>
      </c>
      <c r="G408" s="42">
        <f t="shared" ref="G408:G409" si="186">E408-F408</f>
        <v>-3922</v>
      </c>
      <c r="H408" s="43">
        <f>J130</f>
        <v>4429</v>
      </c>
      <c r="I408" s="40">
        <f t="shared" si="129"/>
        <v>11866</v>
      </c>
      <c r="J408" s="42">
        <f t="shared" ref="J408:J409" si="187">H408-I408</f>
        <v>-7437</v>
      </c>
      <c r="K408" s="38"/>
    </row>
    <row r="409" spans="1:11" s="4" customFormat="1" ht="20.100000000000001" customHeight="1" thickBot="1" x14ac:dyDescent="0.3">
      <c r="A409" s="111">
        <v>43647</v>
      </c>
      <c r="B409" s="39">
        <f>D131</f>
        <v>34390</v>
      </c>
      <c r="C409" s="40">
        <f t="shared" si="125"/>
        <v>17548</v>
      </c>
      <c r="D409" s="41">
        <f t="shared" si="185"/>
        <v>16842</v>
      </c>
      <c r="E409" s="39">
        <f>G131</f>
        <v>19768</v>
      </c>
      <c r="F409" s="40">
        <f t="shared" si="127"/>
        <v>20588</v>
      </c>
      <c r="G409" s="42">
        <f t="shared" si="186"/>
        <v>-820</v>
      </c>
      <c r="H409" s="43">
        <f>J131</f>
        <v>4085</v>
      </c>
      <c r="I409" s="40">
        <f t="shared" si="129"/>
        <v>20107</v>
      </c>
      <c r="J409" s="42">
        <f t="shared" si="187"/>
        <v>-16022</v>
      </c>
      <c r="K409" s="38"/>
    </row>
    <row r="410" spans="1:11" s="4" customFormat="1" ht="20.100000000000001" customHeight="1" thickBot="1" x14ac:dyDescent="0.3">
      <c r="A410" s="111">
        <v>43678</v>
      </c>
      <c r="B410" s="39">
        <f>D132</f>
        <v>29405</v>
      </c>
      <c r="C410" s="40">
        <f t="shared" si="125"/>
        <v>15547</v>
      </c>
      <c r="D410" s="41">
        <f t="shared" si="185"/>
        <v>13858</v>
      </c>
      <c r="E410" s="39">
        <f>G132</f>
        <v>18299</v>
      </c>
      <c r="F410" s="40">
        <f t="shared" si="127"/>
        <v>15133</v>
      </c>
      <c r="G410" s="42">
        <f t="shared" ref="G410:G411" si="188">E410-F410</f>
        <v>3166</v>
      </c>
      <c r="H410" s="43">
        <f>J132</f>
        <v>3050</v>
      </c>
      <c r="I410" s="40">
        <f t="shared" si="129"/>
        <v>24745</v>
      </c>
      <c r="J410" s="42">
        <f t="shared" ref="J410:J411" si="189">H410-I410</f>
        <v>-21695</v>
      </c>
      <c r="K410" s="38"/>
    </row>
    <row r="411" spans="1:11" s="4" customFormat="1" ht="20.100000000000001" customHeight="1" thickBot="1" x14ac:dyDescent="0.3">
      <c r="A411" s="111">
        <v>43709</v>
      </c>
      <c r="B411" s="39">
        <f>D133</f>
        <v>36996</v>
      </c>
      <c r="C411" s="40">
        <f t="shared" si="125"/>
        <v>16153</v>
      </c>
      <c r="D411" s="41">
        <f t="shared" si="185"/>
        <v>20843</v>
      </c>
      <c r="E411" s="39">
        <f>G133</f>
        <v>19939</v>
      </c>
      <c r="F411" s="40">
        <f t="shared" si="127"/>
        <v>20416</v>
      </c>
      <c r="G411" s="42">
        <f t="shared" si="188"/>
        <v>-477</v>
      </c>
      <c r="H411" s="43">
        <f>J133</f>
        <v>3171</v>
      </c>
      <c r="I411" s="40">
        <f t="shared" si="129"/>
        <v>23537</v>
      </c>
      <c r="J411" s="42">
        <f t="shared" si="189"/>
        <v>-20366</v>
      </c>
      <c r="K411" s="38"/>
    </row>
    <row r="412" spans="1:11" s="4" customFormat="1" ht="20.100000000000001" customHeight="1" thickBot="1" x14ac:dyDescent="0.3">
      <c r="A412" s="111">
        <v>43739</v>
      </c>
      <c r="B412" s="39">
        <f>D134</f>
        <v>29850</v>
      </c>
      <c r="C412" s="40">
        <f t="shared" si="125"/>
        <v>17186</v>
      </c>
      <c r="D412" s="41">
        <f t="shared" ref="D412" si="190">B412-C412</f>
        <v>12664</v>
      </c>
      <c r="E412" s="39">
        <f>G134</f>
        <v>20489</v>
      </c>
      <c r="F412" s="40">
        <f t="shared" si="127"/>
        <v>17494</v>
      </c>
      <c r="G412" s="42">
        <f t="shared" ref="G412" si="191">E412-F412</f>
        <v>2995</v>
      </c>
      <c r="H412" s="43">
        <f>J134</f>
        <v>2748</v>
      </c>
      <c r="I412" s="40">
        <f t="shared" si="129"/>
        <v>18407</v>
      </c>
      <c r="J412" s="42">
        <f t="shared" ref="J412" si="192">H412-I412</f>
        <v>-15659</v>
      </c>
      <c r="K412" s="38"/>
    </row>
    <row r="413" spans="1:11" s="4" customFormat="1" ht="20.100000000000001" customHeight="1" thickBot="1" x14ac:dyDescent="0.3">
      <c r="A413" s="111">
        <v>43770</v>
      </c>
      <c r="B413" s="39">
        <f>D135</f>
        <v>30868</v>
      </c>
      <c r="C413" s="40">
        <f t="shared" si="125"/>
        <v>14936</v>
      </c>
      <c r="D413" s="41">
        <f t="shared" ref="D413" si="193">B413-C413</f>
        <v>15932</v>
      </c>
      <c r="E413" s="39">
        <f>G135</f>
        <v>17743</v>
      </c>
      <c r="F413" s="40">
        <f t="shared" si="127"/>
        <v>20046</v>
      </c>
      <c r="G413" s="42">
        <f t="shared" ref="G413" si="194">E413-F413</f>
        <v>-2303</v>
      </c>
      <c r="H413" s="43">
        <f>J135</f>
        <v>2923</v>
      </c>
      <c r="I413" s="40">
        <f t="shared" si="129"/>
        <v>16552</v>
      </c>
      <c r="J413" s="42">
        <f t="shared" ref="J413" si="195">H413-I413</f>
        <v>-13629</v>
      </c>
      <c r="K413" s="38"/>
    </row>
    <row r="414" spans="1:11" s="4" customFormat="1" ht="20.100000000000001" customHeight="1" thickBot="1" x14ac:dyDescent="0.3">
      <c r="A414" s="111">
        <v>43800</v>
      </c>
      <c r="B414" s="39">
        <f>D136</f>
        <v>33608</v>
      </c>
      <c r="C414" s="40">
        <f t="shared" si="125"/>
        <v>16166</v>
      </c>
      <c r="D414" s="41">
        <f t="shared" ref="D414" si="196">B414-C414</f>
        <v>17442</v>
      </c>
      <c r="E414" s="39">
        <f>G136</f>
        <v>18642</v>
      </c>
      <c r="F414" s="40">
        <f t="shared" si="127"/>
        <v>20287</v>
      </c>
      <c r="G414" s="42">
        <f t="shared" ref="G414" si="197">E414-F414</f>
        <v>-1645</v>
      </c>
      <c r="H414" s="43">
        <f>J136</f>
        <v>2790</v>
      </c>
      <c r="I414" s="40">
        <f t="shared" si="129"/>
        <v>18587</v>
      </c>
      <c r="J414" s="42">
        <f t="shared" ref="J414" si="198">H414-I414</f>
        <v>-15797</v>
      </c>
      <c r="K414" s="38"/>
    </row>
    <row r="415" spans="1:11" s="4" customFormat="1" ht="20.100000000000001" customHeight="1" thickBot="1" x14ac:dyDescent="0.3">
      <c r="A415" s="111">
        <v>43831</v>
      </c>
      <c r="B415" s="39">
        <f>D137</f>
        <v>35368</v>
      </c>
      <c r="C415" s="40">
        <f t="shared" si="125"/>
        <v>13998</v>
      </c>
      <c r="D415" s="41">
        <f t="shared" ref="D415" si="199">B415-C415</f>
        <v>21370</v>
      </c>
      <c r="E415" s="39">
        <f>G137</f>
        <v>17036</v>
      </c>
      <c r="F415" s="40">
        <f t="shared" si="127"/>
        <v>23131</v>
      </c>
      <c r="G415" s="42">
        <f t="shared" ref="G415" si="200">E415-F415</f>
        <v>-6095</v>
      </c>
      <c r="H415" s="43">
        <f>J137</f>
        <v>2316</v>
      </c>
      <c r="I415" s="40">
        <f t="shared" si="129"/>
        <v>17591</v>
      </c>
      <c r="J415" s="42">
        <f t="shared" ref="J415" si="201">H415-I415</f>
        <v>-15275</v>
      </c>
      <c r="K415" s="38"/>
    </row>
    <row r="416" spans="1:11" s="4" customFormat="1" ht="20.100000000000001" customHeight="1" thickBot="1" x14ac:dyDescent="0.3">
      <c r="A416" s="111">
        <v>43862</v>
      </c>
      <c r="B416" s="39">
        <f>D138</f>
        <v>28446</v>
      </c>
      <c r="C416" s="40">
        <f t="shared" si="125"/>
        <v>12133</v>
      </c>
      <c r="D416" s="41">
        <f t="shared" ref="D416" si="202">B416-C416</f>
        <v>16313</v>
      </c>
      <c r="E416" s="39">
        <f>G138</f>
        <v>14864</v>
      </c>
      <c r="F416" s="40">
        <f t="shared" si="127"/>
        <v>19991</v>
      </c>
      <c r="G416" s="42">
        <f t="shared" ref="G416" si="203">E416-F416</f>
        <v>-5127</v>
      </c>
      <c r="H416" s="43">
        <f>J138</f>
        <v>1772</v>
      </c>
      <c r="I416" s="40">
        <f t="shared" si="129"/>
        <v>12958</v>
      </c>
      <c r="J416" s="42">
        <f t="shared" ref="J416" si="204">H416-I416</f>
        <v>-11186</v>
      </c>
      <c r="K416" s="38"/>
    </row>
    <row r="417" spans="1:18" s="4" customFormat="1" ht="20.100000000000001" customHeight="1" thickBot="1" x14ac:dyDescent="0.3">
      <c r="A417" s="111">
        <v>43891</v>
      </c>
      <c r="B417" s="39">
        <f>D139</f>
        <v>20579</v>
      </c>
      <c r="C417" s="40">
        <f t="shared" si="125"/>
        <v>10532</v>
      </c>
      <c r="D417" s="41">
        <f t="shared" ref="D417" si="205">B417-C417</f>
        <v>10047</v>
      </c>
      <c r="E417" s="39">
        <f>G139</f>
        <v>12593</v>
      </c>
      <c r="F417" s="40">
        <f t="shared" si="127"/>
        <v>14177</v>
      </c>
      <c r="G417" s="42">
        <f t="shared" ref="G417" si="206">E417-F417</f>
        <v>-1584</v>
      </c>
      <c r="H417" s="43">
        <f>J139</f>
        <v>1577</v>
      </c>
      <c r="I417" s="40">
        <f t="shared" si="129"/>
        <v>10040</v>
      </c>
      <c r="J417" s="42">
        <f t="shared" ref="J417" si="207">H417-I417</f>
        <v>-8463</v>
      </c>
      <c r="K417" s="38"/>
    </row>
    <row r="418" spans="1:18" s="4" customFormat="1" ht="20.100000000000001" customHeight="1" thickBot="1" x14ac:dyDescent="0.3">
      <c r="A418" s="111">
        <v>43922</v>
      </c>
      <c r="B418" s="39">
        <f>D140</f>
        <v>2866</v>
      </c>
      <c r="C418" s="40">
        <f t="shared" si="125"/>
        <v>2795</v>
      </c>
      <c r="D418" s="41">
        <f t="shared" ref="D418" si="208">B418-C418</f>
        <v>71</v>
      </c>
      <c r="E418" s="39">
        <f>G140</f>
        <v>3141</v>
      </c>
      <c r="F418" s="40">
        <f t="shared" si="127"/>
        <v>1872</v>
      </c>
      <c r="G418" s="42">
        <f t="shared" ref="G418" si="209">E418-F418</f>
        <v>1269</v>
      </c>
      <c r="H418" s="43">
        <f>J140</f>
        <v>244</v>
      </c>
      <c r="I418" s="40">
        <f t="shared" si="129"/>
        <v>1584</v>
      </c>
      <c r="J418" s="42">
        <f t="shared" ref="J418" si="210">H418-I418</f>
        <v>-1340</v>
      </c>
      <c r="K418" s="38"/>
    </row>
    <row r="419" spans="1:18" s="4" customFormat="1" ht="20.100000000000001" customHeight="1" thickBot="1" x14ac:dyDescent="0.3">
      <c r="A419" s="111">
        <v>43952</v>
      </c>
      <c r="B419" s="39">
        <f>D141</f>
        <v>7186</v>
      </c>
      <c r="C419" s="40">
        <f t="shared" si="125"/>
        <v>6992</v>
      </c>
      <c r="D419" s="41">
        <f t="shared" ref="D419" si="211">B419-C419</f>
        <v>194</v>
      </c>
      <c r="E419" s="39">
        <f>G141</f>
        <v>7752</v>
      </c>
      <c r="F419" s="40">
        <f t="shared" si="127"/>
        <v>5205</v>
      </c>
      <c r="G419" s="42">
        <f t="shared" ref="G419" si="212">E419-F419</f>
        <v>2547</v>
      </c>
      <c r="H419" s="43">
        <f>J141</f>
        <v>636</v>
      </c>
      <c r="I419" s="40">
        <f t="shared" si="129"/>
        <v>3377</v>
      </c>
      <c r="J419" s="42">
        <f t="shared" ref="J419" si="213">H419-I419</f>
        <v>-2741</v>
      </c>
      <c r="K419" s="38"/>
    </row>
    <row r="420" spans="1:18" s="4" customFormat="1" ht="20.100000000000001" customHeight="1" thickBot="1" x14ac:dyDescent="0.3">
      <c r="A420" s="111">
        <v>43983</v>
      </c>
      <c r="B420" s="39">
        <f>D142</f>
        <v>11285</v>
      </c>
      <c r="C420" s="40">
        <f t="shared" ref="C420:C423" si="214">D281</f>
        <v>15269</v>
      </c>
      <c r="D420" s="41">
        <f t="shared" ref="D420" si="215">B420-C420</f>
        <v>-3984</v>
      </c>
      <c r="E420" s="39">
        <f>G142</f>
        <v>17706</v>
      </c>
      <c r="F420" s="40">
        <f t="shared" ref="F420:F423" si="216">G281</f>
        <v>7002</v>
      </c>
      <c r="G420" s="42">
        <f t="shared" ref="G420" si="217">E420-F420</f>
        <v>10704</v>
      </c>
      <c r="H420" s="43">
        <f>J142</f>
        <v>1628</v>
      </c>
      <c r="I420" s="40">
        <f t="shared" ref="I420:I423" si="218">J281</f>
        <v>8348</v>
      </c>
      <c r="J420" s="42">
        <f t="shared" ref="J420" si="219">H420-I420</f>
        <v>-6720</v>
      </c>
      <c r="K420" s="38"/>
    </row>
    <row r="421" spans="1:18" s="4" customFormat="1" ht="20.100000000000001" customHeight="1" thickBot="1" x14ac:dyDescent="0.3">
      <c r="A421" s="111">
        <v>44013</v>
      </c>
      <c r="B421" s="39">
        <f>D143</f>
        <v>18188</v>
      </c>
      <c r="C421" s="40">
        <f t="shared" si="214"/>
        <v>19690</v>
      </c>
      <c r="D421" s="41">
        <f t="shared" ref="D421" si="220">B421-C421</f>
        <v>-1502</v>
      </c>
      <c r="E421" s="39">
        <f>G143</f>
        <v>23981</v>
      </c>
      <c r="F421" s="40">
        <f t="shared" si="216"/>
        <v>11397</v>
      </c>
      <c r="G421" s="42">
        <f t="shared" ref="G421" si="221">E421-F421</f>
        <v>12584</v>
      </c>
      <c r="H421" s="43">
        <f>J143</f>
        <v>1991</v>
      </c>
      <c r="I421" s="40">
        <f t="shared" si="218"/>
        <v>13073</v>
      </c>
      <c r="J421" s="42">
        <f t="shared" ref="J421" si="222">H421-I421</f>
        <v>-11082</v>
      </c>
      <c r="K421" s="38"/>
    </row>
    <row r="422" spans="1:18" s="4" customFormat="1" ht="20.100000000000001" customHeight="1" thickBot="1" x14ac:dyDescent="0.3">
      <c r="A422" s="111">
        <v>44044</v>
      </c>
      <c r="B422" s="39">
        <f>D144</f>
        <v>21459</v>
      </c>
      <c r="C422" s="40">
        <f t="shared" si="214"/>
        <v>17923</v>
      </c>
      <c r="D422" s="41">
        <f t="shared" ref="D422" si="223">B422-C422</f>
        <v>3536</v>
      </c>
      <c r="E422" s="39">
        <f>G144</f>
        <v>22463</v>
      </c>
      <c r="F422" s="40">
        <f t="shared" si="216"/>
        <v>13764</v>
      </c>
      <c r="G422" s="42">
        <f t="shared" ref="G422" si="224">E422-F422</f>
        <v>8699</v>
      </c>
      <c r="H422" s="43">
        <f>J144</f>
        <v>1488</v>
      </c>
      <c r="I422" s="40">
        <f t="shared" si="218"/>
        <v>13723</v>
      </c>
      <c r="J422" s="42">
        <f t="shared" ref="J422" si="225">H422-I422</f>
        <v>-12235</v>
      </c>
      <c r="K422" s="38"/>
    </row>
    <row r="423" spans="1:18" s="4" customFormat="1" ht="20.100000000000001" customHeight="1" thickBot="1" x14ac:dyDescent="0.3">
      <c r="A423" s="111">
        <v>44075</v>
      </c>
      <c r="B423" s="39">
        <f>D145</f>
        <v>24409</v>
      </c>
      <c r="C423" s="40">
        <f t="shared" si="214"/>
        <v>21667</v>
      </c>
      <c r="D423" s="41">
        <f t="shared" ref="D423:D426" si="226">B423-C423</f>
        <v>2742</v>
      </c>
      <c r="E423" s="39">
        <f>G145</f>
        <v>26900</v>
      </c>
      <c r="F423" s="40">
        <f t="shared" si="216"/>
        <v>14945</v>
      </c>
      <c r="G423" s="42">
        <f t="shared" ref="G423:G426" si="227">E423-F423</f>
        <v>11955</v>
      </c>
      <c r="H423" s="43">
        <f>J145</f>
        <v>1732</v>
      </c>
      <c r="I423" s="40">
        <f t="shared" si="218"/>
        <v>16429</v>
      </c>
      <c r="J423" s="42">
        <f t="shared" ref="J423:J426" si="228">H423-I423</f>
        <v>-14697</v>
      </c>
      <c r="K423" s="38"/>
    </row>
    <row r="424" spans="1:18" s="4" customFormat="1" ht="20.100000000000001" customHeight="1" thickBot="1" x14ac:dyDescent="0.3">
      <c r="A424" s="111">
        <v>44105</v>
      </c>
      <c r="B424" s="39">
        <f>D146</f>
        <v>23000</v>
      </c>
      <c r="C424" s="40">
        <f>D285</f>
        <v>19286</v>
      </c>
      <c r="D424" s="41">
        <f t="shared" si="226"/>
        <v>3714</v>
      </c>
      <c r="E424" s="39">
        <f>G146</f>
        <v>24527</v>
      </c>
      <c r="F424" s="40">
        <f>G285</f>
        <v>15326</v>
      </c>
      <c r="G424" s="42">
        <f t="shared" si="227"/>
        <v>9201</v>
      </c>
      <c r="H424" s="43">
        <f>J146</f>
        <v>1528</v>
      </c>
      <c r="I424" s="40">
        <f>J285</f>
        <v>14443</v>
      </c>
      <c r="J424" s="42">
        <f t="shared" si="228"/>
        <v>-12915</v>
      </c>
      <c r="K424" s="38"/>
    </row>
    <row r="425" spans="1:18" s="4" customFormat="1" ht="20.100000000000001" customHeight="1" thickBot="1" x14ac:dyDescent="0.3">
      <c r="A425" s="111">
        <v>44136</v>
      </c>
      <c r="B425" s="39">
        <f>D147</f>
        <v>22517</v>
      </c>
      <c r="C425" s="40">
        <f>D286</f>
        <v>19932</v>
      </c>
      <c r="D425" s="41">
        <f t="shared" si="226"/>
        <v>2585</v>
      </c>
      <c r="E425" s="39">
        <f>G147</f>
        <v>24859</v>
      </c>
      <c r="F425" s="40">
        <f>G286</f>
        <v>14240</v>
      </c>
      <c r="G425" s="42">
        <f t="shared" si="227"/>
        <v>10619</v>
      </c>
      <c r="H425" s="43">
        <f>J147</f>
        <v>1240</v>
      </c>
      <c r="I425" s="40">
        <f>J286</f>
        <v>14444</v>
      </c>
      <c r="J425" s="42">
        <f t="shared" si="228"/>
        <v>-13204</v>
      </c>
      <c r="K425" s="38"/>
    </row>
    <row r="426" spans="1:18" s="4" customFormat="1" ht="20.100000000000001" customHeight="1" thickBot="1" x14ac:dyDescent="0.3">
      <c r="A426" s="113" t="s">
        <v>170</v>
      </c>
      <c r="B426" s="39">
        <f>D148</f>
        <v>15869</v>
      </c>
      <c r="C426" s="40">
        <f>D287</f>
        <v>19810</v>
      </c>
      <c r="D426" s="41">
        <f t="shared" si="226"/>
        <v>-3941</v>
      </c>
      <c r="E426" s="39">
        <f>G148</f>
        <v>24352</v>
      </c>
      <c r="F426" s="40">
        <f>G287</f>
        <v>17797</v>
      </c>
      <c r="G426" s="42">
        <f t="shared" si="227"/>
        <v>6555</v>
      </c>
      <c r="H426" s="43">
        <f>J148</f>
        <v>1486</v>
      </c>
      <c r="I426" s="40">
        <f>J287</f>
        <v>15869</v>
      </c>
      <c r="J426" s="42">
        <f t="shared" si="228"/>
        <v>-14383</v>
      </c>
      <c r="K426" s="38"/>
    </row>
    <row r="427" spans="1:18" s="4" customFormat="1" ht="20.100000000000001" customHeight="1" thickBot="1" x14ac:dyDescent="0.3">
      <c r="A427" s="114" t="s">
        <v>0</v>
      </c>
      <c r="B427" s="123">
        <f t="shared" ref="B427" si="229">D149</f>
        <v>2477544</v>
      </c>
      <c r="C427" s="124">
        <f t="shared" ref="C427" si="230">D288</f>
        <v>1846404</v>
      </c>
      <c r="D427" s="125">
        <f t="shared" si="84"/>
        <v>631140</v>
      </c>
      <c r="E427" s="123">
        <f t="shared" ref="E427" si="231">G149</f>
        <v>1681788</v>
      </c>
      <c r="F427" s="124">
        <f t="shared" ref="F427" si="232">G288</f>
        <v>2363476</v>
      </c>
      <c r="G427" s="126">
        <f t="shared" si="85"/>
        <v>-681688</v>
      </c>
      <c r="H427" s="127">
        <f t="shared" ref="H427" si="233">J149</f>
        <v>741959</v>
      </c>
      <c r="I427" s="124">
        <f t="shared" ref="I427" si="234">J288</f>
        <v>654375</v>
      </c>
      <c r="J427" s="126">
        <f t="shared" si="86"/>
        <v>87584</v>
      </c>
      <c r="K427" s="38"/>
    </row>
    <row r="428" spans="1:18" ht="20.100000000000001" customHeight="1" thickBot="1" x14ac:dyDescent="0.25">
      <c r="A428" s="2"/>
      <c r="B428" s="172"/>
      <c r="C428" s="242"/>
      <c r="D428" s="2"/>
      <c r="E428" s="2"/>
      <c r="F428" s="2"/>
      <c r="G428" s="172"/>
      <c r="H428" s="2"/>
      <c r="I428" s="2"/>
      <c r="J428" s="172"/>
      <c r="K428" s="5"/>
    </row>
    <row r="429" spans="1:18" ht="20.100000000000001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20.100000000000001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20.100000000000001" customHeight="1" x14ac:dyDescent="0.2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20.100000000000001" customHeight="1" x14ac:dyDescent="0.2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20.100000000000001" customHeight="1" x14ac:dyDescent="0.2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20.100000000000001" customHeight="1" x14ac:dyDescent="0.2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20.100000000000001" customHeight="1" x14ac:dyDescent="0.2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20.100000000000001" customHeight="1" x14ac:dyDescent="0.2">
      <c r="A436" s="4"/>
      <c r="B436" s="4"/>
      <c r="C436" s="4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20.100000000000001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20.100000000000001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20.100000000000001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20.100000000000001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20.100000000000001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20.100000000000001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20.100000000000001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20.100000000000001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20.100000000000001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20.100000000000001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20.100000000000001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20.100000000000001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20.100000000000001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20.100000000000001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20.100000000000001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20.100000000000001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20.100000000000001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20.100000000000001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20.100000000000001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20.100000000000001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20.100000000000001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20.100000000000001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20.100000000000001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20.100000000000001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20.100000000000001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20.100000000000001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20.100000000000001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20.100000000000001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20.100000000000001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20.100000000000001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20.100000000000001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20.100000000000001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20.100000000000001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20.100000000000001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20.100000000000001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20.100000000000001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20.100000000000001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20.100000000000001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20.100000000000001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20.100000000000001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20.100000000000001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20.100000000000001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20.100000000000001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20.100000000000001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20.100000000000001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20.100000000000001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20.100000000000001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20.100000000000001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20.100000000000001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20.100000000000001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20.100000000000001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20.100000000000001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20.100000000000001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20.100000000000001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20.100000000000001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20.100000000000001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20.100000000000001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20.100000000000001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20.100000000000001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20.100000000000001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20.100000000000001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20.100000000000001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20.100000000000001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20.100000000000001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20.100000000000001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20.100000000000001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20.100000000000001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20.100000000000001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20.100000000000001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20.100000000000001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20.100000000000001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20.100000000000001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20.100000000000001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20.100000000000001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20.100000000000001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20.100000000000001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20.100000000000001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20.100000000000001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20.100000000000001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20.100000000000001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20.100000000000001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20.100000000000001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20.100000000000001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20.100000000000001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20.100000000000001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20.100000000000001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20.100000000000001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20.100000000000001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20.100000000000001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20.100000000000001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20.100000000000001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20.100000000000001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20.100000000000001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20.100000000000001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20.100000000000001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20.100000000000001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20.100000000000001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20.100000000000001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20.100000000000001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20.100000000000001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20.100000000000001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</sheetData>
  <mergeCells count="13">
    <mergeCell ref="H290:J290"/>
    <mergeCell ref="B12:D12"/>
    <mergeCell ref="E12:G12"/>
    <mergeCell ref="H12:J12"/>
    <mergeCell ref="B151:D151"/>
    <mergeCell ref="E151:G151"/>
    <mergeCell ref="H151:J151"/>
    <mergeCell ref="A8:E8"/>
    <mergeCell ref="A290:A291"/>
    <mergeCell ref="B290:D290"/>
    <mergeCell ref="E290:G290"/>
    <mergeCell ref="A12:A13"/>
    <mergeCell ref="A151:A152"/>
  </mergeCells>
  <phoneticPr fontId="2" type="noConversion"/>
  <hyperlinks>
    <hyperlink ref="I7" location="Indice!A1" display="Volver al Indice" xr:uid="{00000000-0004-0000-0100-000000000000}"/>
  </hyperlinks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641"/>
  <sheetViews>
    <sheetView topLeftCell="A24" workbookViewId="0">
      <selection activeCell="B15" sqref="B15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76" width="11.42578125" style="7"/>
  </cols>
  <sheetData>
    <row r="1" spans="1:8" s="7" customFormat="1" ht="20.100000000000001" customHeight="1" x14ac:dyDescent="0.2">
      <c r="A1" s="134"/>
      <c r="B1" s="135"/>
      <c r="C1" s="135"/>
      <c r="D1" s="135"/>
      <c r="E1" s="136"/>
      <c r="F1" s="137"/>
      <c r="G1" s="137"/>
      <c r="H1" s="138"/>
    </row>
    <row r="2" spans="1:8" s="7" customFormat="1" ht="20.100000000000001" customHeight="1" x14ac:dyDescent="0.25">
      <c r="A2" s="278" t="s">
        <v>37</v>
      </c>
      <c r="B2" s="279"/>
      <c r="C2" s="279"/>
      <c r="D2" s="279"/>
      <c r="E2" s="279"/>
      <c r="F2" s="279"/>
      <c r="G2" s="63"/>
      <c r="H2" s="64"/>
    </row>
    <row r="3" spans="1:8" s="7" customFormat="1" ht="20.100000000000001" customHeight="1" x14ac:dyDescent="0.2">
      <c r="A3" s="100"/>
      <c r="B3" s="139"/>
      <c r="C3" s="139"/>
      <c r="D3" s="139"/>
      <c r="E3" s="139"/>
      <c r="F3" s="63"/>
      <c r="G3" s="63"/>
      <c r="H3" s="64"/>
    </row>
    <row r="4" spans="1:8" s="7" customFormat="1" ht="20.100000000000001" customHeight="1" x14ac:dyDescent="0.2">
      <c r="A4" s="100" t="s">
        <v>38</v>
      </c>
      <c r="B4" s="139"/>
      <c r="C4" s="139"/>
      <c r="D4" s="139"/>
      <c r="E4" s="139"/>
      <c r="F4" s="63"/>
      <c r="G4" s="63"/>
      <c r="H4" s="64"/>
    </row>
    <row r="5" spans="1:8" s="7" customFormat="1" ht="20.100000000000001" customHeight="1" thickBot="1" x14ac:dyDescent="0.25">
      <c r="A5" s="140"/>
      <c r="B5" s="139"/>
      <c r="C5" s="139"/>
      <c r="D5" s="139"/>
      <c r="E5" s="139"/>
      <c r="F5" s="63"/>
      <c r="G5" s="63"/>
      <c r="H5" s="64"/>
    </row>
    <row r="6" spans="1:8" s="7" customFormat="1" ht="20.100000000000001" customHeight="1" x14ac:dyDescent="0.2">
      <c r="A6" s="280" t="s">
        <v>28</v>
      </c>
      <c r="B6" s="281"/>
      <c r="C6" s="281"/>
      <c r="D6" s="281"/>
      <c r="E6" s="76"/>
      <c r="F6" s="76"/>
      <c r="G6" s="76"/>
      <c r="H6" s="77"/>
    </row>
    <row r="7" spans="1:8" s="7" customFormat="1" ht="20.100000000000001" customHeight="1" x14ac:dyDescent="0.2">
      <c r="A7" s="141" t="str">
        <f>Indice!B7</f>
        <v>Fecha de publicación: Enero de 2021</v>
      </c>
      <c r="B7" s="68"/>
      <c r="C7" s="68"/>
      <c r="D7" s="68"/>
      <c r="E7" s="69"/>
      <c r="F7" s="69"/>
      <c r="G7" s="69"/>
      <c r="H7" s="70"/>
    </row>
    <row r="8" spans="1:8" s="7" customFormat="1" ht="20.100000000000001" customHeight="1" thickBot="1" x14ac:dyDescent="0.25">
      <c r="A8" s="152" t="str">
        <f>Indice!B8</f>
        <v>Fecha de corte: Diciembre de 2020</v>
      </c>
      <c r="B8" s="153"/>
      <c r="C8" s="153"/>
      <c r="D8" s="153"/>
      <c r="E8" s="79"/>
      <c r="F8" s="79"/>
      <c r="G8" s="79"/>
      <c r="H8" s="80"/>
    </row>
    <row r="9" spans="1:8" s="7" customFormat="1" ht="20.100000000000001" customHeight="1" thickBot="1" x14ac:dyDescent="0.25">
      <c r="A9" s="104"/>
      <c r="B9" s="154"/>
      <c r="C9" s="155" t="s">
        <v>24</v>
      </c>
      <c r="D9" s="154"/>
      <c r="E9" s="154"/>
      <c r="F9" s="156"/>
      <c r="G9" s="156"/>
      <c r="H9" s="157"/>
    </row>
    <row r="10" spans="1:8" s="7" customFormat="1" ht="20.100000000000001" customHeight="1" x14ac:dyDescent="0.2">
      <c r="A10" s="282"/>
      <c r="B10" s="283"/>
      <c r="C10" s="283"/>
      <c r="D10" s="283"/>
      <c r="E10" s="283"/>
      <c r="F10" s="283"/>
      <c r="G10" s="283"/>
      <c r="H10" s="284"/>
    </row>
    <row r="11" spans="1:8" s="7" customFormat="1" ht="20.100000000000001" customHeight="1" thickBot="1" x14ac:dyDescent="0.25">
      <c r="A11" s="285"/>
      <c r="B11" s="286"/>
      <c r="C11" s="286"/>
      <c r="D11" s="286"/>
      <c r="E11" s="286"/>
      <c r="F11" s="286"/>
      <c r="G11" s="286"/>
      <c r="H11" s="287"/>
    </row>
    <row r="12" spans="1:8" ht="20.100000000000001" customHeight="1" x14ac:dyDescent="0.2">
      <c r="A12" s="290"/>
      <c r="B12" s="292" t="s">
        <v>6</v>
      </c>
      <c r="C12" s="293" t="s">
        <v>7</v>
      </c>
      <c r="D12" s="292" t="s">
        <v>8</v>
      </c>
      <c r="E12" s="288" t="s">
        <v>5</v>
      </c>
      <c r="F12" s="55"/>
      <c r="G12" s="55"/>
      <c r="H12" s="142"/>
    </row>
    <row r="13" spans="1:8" ht="20.100000000000001" customHeight="1" thickBot="1" x14ac:dyDescent="0.25">
      <c r="A13" s="291"/>
      <c r="B13" s="289"/>
      <c r="C13" s="294"/>
      <c r="D13" s="289"/>
      <c r="E13" s="289"/>
      <c r="F13" s="55"/>
      <c r="G13" s="55"/>
      <c r="H13" s="142"/>
    </row>
    <row r="14" spans="1:8" ht="20.100000000000001" customHeight="1" x14ac:dyDescent="0.2">
      <c r="A14" s="143" t="str">
        <f>B12</f>
        <v>CONECEL S.A.</v>
      </c>
      <c r="B14" s="243"/>
      <c r="C14" s="144">
        <f>'1. INFORMACION HISTORICA'!F288</f>
        <v>2023139</v>
      </c>
      <c r="D14" s="145">
        <f>'1. INFORMACION HISTORICA'!H288</f>
        <v>441452</v>
      </c>
      <c r="E14" s="133">
        <f>SUM(B14:D14)</f>
        <v>2464591</v>
      </c>
      <c r="F14" s="55"/>
      <c r="G14" s="55"/>
      <c r="H14" s="142"/>
    </row>
    <row r="15" spans="1:8" ht="20.100000000000001" customHeight="1" x14ac:dyDescent="0.25">
      <c r="A15" s="128" t="str">
        <f>C12</f>
        <v>OTECEL S.A.</v>
      </c>
      <c r="B15" s="9">
        <f>'1. INFORMACION HISTORICA'!C288</f>
        <v>1446268</v>
      </c>
      <c r="C15" s="244"/>
      <c r="D15" s="9">
        <f>'1. INFORMACION HISTORICA'!I288</f>
        <v>212923</v>
      </c>
      <c r="E15" s="133">
        <f>SUM(B15:D15)</f>
        <v>1659191</v>
      </c>
      <c r="F15" s="55"/>
      <c r="G15" s="55"/>
      <c r="H15" s="142"/>
    </row>
    <row r="16" spans="1:8" ht="20.100000000000001" customHeight="1" thickBot="1" x14ac:dyDescent="0.25">
      <c r="A16" s="129" t="str">
        <f>D12</f>
        <v>CNT EP.(Alegro)</v>
      </c>
      <c r="B16" s="10">
        <f>'1. INFORMACION HISTORICA'!B288</f>
        <v>400136</v>
      </c>
      <c r="C16" s="11">
        <f>'1. INFORMACION HISTORICA'!E288</f>
        <v>340337</v>
      </c>
      <c r="D16" s="245"/>
      <c r="E16" s="246">
        <f>SUM(B16:D16)</f>
        <v>740473</v>
      </c>
      <c r="F16" s="55"/>
      <c r="G16" s="55"/>
      <c r="H16" s="142"/>
    </row>
    <row r="17" spans="1:8" ht="27" customHeight="1" thickBot="1" x14ac:dyDescent="0.25">
      <c r="A17" s="130" t="s">
        <v>4</v>
      </c>
      <c r="B17" s="131">
        <f>SUM(B14:B16)</f>
        <v>1846404</v>
      </c>
      <c r="C17" s="132">
        <f>SUM(C14:C16)</f>
        <v>2363476</v>
      </c>
      <c r="D17" s="131">
        <f>SUM(D14:D16)</f>
        <v>654375</v>
      </c>
      <c r="F17" s="55"/>
      <c r="G17" s="55"/>
      <c r="H17" s="146"/>
    </row>
    <row r="18" spans="1:8" s="7" customFormat="1" ht="20.100000000000001" customHeight="1" thickBot="1" x14ac:dyDescent="0.25">
      <c r="A18" s="130" t="s">
        <v>12</v>
      </c>
      <c r="B18" s="248">
        <f>+E14-B17</f>
        <v>618187</v>
      </c>
      <c r="C18" s="248">
        <f>+E15-C17</f>
        <v>-704285</v>
      </c>
      <c r="D18" s="248">
        <f>+E16-D17</f>
        <v>86098</v>
      </c>
      <c r="E18" s="55"/>
      <c r="F18" s="55"/>
      <c r="G18" s="55"/>
      <c r="H18" s="142"/>
    </row>
    <row r="19" spans="1:8" s="7" customFormat="1" ht="20.100000000000001" customHeight="1" thickBot="1" x14ac:dyDescent="0.25">
      <c r="B19" s="247"/>
      <c r="C19" s="247"/>
      <c r="D19" s="247"/>
      <c r="E19" s="55"/>
      <c r="F19" s="55"/>
      <c r="G19" s="55"/>
      <c r="H19" s="142"/>
    </row>
    <row r="20" spans="1:8" s="7" customFormat="1" ht="20.100000000000001" customHeight="1" x14ac:dyDescent="0.2">
      <c r="A20" s="249"/>
      <c r="B20" s="250"/>
      <c r="C20" s="250"/>
      <c r="D20" s="250"/>
      <c r="E20" s="251"/>
      <c r="F20" s="251"/>
      <c r="G20" s="251"/>
      <c r="H20" s="252"/>
    </row>
    <row r="21" spans="1:8" s="7" customFormat="1" ht="20.100000000000001" customHeight="1" x14ac:dyDescent="0.2">
      <c r="A21" s="147"/>
      <c r="B21" s="247"/>
      <c r="C21" s="247"/>
      <c r="D21" s="247"/>
      <c r="E21" s="55"/>
      <c r="F21" s="55"/>
      <c r="G21" s="55"/>
      <c r="H21" s="142"/>
    </row>
    <row r="22" spans="1:8" s="7" customFormat="1" ht="20.100000000000001" customHeight="1" x14ac:dyDescent="0.2">
      <c r="A22" s="147"/>
      <c r="B22" s="247"/>
      <c r="C22" s="247"/>
      <c r="D22" s="247"/>
      <c r="E22" s="55"/>
      <c r="F22" s="55"/>
      <c r="G22" s="55"/>
      <c r="H22" s="142"/>
    </row>
    <row r="23" spans="1:8" s="7" customFormat="1" ht="20.100000000000001" customHeight="1" x14ac:dyDescent="0.2">
      <c r="A23" s="147"/>
      <c r="B23" s="247"/>
      <c r="C23" s="247"/>
      <c r="D23" s="247"/>
      <c r="E23" s="55"/>
      <c r="F23" s="55"/>
      <c r="G23" s="55"/>
      <c r="H23" s="142"/>
    </row>
    <row r="24" spans="1:8" s="7" customFormat="1" ht="20.100000000000001" customHeight="1" x14ac:dyDescent="0.2">
      <c r="A24" s="147"/>
      <c r="B24" s="247"/>
      <c r="C24" s="247"/>
      <c r="D24" s="247"/>
      <c r="E24" s="55"/>
      <c r="F24" s="55"/>
      <c r="G24" s="55"/>
      <c r="H24" s="142"/>
    </row>
    <row r="25" spans="1:8" s="7" customFormat="1" ht="20.100000000000001" customHeight="1" x14ac:dyDescent="0.2">
      <c r="A25" s="147"/>
      <c r="B25" s="148"/>
      <c r="C25" s="148"/>
      <c r="D25" s="148"/>
      <c r="E25" s="148"/>
      <c r="F25" s="55"/>
      <c r="G25" s="55"/>
      <c r="H25" s="142"/>
    </row>
    <row r="26" spans="1:8" s="7" customFormat="1" ht="20.100000000000001" customHeight="1" x14ac:dyDescent="0.2">
      <c r="A26" s="147"/>
      <c r="B26" s="55"/>
      <c r="C26" s="55"/>
      <c r="D26" s="55"/>
      <c r="E26" s="55"/>
      <c r="F26" s="55"/>
      <c r="G26" s="55"/>
      <c r="H26" s="142"/>
    </row>
    <row r="27" spans="1:8" s="7" customFormat="1" ht="20.100000000000001" customHeight="1" x14ac:dyDescent="0.2">
      <c r="A27" s="147"/>
      <c r="B27" s="55"/>
      <c r="C27" s="55"/>
      <c r="D27" s="55"/>
      <c r="E27" s="55"/>
      <c r="F27" s="55"/>
      <c r="G27" s="55"/>
      <c r="H27" s="142"/>
    </row>
    <row r="28" spans="1:8" s="7" customFormat="1" ht="20.100000000000001" customHeight="1" x14ac:dyDescent="0.2">
      <c r="A28" s="147"/>
      <c r="B28" s="55"/>
      <c r="C28" s="55"/>
      <c r="D28" s="55"/>
      <c r="E28" s="55"/>
      <c r="F28" s="55"/>
      <c r="G28" s="55"/>
      <c r="H28" s="142"/>
    </row>
    <row r="29" spans="1:8" s="7" customFormat="1" ht="20.100000000000001" customHeight="1" x14ac:dyDescent="0.2">
      <c r="A29" s="147"/>
      <c r="B29" s="55"/>
      <c r="C29" s="55"/>
      <c r="D29" s="55"/>
      <c r="E29" s="55"/>
      <c r="F29" s="55"/>
      <c r="G29" s="55"/>
      <c r="H29" s="142"/>
    </row>
    <row r="30" spans="1:8" s="7" customFormat="1" ht="20.100000000000001" customHeight="1" x14ac:dyDescent="0.2">
      <c r="A30" s="147"/>
      <c r="B30" s="55"/>
      <c r="C30" s="55"/>
      <c r="D30" s="55"/>
      <c r="E30" s="55"/>
      <c r="F30" s="55"/>
      <c r="G30" s="55"/>
      <c r="H30" s="142"/>
    </row>
    <row r="31" spans="1:8" s="7" customFormat="1" ht="20.100000000000001" customHeight="1" x14ac:dyDescent="0.2">
      <c r="A31" s="147"/>
      <c r="B31" s="55"/>
      <c r="C31" s="55"/>
      <c r="D31" s="55"/>
      <c r="E31" s="55"/>
      <c r="F31" s="55"/>
      <c r="G31" s="55"/>
      <c r="H31" s="142"/>
    </row>
    <row r="32" spans="1:8" s="7" customFormat="1" ht="20.100000000000001" customHeight="1" x14ac:dyDescent="0.2">
      <c r="A32" s="147"/>
      <c r="B32" s="55"/>
      <c r="C32" s="55"/>
      <c r="D32" s="55"/>
      <c r="E32" s="55"/>
      <c r="F32" s="55"/>
      <c r="G32" s="55"/>
      <c r="H32" s="142"/>
    </row>
    <row r="33" spans="1:8" s="7" customFormat="1" ht="20.100000000000001" customHeight="1" x14ac:dyDescent="0.2">
      <c r="A33" s="147"/>
      <c r="B33" s="55"/>
      <c r="C33" s="55"/>
      <c r="D33" s="55"/>
      <c r="E33" s="55"/>
      <c r="F33" s="55"/>
      <c r="G33" s="55"/>
      <c r="H33" s="142"/>
    </row>
    <row r="34" spans="1:8" s="7" customFormat="1" ht="20.100000000000001" customHeight="1" x14ac:dyDescent="0.2">
      <c r="A34" s="147"/>
      <c r="B34" s="55"/>
      <c r="C34" s="55"/>
      <c r="D34" s="55"/>
      <c r="E34" s="55"/>
      <c r="F34" s="55"/>
      <c r="G34" s="55"/>
      <c r="H34" s="142"/>
    </row>
    <row r="35" spans="1:8" s="7" customFormat="1" ht="20.100000000000001" customHeight="1" x14ac:dyDescent="0.2">
      <c r="A35" s="147"/>
      <c r="B35" s="55"/>
      <c r="C35" s="55"/>
      <c r="D35" s="55"/>
      <c r="E35" s="55"/>
      <c r="F35" s="55"/>
      <c r="G35" s="55"/>
      <c r="H35" s="142"/>
    </row>
    <row r="36" spans="1:8" s="7" customFormat="1" ht="20.100000000000001" customHeight="1" x14ac:dyDescent="0.2">
      <c r="A36" s="147"/>
      <c r="B36" s="55"/>
      <c r="C36" s="55"/>
      <c r="D36" s="55"/>
      <c r="E36" s="55"/>
      <c r="F36" s="55"/>
      <c r="G36" s="55"/>
      <c r="H36" s="142"/>
    </row>
    <row r="37" spans="1:8" s="7" customFormat="1" ht="20.100000000000001" customHeight="1" x14ac:dyDescent="0.2">
      <c r="A37" s="147"/>
      <c r="B37" s="55"/>
      <c r="C37" s="55"/>
      <c r="D37" s="55"/>
      <c r="E37" s="55"/>
      <c r="F37" s="55"/>
      <c r="G37" s="55"/>
      <c r="H37" s="142"/>
    </row>
    <row r="38" spans="1:8" s="7" customFormat="1" ht="20.100000000000001" customHeight="1" x14ac:dyDescent="0.2">
      <c r="A38" s="147"/>
      <c r="B38" s="55"/>
      <c r="C38" s="55"/>
      <c r="D38" s="55"/>
      <c r="E38" s="55"/>
      <c r="F38" s="55"/>
      <c r="G38" s="55"/>
      <c r="H38" s="142"/>
    </row>
    <row r="39" spans="1:8" s="7" customFormat="1" ht="20.100000000000001" customHeight="1" x14ac:dyDescent="0.2">
      <c r="A39" s="147"/>
      <c r="B39" s="55"/>
      <c r="C39" s="55"/>
      <c r="D39" s="55"/>
      <c r="E39" s="55"/>
      <c r="F39" s="55"/>
      <c r="G39" s="55"/>
      <c r="H39" s="142"/>
    </row>
    <row r="40" spans="1:8" s="7" customFormat="1" ht="20.100000000000001" customHeight="1" thickBot="1" x14ac:dyDescent="0.25">
      <c r="A40" s="149"/>
      <c r="B40" s="150"/>
      <c r="C40" s="150"/>
      <c r="D40" s="150"/>
      <c r="E40" s="150"/>
      <c r="F40" s="150"/>
      <c r="G40" s="150"/>
      <c r="H40" s="151"/>
    </row>
    <row r="41" spans="1:8" s="7" customFormat="1" ht="20.100000000000001" customHeight="1" x14ac:dyDescent="0.2"/>
    <row r="42" spans="1:8" s="7" customFormat="1" ht="20.100000000000001" customHeight="1" x14ac:dyDescent="0.2"/>
    <row r="43" spans="1:8" s="7" customFormat="1" ht="20.100000000000001" customHeight="1" x14ac:dyDescent="0.2"/>
    <row r="44" spans="1:8" s="7" customFormat="1" ht="20.100000000000001" customHeight="1" x14ac:dyDescent="0.2"/>
    <row r="45" spans="1:8" s="7" customFormat="1" ht="20.100000000000001" customHeight="1" x14ac:dyDescent="0.2"/>
    <row r="46" spans="1:8" s="7" customFormat="1" ht="20.100000000000001" customHeight="1" x14ac:dyDescent="0.2"/>
    <row r="47" spans="1:8" s="7" customFormat="1" ht="20.100000000000001" customHeight="1" x14ac:dyDescent="0.2"/>
    <row r="48" spans="1:8" s="7" customFormat="1" ht="20.100000000000001" customHeight="1" x14ac:dyDescent="0.2"/>
    <row r="49" s="7" customFormat="1" ht="20.100000000000001" customHeight="1" x14ac:dyDescent="0.2"/>
    <row r="50" s="7" customFormat="1" ht="20.100000000000001" customHeight="1" x14ac:dyDescent="0.2"/>
    <row r="51" s="7" customFormat="1" ht="20.100000000000001" customHeight="1" x14ac:dyDescent="0.2"/>
    <row r="52" s="7" customFormat="1" ht="20.100000000000001" customHeight="1" x14ac:dyDescent="0.2"/>
    <row r="53" s="7" customFormat="1" ht="20.100000000000001" customHeight="1" x14ac:dyDescent="0.2"/>
    <row r="54" s="7" customFormat="1" ht="20.100000000000001" customHeight="1" x14ac:dyDescent="0.2"/>
    <row r="55" s="7" customFormat="1" ht="20.100000000000001" customHeight="1" x14ac:dyDescent="0.2"/>
    <row r="56" s="7" customFormat="1" ht="20.100000000000001" customHeight="1" x14ac:dyDescent="0.2"/>
    <row r="57" s="7" customFormat="1" ht="20.100000000000001" customHeight="1" x14ac:dyDescent="0.2"/>
    <row r="58" s="7" customFormat="1" ht="20.100000000000001" customHeight="1" x14ac:dyDescent="0.2"/>
    <row r="59" s="7" customFormat="1" ht="20.100000000000001" customHeight="1" x14ac:dyDescent="0.2"/>
    <row r="60" s="7" customFormat="1" ht="20.100000000000001" customHeight="1" x14ac:dyDescent="0.2"/>
    <row r="61" s="7" customFormat="1" ht="20.100000000000001" customHeight="1" x14ac:dyDescent="0.2"/>
    <row r="62" s="7" customFormat="1" ht="20.100000000000001" customHeight="1" x14ac:dyDescent="0.2"/>
    <row r="63" s="7" customFormat="1" ht="20.100000000000001" customHeight="1" x14ac:dyDescent="0.2"/>
    <row r="64" s="7" customFormat="1" ht="20.100000000000001" customHeight="1" x14ac:dyDescent="0.2"/>
    <row r="65" s="7" customFormat="1" ht="20.100000000000001" customHeight="1" x14ac:dyDescent="0.2"/>
    <row r="66" s="7" customFormat="1" ht="20.100000000000001" customHeight="1" x14ac:dyDescent="0.2"/>
    <row r="67" s="7" customFormat="1" ht="20.100000000000001" customHeight="1" x14ac:dyDescent="0.2"/>
    <row r="68" s="7" customFormat="1" ht="20.100000000000001" customHeight="1" x14ac:dyDescent="0.2"/>
    <row r="69" s="7" customFormat="1" ht="20.100000000000001" customHeight="1" x14ac:dyDescent="0.2"/>
    <row r="70" s="7" customFormat="1" ht="20.100000000000001" customHeight="1" x14ac:dyDescent="0.2"/>
    <row r="71" s="7" customFormat="1" ht="20.100000000000001" customHeight="1" x14ac:dyDescent="0.2"/>
    <row r="72" s="7" customFormat="1" ht="20.100000000000001" customHeight="1" x14ac:dyDescent="0.2"/>
    <row r="73" s="7" customFormat="1" ht="20.100000000000001" customHeight="1" x14ac:dyDescent="0.2"/>
    <row r="74" s="7" customFormat="1" ht="20.100000000000001" customHeight="1" x14ac:dyDescent="0.2"/>
    <row r="75" s="7" customFormat="1" ht="20.100000000000001" customHeight="1" x14ac:dyDescent="0.2"/>
    <row r="76" s="7" customFormat="1" ht="20.100000000000001" customHeight="1" x14ac:dyDescent="0.2"/>
    <row r="77" s="7" customFormat="1" ht="20.100000000000001" customHeight="1" x14ac:dyDescent="0.2"/>
    <row r="78" s="7" customFormat="1" ht="20.100000000000001" customHeight="1" x14ac:dyDescent="0.2"/>
    <row r="79" s="7" customFormat="1" ht="20.100000000000001" customHeight="1" x14ac:dyDescent="0.2"/>
    <row r="80" s="7" customFormat="1" ht="20.100000000000001" customHeight="1" x14ac:dyDescent="0.2"/>
    <row r="81" s="7" customFormat="1" ht="20.100000000000001" customHeight="1" x14ac:dyDescent="0.2"/>
    <row r="82" s="7" customFormat="1" ht="20.100000000000001" customHeight="1" x14ac:dyDescent="0.2"/>
    <row r="83" s="7" customFormat="1" ht="20.100000000000001" customHeight="1" x14ac:dyDescent="0.2"/>
    <row r="84" s="7" customFormat="1" ht="20.100000000000001" customHeight="1" x14ac:dyDescent="0.2"/>
    <row r="85" s="7" customFormat="1" ht="20.100000000000001" customHeight="1" x14ac:dyDescent="0.2"/>
    <row r="86" s="7" customFormat="1" ht="20.100000000000001" customHeight="1" x14ac:dyDescent="0.2"/>
    <row r="87" s="7" customFormat="1" ht="20.100000000000001" customHeight="1" x14ac:dyDescent="0.2"/>
    <row r="88" s="7" customFormat="1" ht="20.100000000000001" customHeight="1" x14ac:dyDescent="0.2"/>
    <row r="89" s="7" customFormat="1" ht="20.100000000000001" customHeight="1" x14ac:dyDescent="0.2"/>
    <row r="90" s="7" customFormat="1" ht="20.100000000000001" customHeight="1" x14ac:dyDescent="0.2"/>
    <row r="91" s="7" customFormat="1" ht="20.100000000000001" customHeight="1" x14ac:dyDescent="0.2"/>
    <row r="92" s="7" customFormat="1" ht="20.100000000000001" customHeight="1" x14ac:dyDescent="0.2"/>
    <row r="93" s="7" customFormat="1" ht="20.100000000000001" customHeight="1" x14ac:dyDescent="0.2"/>
    <row r="94" s="7" customFormat="1" ht="20.100000000000001" customHeight="1" x14ac:dyDescent="0.2"/>
    <row r="95" s="7" customFormat="1" ht="20.100000000000001" customHeight="1" x14ac:dyDescent="0.2"/>
    <row r="96" s="7" customFormat="1" ht="20.100000000000001" customHeight="1" x14ac:dyDescent="0.2"/>
    <row r="97" s="7" customFormat="1" ht="20.100000000000001" customHeight="1" x14ac:dyDescent="0.2"/>
    <row r="98" s="7" customFormat="1" ht="20.100000000000001" customHeight="1" x14ac:dyDescent="0.2"/>
    <row r="99" s="7" customFormat="1" ht="20.100000000000001" customHeight="1" x14ac:dyDescent="0.2"/>
    <row r="100" s="7" customFormat="1" ht="20.100000000000001" customHeight="1" x14ac:dyDescent="0.2"/>
    <row r="101" s="7" customFormat="1" ht="20.100000000000001" customHeight="1" x14ac:dyDescent="0.2"/>
    <row r="102" s="7" customFormat="1" ht="20.100000000000001" customHeight="1" x14ac:dyDescent="0.2"/>
    <row r="103" s="7" customFormat="1" ht="20.100000000000001" customHeight="1" x14ac:dyDescent="0.2"/>
    <row r="104" s="7" customFormat="1" ht="20.100000000000001" customHeight="1" x14ac:dyDescent="0.2"/>
    <row r="105" s="7" customFormat="1" ht="20.100000000000001" customHeight="1" x14ac:dyDescent="0.2"/>
    <row r="106" s="7" customFormat="1" ht="20.100000000000001" customHeight="1" x14ac:dyDescent="0.2"/>
    <row r="107" s="7" customFormat="1" ht="20.100000000000001" customHeight="1" x14ac:dyDescent="0.2"/>
    <row r="108" s="7" customFormat="1" ht="20.100000000000001" customHeight="1" x14ac:dyDescent="0.2"/>
    <row r="109" s="7" customFormat="1" ht="20.100000000000001" customHeight="1" x14ac:dyDescent="0.2"/>
    <row r="110" s="7" customFormat="1" ht="20.100000000000001" customHeight="1" x14ac:dyDescent="0.2"/>
    <row r="111" s="7" customFormat="1" ht="20.100000000000001" customHeight="1" x14ac:dyDescent="0.2"/>
    <row r="112" s="7" customFormat="1" ht="20.100000000000001" customHeight="1" x14ac:dyDescent="0.2"/>
    <row r="113" s="7" customFormat="1" ht="20.100000000000001" customHeight="1" x14ac:dyDescent="0.2"/>
    <row r="114" s="7" customFormat="1" ht="20.100000000000001" customHeight="1" x14ac:dyDescent="0.2"/>
    <row r="115" s="7" customFormat="1" ht="20.100000000000001" customHeight="1" x14ac:dyDescent="0.2"/>
    <row r="116" s="7" customFormat="1" ht="20.100000000000001" customHeight="1" x14ac:dyDescent="0.2"/>
    <row r="117" s="7" customFormat="1" ht="20.100000000000001" customHeight="1" x14ac:dyDescent="0.2"/>
    <row r="118" s="7" customFormat="1" ht="20.100000000000001" customHeight="1" x14ac:dyDescent="0.2"/>
    <row r="119" s="7" customFormat="1" ht="20.100000000000001" customHeight="1" x14ac:dyDescent="0.2"/>
    <row r="120" s="7" customFormat="1" ht="20.100000000000001" customHeight="1" x14ac:dyDescent="0.2"/>
    <row r="121" s="7" customFormat="1" ht="20.100000000000001" customHeight="1" x14ac:dyDescent="0.2"/>
    <row r="122" s="7" customFormat="1" ht="20.100000000000001" customHeight="1" x14ac:dyDescent="0.2"/>
    <row r="123" s="7" customFormat="1" ht="20.100000000000001" customHeight="1" x14ac:dyDescent="0.2"/>
    <row r="124" s="7" customFormat="1" ht="20.100000000000001" customHeight="1" x14ac:dyDescent="0.2"/>
    <row r="125" s="7" customFormat="1" ht="20.100000000000001" customHeight="1" x14ac:dyDescent="0.2"/>
    <row r="126" s="7" customFormat="1" ht="20.100000000000001" customHeight="1" x14ac:dyDescent="0.2"/>
    <row r="127" s="7" customFormat="1" ht="20.100000000000001" customHeight="1" x14ac:dyDescent="0.2"/>
    <row r="128" s="7" customFormat="1" ht="20.100000000000001" customHeight="1" x14ac:dyDescent="0.2"/>
    <row r="129" s="7" customFormat="1" ht="20.100000000000001" customHeight="1" x14ac:dyDescent="0.2"/>
    <row r="130" s="7" customFormat="1" ht="20.100000000000001" customHeight="1" x14ac:dyDescent="0.2"/>
    <row r="131" s="7" customFormat="1" ht="20.100000000000001" customHeight="1" x14ac:dyDescent="0.2"/>
    <row r="132" s="7" customFormat="1" ht="20.100000000000001" customHeight="1" x14ac:dyDescent="0.2"/>
    <row r="133" s="7" customFormat="1" ht="20.100000000000001" customHeight="1" x14ac:dyDescent="0.2"/>
    <row r="134" s="7" customFormat="1" ht="20.100000000000001" customHeight="1" x14ac:dyDescent="0.2"/>
    <row r="135" s="7" customFormat="1" ht="20.100000000000001" customHeight="1" x14ac:dyDescent="0.2"/>
    <row r="136" s="7" customFormat="1" ht="20.100000000000001" customHeight="1" x14ac:dyDescent="0.2"/>
    <row r="137" s="7" customFormat="1" ht="20.100000000000001" customHeight="1" x14ac:dyDescent="0.2"/>
    <row r="138" s="7" customFormat="1" ht="20.100000000000001" customHeight="1" x14ac:dyDescent="0.2"/>
    <row r="139" s="7" customFormat="1" ht="20.100000000000001" customHeight="1" x14ac:dyDescent="0.2"/>
    <row r="140" s="7" customFormat="1" ht="20.100000000000001" customHeight="1" x14ac:dyDescent="0.2"/>
    <row r="141" s="7" customFormat="1" ht="20.100000000000001" customHeight="1" x14ac:dyDescent="0.2"/>
    <row r="142" s="7" customFormat="1" ht="20.100000000000001" customHeight="1" x14ac:dyDescent="0.2"/>
    <row r="143" s="7" customFormat="1" ht="20.100000000000001" customHeight="1" x14ac:dyDescent="0.2"/>
    <row r="144" s="7" customFormat="1" ht="20.100000000000001" customHeight="1" x14ac:dyDescent="0.2"/>
    <row r="145" s="7" customFormat="1" ht="20.100000000000001" customHeight="1" x14ac:dyDescent="0.2"/>
    <row r="146" s="7" customFormat="1" ht="20.100000000000001" customHeight="1" x14ac:dyDescent="0.2"/>
    <row r="147" s="7" customFormat="1" ht="20.100000000000001" customHeight="1" x14ac:dyDescent="0.2"/>
    <row r="148" s="7" customFormat="1" ht="20.100000000000001" customHeight="1" x14ac:dyDescent="0.2"/>
    <row r="149" s="7" customFormat="1" ht="20.100000000000001" customHeight="1" x14ac:dyDescent="0.2"/>
    <row r="150" s="7" customFormat="1" ht="20.100000000000001" customHeight="1" x14ac:dyDescent="0.2"/>
    <row r="151" s="7" customFormat="1" ht="20.100000000000001" customHeight="1" x14ac:dyDescent="0.2"/>
    <row r="152" s="7" customFormat="1" ht="20.100000000000001" customHeight="1" x14ac:dyDescent="0.2"/>
    <row r="153" s="7" customFormat="1" ht="20.100000000000001" customHeight="1" x14ac:dyDescent="0.2"/>
    <row r="154" s="7" customFormat="1" ht="20.100000000000001" customHeight="1" x14ac:dyDescent="0.2"/>
    <row r="155" s="7" customFormat="1" ht="20.100000000000001" customHeight="1" x14ac:dyDescent="0.2"/>
    <row r="156" s="7" customFormat="1" ht="20.100000000000001" customHeight="1" x14ac:dyDescent="0.2"/>
    <row r="157" s="7" customFormat="1" ht="20.100000000000001" customHeight="1" x14ac:dyDescent="0.2"/>
    <row r="158" s="7" customFormat="1" ht="20.100000000000001" customHeight="1" x14ac:dyDescent="0.2"/>
    <row r="159" s="7" customFormat="1" ht="20.100000000000001" customHeight="1" x14ac:dyDescent="0.2"/>
    <row r="160" s="7" customFormat="1" ht="20.100000000000001" customHeight="1" x14ac:dyDescent="0.2"/>
    <row r="161" s="7" customFormat="1" ht="20.100000000000001" customHeight="1" x14ac:dyDescent="0.2"/>
    <row r="162" s="7" customFormat="1" ht="20.100000000000001" customHeight="1" x14ac:dyDescent="0.2"/>
    <row r="163" s="7" customFormat="1" ht="20.100000000000001" customHeight="1" x14ac:dyDescent="0.2"/>
    <row r="164" s="7" customFormat="1" ht="20.100000000000001" customHeight="1" x14ac:dyDescent="0.2"/>
    <row r="165" s="7" customFormat="1" ht="20.100000000000001" customHeight="1" x14ac:dyDescent="0.2"/>
    <row r="166" s="7" customFormat="1" ht="20.100000000000001" customHeight="1" x14ac:dyDescent="0.2"/>
    <row r="167" s="7" customFormat="1" ht="20.100000000000001" customHeight="1" x14ac:dyDescent="0.2"/>
    <row r="168" s="7" customFormat="1" ht="20.100000000000001" customHeight="1" x14ac:dyDescent="0.2"/>
    <row r="169" s="7" customFormat="1" ht="20.100000000000001" customHeight="1" x14ac:dyDescent="0.2"/>
    <row r="170" s="7" customFormat="1" ht="20.100000000000001" customHeight="1" x14ac:dyDescent="0.2"/>
    <row r="171" s="7" customFormat="1" ht="20.100000000000001" customHeight="1" x14ac:dyDescent="0.2"/>
    <row r="172" s="7" customFormat="1" ht="20.100000000000001" customHeight="1" x14ac:dyDescent="0.2"/>
    <row r="173" s="7" customFormat="1" ht="20.100000000000001" customHeight="1" x14ac:dyDescent="0.2"/>
    <row r="174" s="7" customFormat="1" ht="20.100000000000001" customHeight="1" x14ac:dyDescent="0.2"/>
    <row r="175" s="7" customFormat="1" ht="20.100000000000001" customHeight="1" x14ac:dyDescent="0.2"/>
    <row r="176" s="7" customFormat="1" ht="20.100000000000001" customHeight="1" x14ac:dyDescent="0.2"/>
    <row r="177" s="7" customFormat="1" ht="20.100000000000001" customHeight="1" x14ac:dyDescent="0.2"/>
    <row r="178" s="7" customFormat="1" ht="20.100000000000001" customHeight="1" x14ac:dyDescent="0.2"/>
    <row r="179" s="7" customFormat="1" ht="20.100000000000001" customHeight="1" x14ac:dyDescent="0.2"/>
    <row r="180" s="7" customFormat="1" ht="20.100000000000001" customHeight="1" x14ac:dyDescent="0.2"/>
    <row r="181" s="7" customFormat="1" ht="20.100000000000001" customHeight="1" x14ac:dyDescent="0.2"/>
    <row r="182" s="7" customFormat="1" ht="20.100000000000001" customHeight="1" x14ac:dyDescent="0.2"/>
    <row r="183" s="7" customFormat="1" ht="20.100000000000001" customHeight="1" x14ac:dyDescent="0.2"/>
    <row r="184" s="7" customFormat="1" ht="20.100000000000001" customHeight="1" x14ac:dyDescent="0.2"/>
    <row r="185" s="7" customFormat="1" ht="20.100000000000001" customHeight="1" x14ac:dyDescent="0.2"/>
    <row r="186" s="7" customFormat="1" ht="20.100000000000001" customHeight="1" x14ac:dyDescent="0.2"/>
    <row r="187" s="7" customFormat="1" ht="20.100000000000001" customHeight="1" x14ac:dyDescent="0.2"/>
    <row r="188" s="7" customFormat="1" ht="20.100000000000001" customHeight="1" x14ac:dyDescent="0.2"/>
    <row r="189" s="7" customFormat="1" ht="20.100000000000001" customHeight="1" x14ac:dyDescent="0.2"/>
    <row r="190" s="7" customFormat="1" ht="20.100000000000001" customHeight="1" x14ac:dyDescent="0.2"/>
    <row r="191" s="7" customFormat="1" ht="20.100000000000001" customHeight="1" x14ac:dyDescent="0.2"/>
    <row r="192" s="7" customFormat="1" ht="20.100000000000001" customHeight="1" x14ac:dyDescent="0.2"/>
    <row r="193" s="7" customFormat="1" ht="20.100000000000001" customHeight="1" x14ac:dyDescent="0.2"/>
    <row r="194" s="7" customFormat="1" ht="20.100000000000001" customHeight="1" x14ac:dyDescent="0.2"/>
    <row r="195" s="7" customFormat="1" ht="20.100000000000001" customHeight="1" x14ac:dyDescent="0.2"/>
    <row r="196" s="7" customFormat="1" ht="20.100000000000001" customHeight="1" x14ac:dyDescent="0.2"/>
    <row r="197" s="7" customFormat="1" ht="20.100000000000001" customHeight="1" x14ac:dyDescent="0.2"/>
    <row r="198" s="7" customFormat="1" ht="20.100000000000001" customHeight="1" x14ac:dyDescent="0.2"/>
    <row r="199" s="7" customFormat="1" ht="20.100000000000001" customHeight="1" x14ac:dyDescent="0.2"/>
    <row r="200" s="7" customFormat="1" ht="20.100000000000001" customHeight="1" x14ac:dyDescent="0.2"/>
    <row r="201" s="7" customFormat="1" ht="20.100000000000001" customHeight="1" x14ac:dyDescent="0.2"/>
    <row r="202" s="7" customFormat="1" ht="20.100000000000001" customHeight="1" x14ac:dyDescent="0.2"/>
    <row r="203" s="7" customFormat="1" ht="20.100000000000001" customHeight="1" x14ac:dyDescent="0.2"/>
    <row r="204" s="7" customFormat="1" ht="20.100000000000001" customHeight="1" x14ac:dyDescent="0.2"/>
    <row r="205" s="7" customFormat="1" ht="20.100000000000001" customHeight="1" x14ac:dyDescent="0.2"/>
    <row r="206" s="7" customFormat="1" ht="20.100000000000001" customHeight="1" x14ac:dyDescent="0.2"/>
    <row r="207" s="7" customFormat="1" ht="20.100000000000001" customHeight="1" x14ac:dyDescent="0.2"/>
    <row r="208" s="7" customFormat="1" ht="20.100000000000001" customHeight="1" x14ac:dyDescent="0.2"/>
    <row r="209" s="7" customFormat="1" ht="20.100000000000001" customHeight="1" x14ac:dyDescent="0.2"/>
    <row r="210" s="7" customFormat="1" ht="20.100000000000001" customHeight="1" x14ac:dyDescent="0.2"/>
    <row r="211" s="7" customFormat="1" ht="20.100000000000001" customHeight="1" x14ac:dyDescent="0.2"/>
    <row r="212" s="7" customFormat="1" ht="20.100000000000001" customHeight="1" x14ac:dyDescent="0.2"/>
    <row r="213" s="7" customFormat="1" ht="20.100000000000001" customHeight="1" x14ac:dyDescent="0.2"/>
    <row r="214" s="7" customFormat="1" ht="20.100000000000001" customHeight="1" x14ac:dyDescent="0.2"/>
    <row r="215" s="7" customFormat="1" ht="20.100000000000001" customHeight="1" x14ac:dyDescent="0.2"/>
    <row r="216" s="7" customFormat="1" ht="20.100000000000001" customHeight="1" x14ac:dyDescent="0.2"/>
    <row r="217" s="7" customFormat="1" ht="20.100000000000001" customHeight="1" x14ac:dyDescent="0.2"/>
    <row r="218" s="7" customFormat="1" ht="20.100000000000001" customHeight="1" x14ac:dyDescent="0.2"/>
    <row r="219" s="7" customFormat="1" ht="20.100000000000001" customHeight="1" x14ac:dyDescent="0.2"/>
    <row r="220" s="7" customFormat="1" ht="20.100000000000001" customHeight="1" x14ac:dyDescent="0.2"/>
    <row r="221" s="7" customFormat="1" ht="20.100000000000001" customHeight="1" x14ac:dyDescent="0.2"/>
    <row r="222" s="7" customFormat="1" ht="20.100000000000001" customHeight="1" x14ac:dyDescent="0.2"/>
    <row r="223" s="7" customFormat="1" ht="20.100000000000001" customHeight="1" x14ac:dyDescent="0.2"/>
    <row r="224" s="7" customFormat="1" ht="20.100000000000001" customHeight="1" x14ac:dyDescent="0.2"/>
    <row r="225" s="7" customFormat="1" ht="20.100000000000001" customHeight="1" x14ac:dyDescent="0.2"/>
    <row r="226" s="7" customFormat="1" ht="20.100000000000001" customHeight="1" x14ac:dyDescent="0.2"/>
    <row r="227" s="7" customFormat="1" ht="20.100000000000001" customHeight="1" x14ac:dyDescent="0.2"/>
    <row r="228" s="7" customFormat="1" ht="20.100000000000001" customHeight="1" x14ac:dyDescent="0.2"/>
    <row r="229" s="7" customFormat="1" ht="20.100000000000001" customHeight="1" x14ac:dyDescent="0.2"/>
    <row r="230" s="7" customFormat="1" x14ac:dyDescent="0.2"/>
    <row r="231" s="7" customFormat="1" x14ac:dyDescent="0.2"/>
    <row r="232" s="7" customFormat="1" x14ac:dyDescent="0.2"/>
    <row r="233" s="7" customFormat="1" x14ac:dyDescent="0.2"/>
    <row r="234" s="7" customFormat="1" x14ac:dyDescent="0.2"/>
    <row r="235" s="7" customFormat="1" x14ac:dyDescent="0.2"/>
    <row r="236" s="7" customFormat="1" x14ac:dyDescent="0.2"/>
    <row r="237" s="7" customFormat="1" x14ac:dyDescent="0.2"/>
    <row r="238" s="7" customFormat="1" x14ac:dyDescent="0.2"/>
    <row r="239" s="7" customFormat="1" x14ac:dyDescent="0.2"/>
    <row r="240" s="7" customFormat="1" x14ac:dyDescent="0.2"/>
    <row r="241" s="7" customFormat="1" x14ac:dyDescent="0.2"/>
    <row r="242" s="7" customFormat="1" x14ac:dyDescent="0.2"/>
    <row r="243" s="7" customFormat="1" x14ac:dyDescent="0.2"/>
    <row r="244" s="7" customFormat="1" x14ac:dyDescent="0.2"/>
    <row r="245" s="7" customFormat="1" x14ac:dyDescent="0.2"/>
    <row r="246" s="7" customFormat="1" x14ac:dyDescent="0.2"/>
    <row r="247" s="7" customFormat="1" x14ac:dyDescent="0.2"/>
    <row r="248" s="7" customFormat="1" x14ac:dyDescent="0.2"/>
    <row r="249" s="7" customFormat="1" x14ac:dyDescent="0.2"/>
    <row r="250" s="7" customFormat="1" x14ac:dyDescent="0.2"/>
    <row r="251" s="7" customFormat="1" x14ac:dyDescent="0.2"/>
    <row r="252" s="7" customFormat="1" x14ac:dyDescent="0.2"/>
    <row r="253" s="7" customFormat="1" x14ac:dyDescent="0.2"/>
    <row r="254" s="7" customFormat="1" x14ac:dyDescent="0.2"/>
    <row r="255" s="7" customFormat="1" x14ac:dyDescent="0.2"/>
    <row r="256" s="7" customFormat="1" x14ac:dyDescent="0.2"/>
    <row r="257" s="7" customFormat="1" x14ac:dyDescent="0.2"/>
    <row r="258" s="7" customFormat="1" x14ac:dyDescent="0.2"/>
    <row r="259" s="7" customFormat="1" x14ac:dyDescent="0.2"/>
    <row r="260" s="7" customFormat="1" x14ac:dyDescent="0.2"/>
    <row r="261" s="7" customFormat="1" x14ac:dyDescent="0.2"/>
    <row r="262" s="7" customFormat="1" x14ac:dyDescent="0.2"/>
    <row r="263" s="7" customFormat="1" x14ac:dyDescent="0.2"/>
    <row r="264" s="7" customFormat="1" x14ac:dyDescent="0.2"/>
    <row r="265" s="7" customFormat="1" x14ac:dyDescent="0.2"/>
    <row r="266" s="7" customFormat="1" x14ac:dyDescent="0.2"/>
    <row r="267" s="7" customFormat="1" x14ac:dyDescent="0.2"/>
    <row r="268" s="7" customFormat="1" x14ac:dyDescent="0.2"/>
    <row r="269" s="7" customFormat="1" x14ac:dyDescent="0.2"/>
    <row r="270" s="7" customFormat="1" x14ac:dyDescent="0.2"/>
    <row r="271" s="7" customFormat="1" x14ac:dyDescent="0.2"/>
    <row r="272" s="7" customFormat="1" x14ac:dyDescent="0.2"/>
    <row r="273" s="7" customFormat="1" x14ac:dyDescent="0.2"/>
    <row r="274" s="7" customFormat="1" x14ac:dyDescent="0.2"/>
    <row r="275" s="7" customFormat="1" x14ac:dyDescent="0.2"/>
    <row r="276" s="7" customFormat="1" x14ac:dyDescent="0.2"/>
    <row r="277" s="7" customFormat="1" x14ac:dyDescent="0.2"/>
    <row r="278" s="7" customFormat="1" x14ac:dyDescent="0.2"/>
    <row r="279" s="7" customFormat="1" x14ac:dyDescent="0.2"/>
    <row r="280" s="7" customFormat="1" x14ac:dyDescent="0.2"/>
    <row r="281" s="7" customFormat="1" x14ac:dyDescent="0.2"/>
    <row r="282" s="7" customFormat="1" x14ac:dyDescent="0.2"/>
    <row r="283" s="7" customFormat="1" x14ac:dyDescent="0.2"/>
    <row r="284" s="7" customFormat="1" x14ac:dyDescent="0.2"/>
    <row r="285" s="7" customFormat="1" x14ac:dyDescent="0.2"/>
    <row r="286" s="7" customFormat="1" x14ac:dyDescent="0.2"/>
    <row r="287" s="7" customFormat="1" x14ac:dyDescent="0.2"/>
    <row r="288" s="7" customFormat="1" x14ac:dyDescent="0.2"/>
    <row r="289" s="7" customFormat="1" x14ac:dyDescent="0.2"/>
    <row r="290" s="7" customFormat="1" x14ac:dyDescent="0.2"/>
    <row r="291" s="7" customFormat="1" x14ac:dyDescent="0.2"/>
    <row r="292" s="7" customFormat="1" x14ac:dyDescent="0.2"/>
    <row r="293" s="7" customFormat="1" x14ac:dyDescent="0.2"/>
    <row r="294" s="7" customFormat="1" x14ac:dyDescent="0.2"/>
    <row r="295" s="7" customFormat="1" x14ac:dyDescent="0.2"/>
    <row r="296" s="7" customFormat="1" x14ac:dyDescent="0.2"/>
    <row r="297" s="7" customFormat="1" x14ac:dyDescent="0.2"/>
    <row r="298" s="7" customFormat="1" x14ac:dyDescent="0.2"/>
    <row r="299" s="7" customFormat="1" x14ac:dyDescent="0.2"/>
    <row r="300" s="7" customFormat="1" x14ac:dyDescent="0.2"/>
    <row r="301" s="7" customFormat="1" x14ac:dyDescent="0.2"/>
    <row r="302" s="7" customFormat="1" x14ac:dyDescent="0.2"/>
    <row r="303" s="7" customFormat="1" x14ac:dyDescent="0.2"/>
    <row r="304" s="7" customFormat="1" x14ac:dyDescent="0.2"/>
    <row r="305" s="7" customFormat="1" x14ac:dyDescent="0.2"/>
    <row r="306" s="7" customFormat="1" x14ac:dyDescent="0.2"/>
    <row r="307" s="7" customFormat="1" x14ac:dyDescent="0.2"/>
    <row r="308" s="7" customFormat="1" x14ac:dyDescent="0.2"/>
    <row r="309" s="7" customFormat="1" x14ac:dyDescent="0.2"/>
    <row r="310" s="7" customFormat="1" x14ac:dyDescent="0.2"/>
    <row r="311" s="7" customFormat="1" x14ac:dyDescent="0.2"/>
    <row r="312" s="7" customFormat="1" x14ac:dyDescent="0.2"/>
    <row r="313" s="7" customFormat="1" x14ac:dyDescent="0.2"/>
    <row r="314" s="7" customFormat="1" x14ac:dyDescent="0.2"/>
    <row r="315" s="7" customFormat="1" x14ac:dyDescent="0.2"/>
    <row r="316" s="7" customFormat="1" x14ac:dyDescent="0.2"/>
    <row r="317" s="7" customFormat="1" x14ac:dyDescent="0.2"/>
    <row r="318" s="7" customFormat="1" x14ac:dyDescent="0.2"/>
    <row r="319" s="7" customFormat="1" x14ac:dyDescent="0.2"/>
    <row r="320" s="7" customFormat="1" x14ac:dyDescent="0.2"/>
    <row r="321" s="7" customFormat="1" x14ac:dyDescent="0.2"/>
    <row r="322" s="7" customFormat="1" x14ac:dyDescent="0.2"/>
    <row r="323" s="7" customFormat="1" x14ac:dyDescent="0.2"/>
    <row r="324" s="7" customFormat="1" x14ac:dyDescent="0.2"/>
    <row r="325" s="7" customFormat="1" x14ac:dyDescent="0.2"/>
    <row r="326" s="7" customFormat="1" x14ac:dyDescent="0.2"/>
    <row r="327" s="7" customFormat="1" x14ac:dyDescent="0.2"/>
    <row r="328" s="7" customFormat="1" x14ac:dyDescent="0.2"/>
    <row r="329" s="7" customFormat="1" x14ac:dyDescent="0.2"/>
    <row r="330" s="7" customFormat="1" x14ac:dyDescent="0.2"/>
    <row r="331" s="7" customFormat="1" x14ac:dyDescent="0.2"/>
    <row r="332" s="7" customFormat="1" x14ac:dyDescent="0.2"/>
    <row r="333" s="7" customFormat="1" x14ac:dyDescent="0.2"/>
    <row r="334" s="7" customFormat="1" x14ac:dyDescent="0.2"/>
    <row r="335" s="7" customFormat="1" x14ac:dyDescent="0.2"/>
    <row r="336" s="7" customFormat="1" x14ac:dyDescent="0.2"/>
    <row r="337" s="7" customFormat="1" x14ac:dyDescent="0.2"/>
    <row r="338" s="7" customFormat="1" x14ac:dyDescent="0.2"/>
    <row r="339" s="7" customFormat="1" x14ac:dyDescent="0.2"/>
    <row r="340" s="7" customFormat="1" x14ac:dyDescent="0.2"/>
    <row r="341" s="7" customFormat="1" x14ac:dyDescent="0.2"/>
    <row r="342" s="7" customFormat="1" x14ac:dyDescent="0.2"/>
    <row r="343" s="7" customFormat="1" x14ac:dyDescent="0.2"/>
    <row r="344" s="7" customFormat="1" x14ac:dyDescent="0.2"/>
    <row r="345" s="7" customFormat="1" x14ac:dyDescent="0.2"/>
    <row r="346" s="7" customFormat="1" x14ac:dyDescent="0.2"/>
    <row r="347" s="7" customFormat="1" x14ac:dyDescent="0.2"/>
    <row r="348" s="7" customFormat="1" x14ac:dyDescent="0.2"/>
    <row r="349" s="7" customFormat="1" x14ac:dyDescent="0.2"/>
    <row r="350" s="7" customFormat="1" x14ac:dyDescent="0.2"/>
    <row r="351" s="7" customFormat="1" x14ac:dyDescent="0.2"/>
    <row r="352" s="7" customFormat="1" x14ac:dyDescent="0.2"/>
    <row r="353" s="7" customFormat="1" x14ac:dyDescent="0.2"/>
    <row r="354" s="7" customFormat="1" x14ac:dyDescent="0.2"/>
    <row r="355" s="7" customFormat="1" x14ac:dyDescent="0.2"/>
    <row r="356" s="7" customFormat="1" x14ac:dyDescent="0.2"/>
    <row r="357" s="7" customFormat="1" x14ac:dyDescent="0.2"/>
    <row r="358" s="7" customFormat="1" x14ac:dyDescent="0.2"/>
    <row r="359" s="7" customFormat="1" x14ac:dyDescent="0.2"/>
    <row r="360" s="7" customFormat="1" x14ac:dyDescent="0.2"/>
    <row r="361" s="7" customFormat="1" x14ac:dyDescent="0.2"/>
    <row r="362" s="7" customFormat="1" x14ac:dyDescent="0.2"/>
    <row r="363" s="7" customFormat="1" x14ac:dyDescent="0.2"/>
    <row r="364" s="7" customFormat="1" x14ac:dyDescent="0.2"/>
    <row r="365" s="7" customFormat="1" x14ac:dyDescent="0.2"/>
    <row r="366" s="7" customFormat="1" x14ac:dyDescent="0.2"/>
    <row r="367" s="7" customFormat="1" x14ac:dyDescent="0.2"/>
    <row r="368" s="7" customFormat="1" x14ac:dyDescent="0.2"/>
    <row r="369" s="7" customFormat="1" x14ac:dyDescent="0.2"/>
    <row r="370" s="7" customFormat="1" x14ac:dyDescent="0.2"/>
    <row r="371" s="7" customFormat="1" x14ac:dyDescent="0.2"/>
    <row r="372" s="7" customFormat="1" x14ac:dyDescent="0.2"/>
    <row r="373" s="7" customFormat="1" x14ac:dyDescent="0.2"/>
    <row r="374" s="7" customFormat="1" x14ac:dyDescent="0.2"/>
    <row r="375" s="7" customFormat="1" x14ac:dyDescent="0.2"/>
    <row r="376" s="7" customFormat="1" x14ac:dyDescent="0.2"/>
    <row r="377" s="7" customFormat="1" x14ac:dyDescent="0.2"/>
    <row r="378" s="7" customFormat="1" x14ac:dyDescent="0.2"/>
    <row r="379" s="7" customFormat="1" x14ac:dyDescent="0.2"/>
    <row r="380" s="7" customFormat="1" x14ac:dyDescent="0.2"/>
    <row r="381" s="7" customFormat="1" x14ac:dyDescent="0.2"/>
    <row r="382" s="7" customFormat="1" x14ac:dyDescent="0.2"/>
    <row r="383" s="7" customFormat="1" x14ac:dyDescent="0.2"/>
    <row r="384" s="7" customFormat="1" x14ac:dyDescent="0.2"/>
    <row r="385" s="7" customFormat="1" x14ac:dyDescent="0.2"/>
    <row r="386" s="7" customFormat="1" x14ac:dyDescent="0.2"/>
    <row r="387" s="7" customFormat="1" x14ac:dyDescent="0.2"/>
    <row r="388" s="7" customFormat="1" x14ac:dyDescent="0.2"/>
    <row r="389" s="7" customFormat="1" x14ac:dyDescent="0.2"/>
    <row r="390" s="7" customFormat="1" x14ac:dyDescent="0.2"/>
    <row r="391" s="7" customFormat="1" x14ac:dyDescent="0.2"/>
    <row r="392" s="7" customFormat="1" x14ac:dyDescent="0.2"/>
    <row r="393" s="7" customFormat="1" x14ac:dyDescent="0.2"/>
    <row r="394" s="7" customFormat="1" x14ac:dyDescent="0.2"/>
    <row r="395" s="7" customFormat="1" x14ac:dyDescent="0.2"/>
    <row r="396" s="7" customFormat="1" x14ac:dyDescent="0.2"/>
    <row r="397" s="7" customFormat="1" x14ac:dyDescent="0.2"/>
    <row r="398" s="7" customFormat="1" x14ac:dyDescent="0.2"/>
    <row r="399" s="7" customFormat="1" x14ac:dyDescent="0.2"/>
    <row r="400" s="7" customFormat="1" x14ac:dyDescent="0.2"/>
    <row r="401" s="7" customFormat="1" x14ac:dyDescent="0.2"/>
    <row r="402" s="7" customFormat="1" x14ac:dyDescent="0.2"/>
    <row r="403" s="7" customFormat="1" x14ac:dyDescent="0.2"/>
    <row r="404" s="7" customFormat="1" x14ac:dyDescent="0.2"/>
    <row r="405" s="7" customFormat="1" x14ac:dyDescent="0.2"/>
    <row r="406" s="7" customFormat="1" x14ac:dyDescent="0.2"/>
    <row r="407" s="7" customFormat="1" x14ac:dyDescent="0.2"/>
    <row r="408" s="7" customFormat="1" x14ac:dyDescent="0.2"/>
    <row r="409" s="7" customFormat="1" x14ac:dyDescent="0.2"/>
    <row r="410" s="7" customFormat="1" x14ac:dyDescent="0.2"/>
    <row r="411" s="7" customFormat="1" x14ac:dyDescent="0.2"/>
    <row r="412" s="7" customFormat="1" x14ac:dyDescent="0.2"/>
    <row r="413" s="7" customFormat="1" x14ac:dyDescent="0.2"/>
    <row r="414" s="7" customFormat="1" x14ac:dyDescent="0.2"/>
    <row r="415" s="7" customFormat="1" x14ac:dyDescent="0.2"/>
    <row r="416" s="7" customFormat="1" x14ac:dyDescent="0.2"/>
    <row r="417" s="7" customFormat="1" x14ac:dyDescent="0.2"/>
    <row r="418" s="7" customFormat="1" x14ac:dyDescent="0.2"/>
    <row r="419" s="7" customFormat="1" x14ac:dyDescent="0.2"/>
    <row r="420" s="7" customFormat="1" x14ac:dyDescent="0.2"/>
    <row r="421" s="7" customFormat="1" x14ac:dyDescent="0.2"/>
    <row r="422" s="7" customFormat="1" x14ac:dyDescent="0.2"/>
    <row r="423" s="7" customFormat="1" x14ac:dyDescent="0.2"/>
    <row r="424" s="7" customFormat="1" x14ac:dyDescent="0.2"/>
    <row r="425" s="7" customFormat="1" x14ac:dyDescent="0.2"/>
    <row r="426" s="7" customFormat="1" x14ac:dyDescent="0.2"/>
    <row r="427" s="7" customFormat="1" x14ac:dyDescent="0.2"/>
    <row r="428" s="7" customFormat="1" x14ac:dyDescent="0.2"/>
    <row r="429" s="7" customFormat="1" x14ac:dyDescent="0.2"/>
    <row r="430" s="7" customFormat="1" x14ac:dyDescent="0.2"/>
    <row r="431" s="7" customFormat="1" x14ac:dyDescent="0.2"/>
    <row r="432" s="7" customFormat="1" x14ac:dyDescent="0.2"/>
    <row r="433" s="7" customFormat="1" x14ac:dyDescent="0.2"/>
    <row r="434" s="7" customFormat="1" x14ac:dyDescent="0.2"/>
    <row r="435" s="7" customFormat="1" x14ac:dyDescent="0.2"/>
    <row r="436" s="7" customFormat="1" x14ac:dyDescent="0.2"/>
    <row r="437" s="7" customFormat="1" x14ac:dyDescent="0.2"/>
    <row r="438" s="7" customFormat="1" x14ac:dyDescent="0.2"/>
    <row r="439" s="7" customFormat="1" x14ac:dyDescent="0.2"/>
    <row r="440" s="7" customFormat="1" x14ac:dyDescent="0.2"/>
    <row r="441" s="7" customFormat="1" x14ac:dyDescent="0.2"/>
    <row r="442" s="7" customFormat="1" x14ac:dyDescent="0.2"/>
    <row r="443" s="7" customFormat="1" x14ac:dyDescent="0.2"/>
    <row r="444" s="7" customFormat="1" x14ac:dyDescent="0.2"/>
    <row r="445" s="7" customFormat="1" x14ac:dyDescent="0.2"/>
    <row r="446" s="7" customFormat="1" x14ac:dyDescent="0.2"/>
    <row r="447" s="7" customFormat="1" x14ac:dyDescent="0.2"/>
    <row r="448" s="7" customFormat="1" x14ac:dyDescent="0.2"/>
    <row r="449" s="7" customFormat="1" x14ac:dyDescent="0.2"/>
    <row r="450" s="7" customFormat="1" x14ac:dyDescent="0.2"/>
    <row r="451" s="7" customFormat="1" x14ac:dyDescent="0.2"/>
    <row r="452" s="7" customFormat="1" x14ac:dyDescent="0.2"/>
    <row r="453" s="7" customFormat="1" x14ac:dyDescent="0.2"/>
    <row r="454" s="7" customFormat="1" x14ac:dyDescent="0.2"/>
    <row r="455" s="7" customFormat="1" x14ac:dyDescent="0.2"/>
    <row r="456" s="7" customFormat="1" x14ac:dyDescent="0.2"/>
    <row r="457" s="7" customFormat="1" x14ac:dyDescent="0.2"/>
    <row r="458" s="7" customFormat="1" x14ac:dyDescent="0.2"/>
    <row r="459" s="7" customFormat="1" x14ac:dyDescent="0.2"/>
    <row r="460" s="7" customFormat="1" x14ac:dyDescent="0.2"/>
    <row r="461" s="7" customFormat="1" x14ac:dyDescent="0.2"/>
    <row r="462" s="7" customFormat="1" x14ac:dyDescent="0.2"/>
    <row r="463" s="7" customFormat="1" x14ac:dyDescent="0.2"/>
    <row r="464" s="7" customFormat="1" x14ac:dyDescent="0.2"/>
    <row r="465" s="7" customFormat="1" x14ac:dyDescent="0.2"/>
    <row r="466" s="7" customFormat="1" x14ac:dyDescent="0.2"/>
    <row r="467" s="7" customFormat="1" x14ac:dyDescent="0.2"/>
    <row r="468" s="7" customFormat="1" x14ac:dyDescent="0.2"/>
    <row r="469" s="7" customFormat="1" x14ac:dyDescent="0.2"/>
    <row r="470" s="7" customFormat="1" x14ac:dyDescent="0.2"/>
    <row r="471" s="7" customFormat="1" x14ac:dyDescent="0.2"/>
    <row r="472" s="7" customFormat="1" x14ac:dyDescent="0.2"/>
    <row r="473" s="7" customFormat="1" x14ac:dyDescent="0.2"/>
    <row r="474" s="7" customFormat="1" x14ac:dyDescent="0.2"/>
    <row r="475" s="7" customFormat="1" x14ac:dyDescent="0.2"/>
    <row r="476" s="7" customFormat="1" x14ac:dyDescent="0.2"/>
    <row r="477" s="7" customFormat="1" x14ac:dyDescent="0.2"/>
    <row r="478" s="7" customFormat="1" x14ac:dyDescent="0.2"/>
    <row r="479" s="7" customFormat="1" x14ac:dyDescent="0.2"/>
    <row r="480" s="7" customFormat="1" x14ac:dyDescent="0.2"/>
    <row r="481" s="7" customFormat="1" x14ac:dyDescent="0.2"/>
    <row r="482" s="7" customFormat="1" x14ac:dyDescent="0.2"/>
    <row r="483" s="7" customFormat="1" x14ac:dyDescent="0.2"/>
    <row r="484" s="7" customFormat="1" x14ac:dyDescent="0.2"/>
    <row r="485" s="7" customFormat="1" x14ac:dyDescent="0.2"/>
    <row r="486" s="7" customFormat="1" x14ac:dyDescent="0.2"/>
    <row r="487" s="7" customFormat="1" x14ac:dyDescent="0.2"/>
    <row r="488" s="7" customFormat="1" x14ac:dyDescent="0.2"/>
    <row r="489" s="7" customFormat="1" x14ac:dyDescent="0.2"/>
    <row r="490" s="7" customFormat="1" x14ac:dyDescent="0.2"/>
    <row r="491" s="7" customFormat="1" x14ac:dyDescent="0.2"/>
    <row r="492" s="7" customFormat="1" x14ac:dyDescent="0.2"/>
    <row r="493" s="7" customFormat="1" x14ac:dyDescent="0.2"/>
    <row r="494" s="7" customFormat="1" x14ac:dyDescent="0.2"/>
    <row r="495" s="7" customFormat="1" x14ac:dyDescent="0.2"/>
    <row r="496" s="7" customFormat="1" x14ac:dyDescent="0.2"/>
    <row r="497" s="7" customFormat="1" x14ac:dyDescent="0.2"/>
    <row r="498" s="7" customFormat="1" x14ac:dyDescent="0.2"/>
    <row r="499" s="7" customFormat="1" x14ac:dyDescent="0.2"/>
    <row r="500" s="7" customFormat="1" x14ac:dyDescent="0.2"/>
    <row r="501" s="7" customFormat="1" x14ac:dyDescent="0.2"/>
    <row r="502" s="7" customFormat="1" x14ac:dyDescent="0.2"/>
    <row r="503" s="7" customFormat="1" x14ac:dyDescent="0.2"/>
    <row r="504" s="7" customFormat="1" x14ac:dyDescent="0.2"/>
    <row r="505" s="7" customFormat="1" x14ac:dyDescent="0.2"/>
    <row r="506" s="7" customFormat="1" x14ac:dyDescent="0.2"/>
    <row r="507" s="7" customFormat="1" x14ac:dyDescent="0.2"/>
    <row r="508" s="7" customFormat="1" x14ac:dyDescent="0.2"/>
    <row r="509" s="7" customFormat="1" x14ac:dyDescent="0.2"/>
    <row r="510" s="7" customFormat="1" x14ac:dyDescent="0.2"/>
    <row r="511" s="7" customFormat="1" x14ac:dyDescent="0.2"/>
    <row r="512" s="7" customFormat="1" x14ac:dyDescent="0.2"/>
    <row r="513" s="7" customFormat="1" x14ac:dyDescent="0.2"/>
    <row r="514" s="7" customFormat="1" x14ac:dyDescent="0.2"/>
    <row r="515" s="7" customFormat="1" x14ac:dyDescent="0.2"/>
    <row r="516" s="7" customFormat="1" x14ac:dyDescent="0.2"/>
    <row r="517" s="7" customFormat="1" x14ac:dyDescent="0.2"/>
    <row r="518" s="7" customFormat="1" x14ac:dyDescent="0.2"/>
    <row r="519" s="7" customFormat="1" x14ac:dyDescent="0.2"/>
    <row r="520" s="7" customFormat="1" x14ac:dyDescent="0.2"/>
    <row r="521" s="7" customFormat="1" x14ac:dyDescent="0.2"/>
    <row r="522" s="7" customFormat="1" x14ac:dyDescent="0.2"/>
    <row r="523" s="7" customFormat="1" x14ac:dyDescent="0.2"/>
    <row r="524" s="7" customFormat="1" x14ac:dyDescent="0.2"/>
    <row r="525" s="7" customFormat="1" x14ac:dyDescent="0.2"/>
    <row r="526" s="7" customFormat="1" x14ac:dyDescent="0.2"/>
    <row r="527" s="7" customFormat="1" x14ac:dyDescent="0.2"/>
    <row r="528" s="7" customFormat="1" x14ac:dyDescent="0.2"/>
    <row r="529" s="7" customFormat="1" x14ac:dyDescent="0.2"/>
    <row r="530" s="7" customFormat="1" x14ac:dyDescent="0.2"/>
    <row r="531" s="7" customFormat="1" x14ac:dyDescent="0.2"/>
    <row r="532" s="7" customFormat="1" x14ac:dyDescent="0.2"/>
    <row r="533" s="7" customFormat="1" x14ac:dyDescent="0.2"/>
    <row r="534" s="7" customFormat="1" x14ac:dyDescent="0.2"/>
    <row r="535" s="7" customFormat="1" x14ac:dyDescent="0.2"/>
    <row r="536" s="7" customFormat="1" x14ac:dyDescent="0.2"/>
    <row r="537" s="7" customFormat="1" x14ac:dyDescent="0.2"/>
    <row r="538" s="7" customFormat="1" x14ac:dyDescent="0.2"/>
    <row r="539" s="7" customFormat="1" x14ac:dyDescent="0.2"/>
    <row r="540" s="7" customFormat="1" x14ac:dyDescent="0.2"/>
    <row r="541" s="7" customFormat="1" x14ac:dyDescent="0.2"/>
    <row r="542" s="7" customFormat="1" x14ac:dyDescent="0.2"/>
    <row r="543" s="7" customFormat="1" x14ac:dyDescent="0.2"/>
    <row r="544" s="7" customFormat="1" x14ac:dyDescent="0.2"/>
    <row r="545" s="7" customFormat="1" x14ac:dyDescent="0.2"/>
    <row r="546" s="7" customFormat="1" x14ac:dyDescent="0.2"/>
    <row r="547" s="7" customFormat="1" x14ac:dyDescent="0.2"/>
    <row r="548" s="7" customFormat="1" x14ac:dyDescent="0.2"/>
    <row r="549" s="7" customFormat="1" x14ac:dyDescent="0.2"/>
    <row r="550" s="7" customFormat="1" x14ac:dyDescent="0.2"/>
    <row r="551" s="7" customFormat="1" x14ac:dyDescent="0.2"/>
    <row r="552" s="7" customFormat="1" x14ac:dyDescent="0.2"/>
    <row r="553" s="7" customFormat="1" x14ac:dyDescent="0.2"/>
    <row r="554" s="7" customFormat="1" x14ac:dyDescent="0.2"/>
    <row r="555" s="7" customFormat="1" x14ac:dyDescent="0.2"/>
    <row r="556" s="7" customFormat="1" x14ac:dyDescent="0.2"/>
    <row r="557" s="7" customFormat="1" x14ac:dyDescent="0.2"/>
    <row r="558" s="7" customFormat="1" x14ac:dyDescent="0.2"/>
    <row r="559" s="7" customFormat="1" x14ac:dyDescent="0.2"/>
    <row r="560" s="7" customFormat="1" x14ac:dyDescent="0.2"/>
    <row r="561" s="7" customFormat="1" x14ac:dyDescent="0.2"/>
    <row r="562" s="7" customFormat="1" x14ac:dyDescent="0.2"/>
    <row r="563" s="7" customFormat="1" x14ac:dyDescent="0.2"/>
    <row r="564" s="7" customFormat="1" x14ac:dyDescent="0.2"/>
    <row r="565" s="7" customFormat="1" x14ac:dyDescent="0.2"/>
    <row r="566" s="7" customFormat="1" x14ac:dyDescent="0.2"/>
    <row r="567" s="7" customFormat="1" x14ac:dyDescent="0.2"/>
    <row r="568" s="7" customFormat="1" x14ac:dyDescent="0.2"/>
    <row r="569" s="7" customFormat="1" x14ac:dyDescent="0.2"/>
    <row r="570" s="7" customFormat="1" x14ac:dyDescent="0.2"/>
    <row r="571" s="7" customFormat="1" x14ac:dyDescent="0.2"/>
    <row r="572" s="7" customFormat="1" x14ac:dyDescent="0.2"/>
    <row r="573" s="7" customFormat="1" x14ac:dyDescent="0.2"/>
    <row r="574" s="7" customFormat="1" x14ac:dyDescent="0.2"/>
    <row r="575" s="7" customFormat="1" x14ac:dyDescent="0.2"/>
    <row r="576" s="7" customFormat="1" x14ac:dyDescent="0.2"/>
    <row r="577" s="7" customFormat="1" x14ac:dyDescent="0.2"/>
    <row r="578" s="7" customFormat="1" x14ac:dyDescent="0.2"/>
    <row r="579" s="7" customFormat="1" x14ac:dyDescent="0.2"/>
    <row r="580" s="7" customFormat="1" x14ac:dyDescent="0.2"/>
    <row r="581" s="7" customFormat="1" x14ac:dyDescent="0.2"/>
    <row r="582" s="7" customFormat="1" x14ac:dyDescent="0.2"/>
    <row r="583" s="7" customFormat="1" x14ac:dyDescent="0.2"/>
    <row r="584" s="7" customFormat="1" x14ac:dyDescent="0.2"/>
    <row r="585" s="7" customFormat="1" x14ac:dyDescent="0.2"/>
    <row r="586" s="7" customFormat="1" x14ac:dyDescent="0.2"/>
    <row r="587" s="7" customFormat="1" x14ac:dyDescent="0.2"/>
    <row r="588" s="7" customFormat="1" x14ac:dyDescent="0.2"/>
    <row r="589" s="7" customFormat="1" x14ac:dyDescent="0.2"/>
    <row r="590" s="7" customFormat="1" x14ac:dyDescent="0.2"/>
    <row r="591" s="7" customFormat="1" x14ac:dyDescent="0.2"/>
    <row r="592" s="7" customFormat="1" x14ac:dyDescent="0.2"/>
    <row r="593" s="7" customFormat="1" x14ac:dyDescent="0.2"/>
    <row r="594" s="7" customFormat="1" x14ac:dyDescent="0.2"/>
    <row r="595" s="7" customFormat="1" x14ac:dyDescent="0.2"/>
    <row r="596" s="7" customFormat="1" x14ac:dyDescent="0.2"/>
    <row r="597" s="7" customFormat="1" x14ac:dyDescent="0.2"/>
    <row r="598" s="7" customFormat="1" x14ac:dyDescent="0.2"/>
    <row r="599" s="7" customFormat="1" x14ac:dyDescent="0.2"/>
    <row r="600" s="7" customFormat="1" x14ac:dyDescent="0.2"/>
    <row r="601" s="7" customFormat="1" x14ac:dyDescent="0.2"/>
    <row r="602" s="7" customFormat="1" x14ac:dyDescent="0.2"/>
    <row r="603" s="7" customFormat="1" x14ac:dyDescent="0.2"/>
    <row r="604" s="7" customFormat="1" x14ac:dyDescent="0.2"/>
    <row r="605" s="7" customFormat="1" x14ac:dyDescent="0.2"/>
    <row r="606" s="7" customFormat="1" x14ac:dyDescent="0.2"/>
    <row r="607" s="7" customFormat="1" x14ac:dyDescent="0.2"/>
    <row r="608" s="7" customFormat="1" x14ac:dyDescent="0.2"/>
    <row r="609" s="7" customFormat="1" x14ac:dyDescent="0.2"/>
    <row r="610" s="7" customFormat="1" x14ac:dyDescent="0.2"/>
    <row r="611" s="7" customFormat="1" x14ac:dyDescent="0.2"/>
    <row r="612" s="7" customFormat="1" x14ac:dyDescent="0.2"/>
    <row r="613" s="7" customFormat="1" x14ac:dyDescent="0.2"/>
    <row r="614" s="7" customFormat="1" x14ac:dyDescent="0.2"/>
    <row r="615" s="7" customFormat="1" x14ac:dyDescent="0.2"/>
    <row r="616" s="7" customFormat="1" x14ac:dyDescent="0.2"/>
    <row r="617" s="7" customFormat="1" x14ac:dyDescent="0.2"/>
    <row r="618" s="7" customFormat="1" x14ac:dyDescent="0.2"/>
    <row r="619" s="7" customFormat="1" x14ac:dyDescent="0.2"/>
    <row r="620" s="7" customFormat="1" x14ac:dyDescent="0.2"/>
    <row r="621" s="7" customFormat="1" x14ac:dyDescent="0.2"/>
    <row r="622" s="7" customFormat="1" x14ac:dyDescent="0.2"/>
    <row r="623" s="7" customFormat="1" x14ac:dyDescent="0.2"/>
    <row r="624" s="7" customFormat="1" x14ac:dyDescent="0.2"/>
    <row r="625" spans="1:5" s="7" customFormat="1" x14ac:dyDescent="0.2"/>
    <row r="626" spans="1:5" s="7" customFormat="1" x14ac:dyDescent="0.2"/>
    <row r="627" spans="1:5" s="7" customFormat="1" x14ac:dyDescent="0.2"/>
    <row r="628" spans="1:5" s="7" customFormat="1" x14ac:dyDescent="0.2"/>
    <row r="629" spans="1:5" s="7" customFormat="1" x14ac:dyDescent="0.2"/>
    <row r="630" spans="1:5" s="7" customFormat="1" x14ac:dyDescent="0.2"/>
    <row r="631" spans="1:5" x14ac:dyDescent="0.2">
      <c r="A631" s="7"/>
      <c r="B631" s="7"/>
      <c r="C631" s="7"/>
      <c r="D631" s="7"/>
      <c r="E631" s="7"/>
    </row>
    <row r="632" spans="1:5" x14ac:dyDescent="0.2">
      <c r="A632" s="7"/>
      <c r="B632" s="7"/>
      <c r="C632" s="7"/>
      <c r="D632" s="7"/>
      <c r="E632" s="7"/>
    </row>
    <row r="633" spans="1:5" x14ac:dyDescent="0.2">
      <c r="A633" s="7"/>
      <c r="B633" s="7"/>
      <c r="C633" s="7"/>
      <c r="D633" s="7"/>
      <c r="E633" s="7"/>
    </row>
    <row r="634" spans="1:5" x14ac:dyDescent="0.2">
      <c r="A634" s="7"/>
      <c r="B634" s="7"/>
      <c r="C634" s="7"/>
      <c r="D634" s="7"/>
      <c r="E634" s="7"/>
    </row>
    <row r="635" spans="1:5" x14ac:dyDescent="0.2">
      <c r="A635" s="7"/>
      <c r="B635" s="7"/>
      <c r="C635" s="7"/>
      <c r="D635" s="7"/>
      <c r="E635" s="7"/>
    </row>
    <row r="636" spans="1:5" x14ac:dyDescent="0.2">
      <c r="A636" s="7"/>
      <c r="B636" s="7"/>
      <c r="C636" s="7"/>
      <c r="D636" s="7"/>
      <c r="E636" s="7"/>
    </row>
    <row r="637" spans="1:5" x14ac:dyDescent="0.2">
      <c r="A637" s="7"/>
      <c r="B637" s="7"/>
      <c r="C637" s="7"/>
      <c r="D637" s="7"/>
      <c r="E637" s="7"/>
    </row>
    <row r="638" spans="1:5" x14ac:dyDescent="0.2">
      <c r="A638" s="7"/>
      <c r="B638" s="7"/>
      <c r="C638" s="7"/>
      <c r="D638" s="7"/>
      <c r="E638" s="7"/>
    </row>
    <row r="639" spans="1:5" x14ac:dyDescent="0.2">
      <c r="A639" s="7"/>
      <c r="B639" s="7"/>
      <c r="C639" s="7"/>
      <c r="D639" s="7"/>
      <c r="E639" s="7"/>
    </row>
    <row r="640" spans="1:5" x14ac:dyDescent="0.2">
      <c r="A640" s="7"/>
      <c r="B640" s="7"/>
      <c r="C640" s="7"/>
      <c r="D640" s="7"/>
      <c r="E640" s="7"/>
    </row>
    <row r="641" spans="1:5" x14ac:dyDescent="0.2">
      <c r="A641" s="7"/>
      <c r="B641" s="7"/>
      <c r="C641" s="7"/>
      <c r="D641" s="7"/>
      <c r="E641" s="7"/>
    </row>
  </sheetData>
  <mergeCells count="9">
    <mergeCell ref="A2:F2"/>
    <mergeCell ref="A6:D6"/>
    <mergeCell ref="A10:H10"/>
    <mergeCell ref="A11:H11"/>
    <mergeCell ref="E12:E13"/>
    <mergeCell ref="A12:A13"/>
    <mergeCell ref="B12:B13"/>
    <mergeCell ref="C12:C13"/>
    <mergeCell ref="D12:D13"/>
  </mergeCells>
  <phoneticPr fontId="7" type="noConversion"/>
  <hyperlinks>
    <hyperlink ref="C9" location="Indice!A1" display="Volver al Indice" xr:uid="{00000000-0004-0000-0200-000000000000}"/>
  </hyperlinks>
  <pageMargins left="0.75" right="0.75" top="1" bottom="1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298"/>
  <sheetViews>
    <sheetView topLeftCell="B1" zoomScale="90" zoomScaleNormal="90" workbookViewId="0">
      <pane ySplit="10" topLeftCell="A146" activePane="bottomLeft" state="frozen"/>
      <selection pane="bottomLeft" activeCell="C146" sqref="C146:F146"/>
    </sheetView>
  </sheetViews>
  <sheetFormatPr baseColWidth="10" defaultRowHeight="12.75" x14ac:dyDescent="0.2"/>
  <cols>
    <col min="1" max="1" width="2.7109375" style="7" customWidth="1"/>
    <col min="2" max="2" width="35.140625" style="7" customWidth="1"/>
    <col min="3" max="3" width="31.140625" style="7" customWidth="1"/>
    <col min="4" max="4" width="31.28515625" style="7" customWidth="1"/>
    <col min="5" max="5" width="28.28515625" style="7" customWidth="1"/>
    <col min="6" max="6" width="37.42578125" style="7" customWidth="1"/>
    <col min="7" max="16384" width="11.42578125" style="7"/>
  </cols>
  <sheetData>
    <row r="1" spans="2:6" ht="20.100000000000001" customHeight="1" x14ac:dyDescent="0.2">
      <c r="B1" s="134"/>
      <c r="C1" s="135"/>
      <c r="D1" s="135"/>
      <c r="E1" s="135"/>
      <c r="F1" s="167"/>
    </row>
    <row r="2" spans="2:6" ht="20.100000000000001" customHeight="1" x14ac:dyDescent="0.25">
      <c r="B2" s="158" t="s">
        <v>39</v>
      </c>
      <c r="C2" s="159"/>
      <c r="D2" s="159"/>
      <c r="E2" s="159"/>
      <c r="F2" s="168"/>
    </row>
    <row r="3" spans="2:6" ht="20.100000000000001" customHeight="1" x14ac:dyDescent="0.2">
      <c r="B3" s="169"/>
      <c r="C3" s="139"/>
      <c r="D3" s="139"/>
      <c r="E3" s="139"/>
      <c r="F3" s="170"/>
    </row>
    <row r="4" spans="2:6" ht="20.100000000000001" customHeight="1" x14ac:dyDescent="0.2">
      <c r="B4" s="100" t="s">
        <v>40</v>
      </c>
      <c r="C4" s="139"/>
      <c r="D4" s="139"/>
      <c r="E4" s="139"/>
      <c r="F4" s="170"/>
    </row>
    <row r="5" spans="2:6" ht="20.100000000000001" customHeight="1" thickBot="1" x14ac:dyDescent="0.25">
      <c r="B5" s="101"/>
      <c r="C5" s="166"/>
      <c r="D5" s="166"/>
      <c r="E5" s="166"/>
      <c r="F5" s="171"/>
    </row>
    <row r="6" spans="2:6" s="58" customFormat="1" ht="20.100000000000001" customHeight="1" x14ac:dyDescent="0.2">
      <c r="B6" s="280" t="s">
        <v>28</v>
      </c>
      <c r="C6" s="281"/>
      <c r="D6" s="281"/>
      <c r="E6" s="281"/>
      <c r="F6" s="295"/>
    </row>
    <row r="7" spans="2:6" s="58" customFormat="1" ht="20.100000000000001" customHeight="1" x14ac:dyDescent="0.2">
      <c r="B7" s="141" t="str">
        <f>Indice!B7</f>
        <v>Fecha de publicación: Enero de 2021</v>
      </c>
      <c r="C7" s="68"/>
      <c r="D7" s="68"/>
      <c r="E7" s="68"/>
      <c r="F7" s="253" t="s">
        <v>24</v>
      </c>
    </row>
    <row r="8" spans="2:6" s="58" customFormat="1" ht="20.100000000000001" customHeight="1" thickBot="1" x14ac:dyDescent="0.25">
      <c r="B8" s="152" t="str">
        <f>Indice!B8</f>
        <v>Fecha de corte: Diciembre de 2020</v>
      </c>
      <c r="C8" s="153"/>
      <c r="D8" s="153"/>
      <c r="E8" s="153"/>
      <c r="F8" s="160"/>
    </row>
    <row r="9" spans="2:6" ht="9.75" customHeight="1" x14ac:dyDescent="0.2">
      <c r="B9" s="58"/>
      <c r="C9" s="58"/>
      <c r="D9" s="58"/>
      <c r="E9" s="89"/>
      <c r="F9" s="58"/>
    </row>
    <row r="10" spans="2:6" ht="20.100000000000001" customHeight="1" x14ac:dyDescent="0.2">
      <c r="B10" s="161" t="s">
        <v>11</v>
      </c>
      <c r="C10" s="162" t="s">
        <v>7</v>
      </c>
      <c r="D10" s="162" t="s">
        <v>6</v>
      </c>
      <c r="E10" s="162" t="s">
        <v>13</v>
      </c>
      <c r="F10" s="162" t="s">
        <v>0</v>
      </c>
    </row>
    <row r="11" spans="2:6" ht="20.100000000000001" customHeight="1" x14ac:dyDescent="0.2">
      <c r="B11" s="256" t="s">
        <v>44</v>
      </c>
      <c r="C11" s="8">
        <v>3108</v>
      </c>
      <c r="D11" s="8">
        <v>1500</v>
      </c>
      <c r="E11" s="8">
        <v>342</v>
      </c>
      <c r="F11" s="163">
        <f>E11+D11+C11</f>
        <v>4950</v>
      </c>
    </row>
    <row r="12" spans="2:6" ht="20.100000000000001" customHeight="1" x14ac:dyDescent="0.2">
      <c r="B12" s="256" t="s">
        <v>45</v>
      </c>
      <c r="C12" s="8">
        <v>6316</v>
      </c>
      <c r="D12" s="8">
        <v>4074</v>
      </c>
      <c r="E12" s="8">
        <v>728</v>
      </c>
      <c r="F12" s="163">
        <f t="shared" ref="F12:F58" si="0">E12+D12+C12</f>
        <v>11118</v>
      </c>
    </row>
    <row r="13" spans="2:6" ht="20.100000000000001" customHeight="1" x14ac:dyDescent="0.2">
      <c r="B13" s="256">
        <v>2009</v>
      </c>
      <c r="C13" s="8">
        <v>4973</v>
      </c>
      <c r="D13" s="8">
        <v>3324</v>
      </c>
      <c r="E13" s="8">
        <v>588</v>
      </c>
      <c r="F13" s="163">
        <f t="shared" si="0"/>
        <v>8885</v>
      </c>
    </row>
    <row r="14" spans="2:6" ht="20.100000000000001" customHeight="1" x14ac:dyDescent="0.2">
      <c r="B14" s="256" t="s">
        <v>46</v>
      </c>
      <c r="C14" s="8">
        <v>3622</v>
      </c>
      <c r="D14" s="8">
        <v>2577</v>
      </c>
      <c r="E14" s="8">
        <v>601</v>
      </c>
      <c r="F14" s="163">
        <f t="shared" si="0"/>
        <v>6800</v>
      </c>
    </row>
    <row r="15" spans="2:6" ht="20.100000000000001" customHeight="1" x14ac:dyDescent="0.2">
      <c r="B15" s="256" t="s">
        <v>47</v>
      </c>
      <c r="C15" s="8">
        <v>3125</v>
      </c>
      <c r="D15" s="8">
        <v>3005</v>
      </c>
      <c r="E15" s="8">
        <v>271</v>
      </c>
      <c r="F15" s="163">
        <f t="shared" si="0"/>
        <v>6401</v>
      </c>
    </row>
    <row r="16" spans="2:6" ht="20.100000000000001" customHeight="1" x14ac:dyDescent="0.2">
      <c r="B16" s="256" t="s">
        <v>48</v>
      </c>
      <c r="C16" s="8">
        <v>3702</v>
      </c>
      <c r="D16" s="8">
        <v>4663</v>
      </c>
      <c r="E16" s="8">
        <v>209</v>
      </c>
      <c r="F16" s="163">
        <f t="shared" si="0"/>
        <v>8574</v>
      </c>
    </row>
    <row r="17" spans="2:6" ht="20.100000000000001" customHeight="1" x14ac:dyDescent="0.2">
      <c r="B17" s="256" t="s">
        <v>49</v>
      </c>
      <c r="C17" s="8">
        <v>2251</v>
      </c>
      <c r="D17" s="8">
        <v>2717</v>
      </c>
      <c r="E17" s="8">
        <v>337</v>
      </c>
      <c r="F17" s="163">
        <f t="shared" si="0"/>
        <v>5305</v>
      </c>
    </row>
    <row r="18" spans="2:6" ht="20.100000000000001" customHeight="1" x14ac:dyDescent="0.2">
      <c r="B18" s="256" t="s">
        <v>50</v>
      </c>
      <c r="C18" s="8">
        <v>2360</v>
      </c>
      <c r="D18" s="8">
        <v>4425</v>
      </c>
      <c r="E18" s="8">
        <v>243</v>
      </c>
      <c r="F18" s="163">
        <f t="shared" si="0"/>
        <v>7028</v>
      </c>
    </row>
    <row r="19" spans="2:6" ht="20.100000000000001" customHeight="1" x14ac:dyDescent="0.2">
      <c r="B19" s="256" t="s">
        <v>51</v>
      </c>
      <c r="C19" s="8">
        <v>2677</v>
      </c>
      <c r="D19" s="8">
        <v>3735</v>
      </c>
      <c r="E19" s="8">
        <v>236</v>
      </c>
      <c r="F19" s="163">
        <f t="shared" si="0"/>
        <v>6648</v>
      </c>
    </row>
    <row r="20" spans="2:6" ht="20.100000000000001" customHeight="1" x14ac:dyDescent="0.2">
      <c r="B20" s="256" t="s">
        <v>52</v>
      </c>
      <c r="C20" s="8">
        <v>2685</v>
      </c>
      <c r="D20" s="8">
        <v>3613</v>
      </c>
      <c r="E20" s="8">
        <v>244</v>
      </c>
      <c r="F20" s="163">
        <f t="shared" si="0"/>
        <v>6542</v>
      </c>
    </row>
    <row r="21" spans="2:6" ht="20.100000000000001" customHeight="1" x14ac:dyDescent="0.2">
      <c r="B21" s="256" t="s">
        <v>53</v>
      </c>
      <c r="C21" s="8">
        <v>1822</v>
      </c>
      <c r="D21" s="8">
        <v>2466</v>
      </c>
      <c r="E21" s="8">
        <v>187</v>
      </c>
      <c r="F21" s="163">
        <f t="shared" si="0"/>
        <v>4475</v>
      </c>
    </row>
    <row r="22" spans="2:6" ht="20.100000000000001" customHeight="1" x14ac:dyDescent="0.2">
      <c r="B22" s="256" t="s">
        <v>54</v>
      </c>
      <c r="C22" s="8">
        <v>1779</v>
      </c>
      <c r="D22" s="8">
        <v>2923</v>
      </c>
      <c r="E22" s="8">
        <v>158</v>
      </c>
      <c r="F22" s="163">
        <f t="shared" si="0"/>
        <v>4860</v>
      </c>
    </row>
    <row r="23" spans="2:6" ht="20.100000000000001" customHeight="1" x14ac:dyDescent="0.2">
      <c r="B23" s="256" t="s">
        <v>55</v>
      </c>
      <c r="C23" s="8">
        <v>2138</v>
      </c>
      <c r="D23" s="8">
        <v>3282</v>
      </c>
      <c r="E23" s="8">
        <v>108</v>
      </c>
      <c r="F23" s="163">
        <f t="shared" si="0"/>
        <v>5528</v>
      </c>
    </row>
    <row r="24" spans="2:6" ht="20.100000000000001" customHeight="1" x14ac:dyDescent="0.2">
      <c r="B24" s="256" t="s">
        <v>56</v>
      </c>
      <c r="C24" s="8">
        <v>1307</v>
      </c>
      <c r="D24" s="8">
        <v>1940</v>
      </c>
      <c r="E24" s="8">
        <v>101</v>
      </c>
      <c r="F24" s="163">
        <f t="shared" si="0"/>
        <v>3348</v>
      </c>
    </row>
    <row r="25" spans="2:6" ht="20.100000000000001" customHeight="1" x14ac:dyDescent="0.2">
      <c r="B25" s="256">
        <v>2010</v>
      </c>
      <c r="C25" s="8">
        <v>2045</v>
      </c>
      <c r="D25" s="8">
        <v>1939</v>
      </c>
      <c r="E25" s="8">
        <v>140</v>
      </c>
      <c r="F25" s="163">
        <f t="shared" si="0"/>
        <v>4124</v>
      </c>
    </row>
    <row r="26" spans="2:6" ht="20.100000000000001" customHeight="1" x14ac:dyDescent="0.2">
      <c r="B26" s="256" t="s">
        <v>57</v>
      </c>
      <c r="C26" s="8">
        <v>1873</v>
      </c>
      <c r="D26" s="8">
        <v>1886</v>
      </c>
      <c r="E26" s="8">
        <v>183</v>
      </c>
      <c r="F26" s="163">
        <f t="shared" si="0"/>
        <v>3942</v>
      </c>
    </row>
    <row r="27" spans="2:6" ht="20.100000000000001" customHeight="1" x14ac:dyDescent="0.2">
      <c r="B27" s="256" t="s">
        <v>58</v>
      </c>
      <c r="C27" s="8">
        <v>1214</v>
      </c>
      <c r="D27" s="8">
        <v>3283</v>
      </c>
      <c r="E27" s="8">
        <v>149</v>
      </c>
      <c r="F27" s="163">
        <f t="shared" si="0"/>
        <v>4646</v>
      </c>
    </row>
    <row r="28" spans="2:6" ht="20.100000000000001" customHeight="1" x14ac:dyDescent="0.2">
      <c r="B28" s="256" t="s">
        <v>59</v>
      </c>
      <c r="C28" s="8">
        <v>2312</v>
      </c>
      <c r="D28" s="8">
        <v>2964</v>
      </c>
      <c r="E28" s="8">
        <v>325</v>
      </c>
      <c r="F28" s="163">
        <f t="shared" si="0"/>
        <v>5601</v>
      </c>
    </row>
    <row r="29" spans="2:6" ht="20.100000000000001" customHeight="1" x14ac:dyDescent="0.2">
      <c r="B29" s="256" t="s">
        <v>60</v>
      </c>
      <c r="C29" s="8">
        <v>1910</v>
      </c>
      <c r="D29" s="8">
        <v>2249</v>
      </c>
      <c r="E29" s="8">
        <v>230</v>
      </c>
      <c r="F29" s="163">
        <f t="shared" si="0"/>
        <v>4389</v>
      </c>
    </row>
    <row r="30" spans="2:6" ht="20.100000000000001" customHeight="1" x14ac:dyDescent="0.2">
      <c r="B30" s="256" t="s">
        <v>61</v>
      </c>
      <c r="C30" s="8">
        <v>2122</v>
      </c>
      <c r="D30" s="8">
        <v>2896</v>
      </c>
      <c r="E30" s="8">
        <v>214</v>
      </c>
      <c r="F30" s="163">
        <f t="shared" si="0"/>
        <v>5232</v>
      </c>
    </row>
    <row r="31" spans="2:6" ht="20.100000000000001" customHeight="1" x14ac:dyDescent="0.2">
      <c r="B31" s="256" t="s">
        <v>62</v>
      </c>
      <c r="C31" s="8">
        <v>2181</v>
      </c>
      <c r="D31" s="8">
        <v>4430</v>
      </c>
      <c r="E31" s="8">
        <v>221</v>
      </c>
      <c r="F31" s="163">
        <f t="shared" si="0"/>
        <v>6832</v>
      </c>
    </row>
    <row r="32" spans="2:6" ht="20.100000000000001" customHeight="1" x14ac:dyDescent="0.2">
      <c r="B32" s="256" t="s">
        <v>63</v>
      </c>
      <c r="C32" s="8">
        <v>2967</v>
      </c>
      <c r="D32" s="8">
        <v>4488</v>
      </c>
      <c r="E32" s="8">
        <v>194</v>
      </c>
      <c r="F32" s="163">
        <f t="shared" si="0"/>
        <v>7649</v>
      </c>
    </row>
    <row r="33" spans="2:6" ht="20.100000000000001" customHeight="1" x14ac:dyDescent="0.2">
      <c r="B33" s="256" t="s">
        <v>64</v>
      </c>
      <c r="C33" s="8">
        <v>2203</v>
      </c>
      <c r="D33" s="8">
        <v>3734</v>
      </c>
      <c r="E33" s="8">
        <v>233</v>
      </c>
      <c r="F33" s="163">
        <f t="shared" si="0"/>
        <v>6170</v>
      </c>
    </row>
    <row r="34" spans="2:6" ht="20.100000000000001" customHeight="1" x14ac:dyDescent="0.2">
      <c r="B34" s="256" t="s">
        <v>65</v>
      </c>
      <c r="C34" s="8">
        <v>2043</v>
      </c>
      <c r="D34" s="8">
        <v>3796</v>
      </c>
      <c r="E34" s="8">
        <v>360</v>
      </c>
      <c r="F34" s="163">
        <f t="shared" si="0"/>
        <v>6199</v>
      </c>
    </row>
    <row r="35" spans="2:6" ht="20.100000000000001" customHeight="1" x14ac:dyDescent="0.2">
      <c r="B35" s="256" t="s">
        <v>66</v>
      </c>
      <c r="C35" s="8">
        <v>1970</v>
      </c>
      <c r="D35" s="8">
        <v>3565</v>
      </c>
      <c r="E35" s="8">
        <v>191</v>
      </c>
      <c r="F35" s="163">
        <f t="shared" si="0"/>
        <v>5726</v>
      </c>
    </row>
    <row r="36" spans="2:6" ht="20.100000000000001" customHeight="1" x14ac:dyDescent="0.2">
      <c r="B36" s="256" t="s">
        <v>67</v>
      </c>
      <c r="C36" s="8">
        <v>1510</v>
      </c>
      <c r="D36" s="8">
        <v>3482</v>
      </c>
      <c r="E36" s="8">
        <v>232</v>
      </c>
      <c r="F36" s="163">
        <f t="shared" si="0"/>
        <v>5224</v>
      </c>
    </row>
    <row r="37" spans="2:6" ht="20.100000000000001" customHeight="1" x14ac:dyDescent="0.2">
      <c r="B37" s="256" t="s">
        <v>42</v>
      </c>
      <c r="C37" s="8">
        <v>2484</v>
      </c>
      <c r="D37" s="8">
        <v>4796</v>
      </c>
      <c r="E37" s="8">
        <v>228</v>
      </c>
      <c r="F37" s="163">
        <f t="shared" si="0"/>
        <v>7508</v>
      </c>
    </row>
    <row r="38" spans="2:6" ht="20.100000000000001" customHeight="1" x14ac:dyDescent="0.2">
      <c r="B38" s="256" t="s">
        <v>68</v>
      </c>
      <c r="C38" s="8">
        <v>1747</v>
      </c>
      <c r="D38" s="8">
        <v>4741</v>
      </c>
      <c r="E38" s="8">
        <v>292</v>
      </c>
      <c r="F38" s="163">
        <f t="shared" si="0"/>
        <v>6780</v>
      </c>
    </row>
    <row r="39" spans="2:6" ht="20.100000000000001" customHeight="1" x14ac:dyDescent="0.2">
      <c r="B39" s="256" t="s">
        <v>69</v>
      </c>
      <c r="C39" s="8">
        <v>1782</v>
      </c>
      <c r="D39" s="8">
        <v>4956</v>
      </c>
      <c r="E39" s="8">
        <v>510</v>
      </c>
      <c r="F39" s="163">
        <f t="shared" si="0"/>
        <v>7248</v>
      </c>
    </row>
    <row r="40" spans="2:6" ht="20.100000000000001" customHeight="1" x14ac:dyDescent="0.2">
      <c r="B40" s="256" t="s">
        <v>70</v>
      </c>
      <c r="C40" s="8">
        <v>2023</v>
      </c>
      <c r="D40" s="8">
        <v>3817</v>
      </c>
      <c r="E40" s="8">
        <v>543</v>
      </c>
      <c r="F40" s="163">
        <f t="shared" si="0"/>
        <v>6383</v>
      </c>
    </row>
    <row r="41" spans="2:6" ht="20.100000000000001" customHeight="1" x14ac:dyDescent="0.2">
      <c r="B41" s="256" t="s">
        <v>71</v>
      </c>
      <c r="C41" s="8">
        <v>1708</v>
      </c>
      <c r="D41" s="8">
        <v>3736</v>
      </c>
      <c r="E41" s="8">
        <v>405</v>
      </c>
      <c r="F41" s="163">
        <f t="shared" si="0"/>
        <v>5849</v>
      </c>
    </row>
    <row r="42" spans="2:6" ht="20.100000000000001" customHeight="1" x14ac:dyDescent="0.2">
      <c r="B42" s="256" t="s">
        <v>72</v>
      </c>
      <c r="C42" s="8">
        <v>1823</v>
      </c>
      <c r="D42" s="8">
        <v>3396</v>
      </c>
      <c r="E42" s="8">
        <v>424</v>
      </c>
      <c r="F42" s="163">
        <f t="shared" si="0"/>
        <v>5643</v>
      </c>
    </row>
    <row r="43" spans="2:6" ht="20.100000000000001" customHeight="1" x14ac:dyDescent="0.2">
      <c r="B43" s="256" t="s">
        <v>73</v>
      </c>
      <c r="C43" s="8">
        <v>2729</v>
      </c>
      <c r="D43" s="8">
        <v>5165</v>
      </c>
      <c r="E43" s="8">
        <v>498</v>
      </c>
      <c r="F43" s="163">
        <f t="shared" si="0"/>
        <v>8392</v>
      </c>
    </row>
    <row r="44" spans="2:6" ht="20.100000000000001" customHeight="1" x14ac:dyDescent="0.2">
      <c r="B44" s="256" t="s">
        <v>74</v>
      </c>
      <c r="C44" s="8">
        <v>3264</v>
      </c>
      <c r="D44" s="8">
        <v>7334</v>
      </c>
      <c r="E44" s="8">
        <v>644</v>
      </c>
      <c r="F44" s="163">
        <f t="shared" si="0"/>
        <v>11242</v>
      </c>
    </row>
    <row r="45" spans="2:6" ht="20.100000000000001" customHeight="1" x14ac:dyDescent="0.2">
      <c r="B45" s="256" t="s">
        <v>75</v>
      </c>
      <c r="C45" s="8">
        <v>2663</v>
      </c>
      <c r="D45" s="8">
        <v>8690</v>
      </c>
      <c r="E45" s="8">
        <v>745</v>
      </c>
      <c r="F45" s="163">
        <f t="shared" si="0"/>
        <v>12098</v>
      </c>
    </row>
    <row r="46" spans="2:6" ht="20.100000000000001" customHeight="1" x14ac:dyDescent="0.2">
      <c r="B46" s="256" t="s">
        <v>76</v>
      </c>
      <c r="C46" s="8">
        <v>4311</v>
      </c>
      <c r="D46" s="8">
        <v>7519</v>
      </c>
      <c r="E46" s="8">
        <v>662</v>
      </c>
      <c r="F46" s="163">
        <f t="shared" si="0"/>
        <v>12492</v>
      </c>
    </row>
    <row r="47" spans="2:6" ht="20.100000000000001" customHeight="1" x14ac:dyDescent="0.2">
      <c r="B47" s="256" t="s">
        <v>77</v>
      </c>
      <c r="C47" s="8">
        <v>11028</v>
      </c>
      <c r="D47" s="8">
        <v>6531</v>
      </c>
      <c r="E47" s="8">
        <v>642</v>
      </c>
      <c r="F47" s="163">
        <f t="shared" si="0"/>
        <v>18201</v>
      </c>
    </row>
    <row r="48" spans="2:6" ht="20.100000000000001" customHeight="1" x14ac:dyDescent="0.2">
      <c r="B48" s="256" t="s">
        <v>78</v>
      </c>
      <c r="C48" s="8">
        <v>14032</v>
      </c>
      <c r="D48" s="8">
        <v>11289</v>
      </c>
      <c r="E48" s="8">
        <v>702</v>
      </c>
      <c r="F48" s="163">
        <f t="shared" si="0"/>
        <v>26023</v>
      </c>
    </row>
    <row r="49" spans="2:6" ht="20.100000000000001" customHeight="1" x14ac:dyDescent="0.2">
      <c r="B49" s="256">
        <v>2012</v>
      </c>
      <c r="C49" s="8">
        <v>11894</v>
      </c>
      <c r="D49" s="8">
        <v>8067</v>
      </c>
      <c r="E49" s="8">
        <v>557</v>
      </c>
      <c r="F49" s="163">
        <f t="shared" si="0"/>
        <v>20518</v>
      </c>
    </row>
    <row r="50" spans="2:6" ht="20.100000000000001" customHeight="1" x14ac:dyDescent="0.2">
      <c r="B50" s="256" t="s">
        <v>79</v>
      </c>
      <c r="C50" s="8">
        <v>14544</v>
      </c>
      <c r="D50" s="8">
        <v>13429</v>
      </c>
      <c r="E50" s="8">
        <v>956</v>
      </c>
      <c r="F50" s="163">
        <f t="shared" si="0"/>
        <v>28929</v>
      </c>
    </row>
    <row r="51" spans="2:6" ht="20.100000000000001" customHeight="1" x14ac:dyDescent="0.2">
      <c r="B51" s="256" t="s">
        <v>80</v>
      </c>
      <c r="C51" s="8">
        <v>10351</v>
      </c>
      <c r="D51" s="8">
        <v>14891</v>
      </c>
      <c r="E51" s="8">
        <v>659</v>
      </c>
      <c r="F51" s="163">
        <f t="shared" si="0"/>
        <v>25901</v>
      </c>
    </row>
    <row r="52" spans="2:6" ht="20.100000000000001" customHeight="1" x14ac:dyDescent="0.2">
      <c r="B52" s="256" t="s">
        <v>81</v>
      </c>
      <c r="C52" s="8">
        <v>13596</v>
      </c>
      <c r="D52" s="8">
        <v>16123</v>
      </c>
      <c r="E52" s="8">
        <v>805</v>
      </c>
      <c r="F52" s="163">
        <f t="shared" si="0"/>
        <v>30524</v>
      </c>
    </row>
    <row r="53" spans="2:6" ht="20.100000000000001" customHeight="1" x14ac:dyDescent="0.2">
      <c r="B53" s="256" t="s">
        <v>82</v>
      </c>
      <c r="C53" s="8">
        <v>17243</v>
      </c>
      <c r="D53" s="8">
        <v>24539</v>
      </c>
      <c r="E53" s="8">
        <v>1229</v>
      </c>
      <c r="F53" s="163">
        <f t="shared" si="0"/>
        <v>43011</v>
      </c>
    </row>
    <row r="54" spans="2:6" ht="20.100000000000001" customHeight="1" x14ac:dyDescent="0.2">
      <c r="B54" s="256" t="s">
        <v>83</v>
      </c>
      <c r="C54" s="8">
        <v>18918</v>
      </c>
      <c r="D54" s="8">
        <v>25469</v>
      </c>
      <c r="E54" s="8">
        <v>1479</v>
      </c>
      <c r="F54" s="163">
        <f t="shared" si="0"/>
        <v>45866</v>
      </c>
    </row>
    <row r="55" spans="2:6" ht="20.100000000000001" customHeight="1" x14ac:dyDescent="0.2">
      <c r="B55" s="256" t="s">
        <v>84</v>
      </c>
      <c r="C55" s="8">
        <v>25801</v>
      </c>
      <c r="D55" s="8">
        <v>21702</v>
      </c>
      <c r="E55" s="8">
        <v>1719</v>
      </c>
      <c r="F55" s="163">
        <f t="shared" si="0"/>
        <v>49222</v>
      </c>
    </row>
    <row r="56" spans="2:6" ht="20.100000000000001" customHeight="1" x14ac:dyDescent="0.2">
      <c r="B56" s="256" t="s">
        <v>85</v>
      </c>
      <c r="C56" s="8">
        <v>32914</v>
      </c>
      <c r="D56" s="8">
        <v>33918</v>
      </c>
      <c r="E56" s="8">
        <v>2118</v>
      </c>
      <c r="F56" s="163">
        <f t="shared" si="0"/>
        <v>68950</v>
      </c>
    </row>
    <row r="57" spans="2:6" ht="20.100000000000001" customHeight="1" x14ac:dyDescent="0.2">
      <c r="B57" s="256" t="s">
        <v>86</v>
      </c>
      <c r="C57" s="8">
        <v>31012</v>
      </c>
      <c r="D57" s="8">
        <v>36932</v>
      </c>
      <c r="E57" s="8">
        <v>2200</v>
      </c>
      <c r="F57" s="163">
        <f t="shared" si="0"/>
        <v>70144</v>
      </c>
    </row>
    <row r="58" spans="2:6" ht="20.100000000000001" customHeight="1" x14ac:dyDescent="0.2">
      <c r="B58" s="256" t="s">
        <v>87</v>
      </c>
      <c r="C58" s="8">
        <v>30030</v>
      </c>
      <c r="D58" s="8">
        <v>32825</v>
      </c>
      <c r="E58" s="8">
        <v>1786</v>
      </c>
      <c r="F58" s="163">
        <f t="shared" si="0"/>
        <v>64641</v>
      </c>
    </row>
    <row r="59" spans="2:6" ht="20.100000000000001" customHeight="1" x14ac:dyDescent="0.2">
      <c r="B59" s="256" t="s">
        <v>88</v>
      </c>
      <c r="C59" s="8">
        <v>28365</v>
      </c>
      <c r="D59" s="8">
        <v>34788</v>
      </c>
      <c r="E59" s="8">
        <v>1598</v>
      </c>
      <c r="F59" s="163">
        <f t="shared" ref="F59:F64" si="1">E59+D59+C59</f>
        <v>64751</v>
      </c>
    </row>
    <row r="60" spans="2:6" ht="20.100000000000001" customHeight="1" x14ac:dyDescent="0.2">
      <c r="B60" s="256" t="s">
        <v>89</v>
      </c>
      <c r="C60" s="8">
        <v>15906</v>
      </c>
      <c r="D60" s="8">
        <v>25524</v>
      </c>
      <c r="E60" s="8">
        <v>1710</v>
      </c>
      <c r="F60" s="163">
        <f t="shared" si="1"/>
        <v>43140</v>
      </c>
    </row>
    <row r="61" spans="2:6" ht="20.100000000000001" customHeight="1" x14ac:dyDescent="0.2">
      <c r="B61" s="256">
        <v>2013</v>
      </c>
      <c r="C61" s="8">
        <v>12323</v>
      </c>
      <c r="D61" s="8">
        <v>7893</v>
      </c>
      <c r="E61" s="8">
        <v>1449</v>
      </c>
      <c r="F61" s="163">
        <f t="shared" si="1"/>
        <v>21665</v>
      </c>
    </row>
    <row r="62" spans="2:6" ht="20.100000000000001" customHeight="1" x14ac:dyDescent="0.2">
      <c r="B62" s="256" t="s">
        <v>90</v>
      </c>
      <c r="C62" s="8">
        <v>13074</v>
      </c>
      <c r="D62" s="8">
        <v>4561</v>
      </c>
      <c r="E62" s="8">
        <v>1862</v>
      </c>
      <c r="F62" s="163">
        <f t="shared" si="1"/>
        <v>19497</v>
      </c>
    </row>
    <row r="63" spans="2:6" ht="20.100000000000001" customHeight="1" x14ac:dyDescent="0.2">
      <c r="B63" s="256" t="s">
        <v>91</v>
      </c>
      <c r="C63" s="8">
        <v>13270</v>
      </c>
      <c r="D63" s="8">
        <v>9359</v>
      </c>
      <c r="E63" s="8">
        <v>1662</v>
      </c>
      <c r="F63" s="163">
        <f t="shared" si="1"/>
        <v>24291</v>
      </c>
    </row>
    <row r="64" spans="2:6" ht="20.100000000000001" customHeight="1" x14ac:dyDescent="0.2">
      <c r="B64" s="256" t="s">
        <v>92</v>
      </c>
      <c r="C64" s="8">
        <v>14439</v>
      </c>
      <c r="D64" s="8">
        <v>9813</v>
      </c>
      <c r="E64" s="8">
        <v>1469</v>
      </c>
      <c r="F64" s="163">
        <f t="shared" si="1"/>
        <v>25721</v>
      </c>
    </row>
    <row r="65" spans="2:6" ht="20.100000000000001" customHeight="1" x14ac:dyDescent="0.2">
      <c r="B65" s="256" t="s">
        <v>93</v>
      </c>
      <c r="C65" s="8">
        <v>15680</v>
      </c>
      <c r="D65" s="8">
        <v>9470</v>
      </c>
      <c r="E65" s="8">
        <v>1525</v>
      </c>
      <c r="F65" s="163">
        <f t="shared" ref="F65:F70" si="2">E65+D65+C65</f>
        <v>26675</v>
      </c>
    </row>
    <row r="66" spans="2:6" ht="20.100000000000001" customHeight="1" x14ac:dyDescent="0.2">
      <c r="B66" s="256" t="s">
        <v>94</v>
      </c>
      <c r="C66" s="8">
        <v>14975</v>
      </c>
      <c r="D66" s="8">
        <v>14746</v>
      </c>
      <c r="E66" s="8">
        <v>1787</v>
      </c>
      <c r="F66" s="163">
        <f t="shared" si="2"/>
        <v>31508</v>
      </c>
    </row>
    <row r="67" spans="2:6" ht="20.100000000000001" customHeight="1" x14ac:dyDescent="0.2">
      <c r="B67" s="256" t="s">
        <v>95</v>
      </c>
      <c r="C67" s="8">
        <v>5982</v>
      </c>
      <c r="D67" s="8">
        <v>12420</v>
      </c>
      <c r="E67" s="8">
        <v>1924</v>
      </c>
      <c r="F67" s="163">
        <f t="shared" si="2"/>
        <v>20326</v>
      </c>
    </row>
    <row r="68" spans="2:6" ht="20.100000000000001" customHeight="1" x14ac:dyDescent="0.2">
      <c r="B68" s="256" t="s">
        <v>96</v>
      </c>
      <c r="C68" s="8">
        <v>13540</v>
      </c>
      <c r="D68" s="8">
        <v>14057</v>
      </c>
      <c r="E68" s="8">
        <v>3237</v>
      </c>
      <c r="F68" s="163">
        <f t="shared" si="2"/>
        <v>30834</v>
      </c>
    </row>
    <row r="69" spans="2:6" ht="20.100000000000001" customHeight="1" x14ac:dyDescent="0.2">
      <c r="B69" s="256" t="s">
        <v>97</v>
      </c>
      <c r="C69" s="8">
        <v>14619</v>
      </c>
      <c r="D69" s="8">
        <v>15246</v>
      </c>
      <c r="E69" s="8">
        <v>3944</v>
      </c>
      <c r="F69" s="163">
        <f t="shared" si="2"/>
        <v>33809</v>
      </c>
    </row>
    <row r="70" spans="2:6" ht="20.100000000000001" customHeight="1" x14ac:dyDescent="0.2">
      <c r="B70" s="256" t="s">
        <v>98</v>
      </c>
      <c r="C70" s="8">
        <v>17975</v>
      </c>
      <c r="D70" s="8">
        <v>16312</v>
      </c>
      <c r="E70" s="8">
        <v>8215</v>
      </c>
      <c r="F70" s="163">
        <f t="shared" si="2"/>
        <v>42502</v>
      </c>
    </row>
    <row r="71" spans="2:6" ht="20.100000000000001" customHeight="1" x14ac:dyDescent="0.2">
      <c r="B71" s="256" t="s">
        <v>99</v>
      </c>
      <c r="C71" s="8">
        <v>16455</v>
      </c>
      <c r="D71" s="8">
        <v>20464</v>
      </c>
      <c r="E71" s="8">
        <v>13124</v>
      </c>
      <c r="F71" s="163">
        <f t="shared" ref="F71:F76" si="3">E71+D71+C71</f>
        <v>50043</v>
      </c>
    </row>
    <row r="72" spans="2:6" ht="20.100000000000001" customHeight="1" x14ac:dyDescent="0.2">
      <c r="B72" s="256" t="s">
        <v>100</v>
      </c>
      <c r="C72" s="8">
        <v>14997</v>
      </c>
      <c r="D72" s="8">
        <v>15471</v>
      </c>
      <c r="E72" s="8">
        <v>12331</v>
      </c>
      <c r="F72" s="163">
        <f t="shared" si="3"/>
        <v>42799</v>
      </c>
    </row>
    <row r="73" spans="2:6" ht="20.100000000000001" customHeight="1" x14ac:dyDescent="0.2">
      <c r="B73" s="256">
        <v>2014</v>
      </c>
      <c r="C73" s="8">
        <v>6853</v>
      </c>
      <c r="D73" s="8">
        <v>18039</v>
      </c>
      <c r="E73" s="8">
        <v>14231</v>
      </c>
      <c r="F73" s="163">
        <f t="shared" si="3"/>
        <v>39123</v>
      </c>
    </row>
    <row r="74" spans="2:6" ht="20.100000000000001" customHeight="1" x14ac:dyDescent="0.2">
      <c r="B74" s="256" t="s">
        <v>101</v>
      </c>
      <c r="C74" s="8">
        <v>4077</v>
      </c>
      <c r="D74" s="8">
        <v>19330</v>
      </c>
      <c r="E74" s="8">
        <v>14196</v>
      </c>
      <c r="F74" s="163">
        <f t="shared" si="3"/>
        <v>37603</v>
      </c>
    </row>
    <row r="75" spans="2:6" ht="20.100000000000001" customHeight="1" x14ac:dyDescent="0.2">
      <c r="B75" s="256" t="s">
        <v>102</v>
      </c>
      <c r="C75" s="8">
        <v>3682</v>
      </c>
      <c r="D75" s="8">
        <v>11709</v>
      </c>
      <c r="E75" s="8">
        <v>12426</v>
      </c>
      <c r="F75" s="163">
        <f t="shared" si="3"/>
        <v>27817</v>
      </c>
    </row>
    <row r="76" spans="2:6" ht="20.100000000000001" customHeight="1" x14ac:dyDescent="0.2">
      <c r="B76" s="256" t="s">
        <v>103</v>
      </c>
      <c r="C76" s="8">
        <v>5163</v>
      </c>
      <c r="D76" s="8">
        <v>17035</v>
      </c>
      <c r="E76" s="8">
        <v>15926</v>
      </c>
      <c r="F76" s="163">
        <f t="shared" si="3"/>
        <v>38124</v>
      </c>
    </row>
    <row r="77" spans="2:6" ht="20.100000000000001" customHeight="1" x14ac:dyDescent="0.2">
      <c r="B77" s="256" t="s">
        <v>104</v>
      </c>
      <c r="C77" s="8">
        <v>4400</v>
      </c>
      <c r="D77" s="8">
        <v>10840</v>
      </c>
      <c r="E77" s="8">
        <v>14633</v>
      </c>
      <c r="F77" s="163">
        <f t="shared" ref="F77:F82" si="4">E77+D77+C77</f>
        <v>29873</v>
      </c>
    </row>
    <row r="78" spans="2:6" ht="20.100000000000001" customHeight="1" x14ac:dyDescent="0.2">
      <c r="B78" s="256" t="s">
        <v>105</v>
      </c>
      <c r="C78" s="8">
        <v>4537</v>
      </c>
      <c r="D78" s="8">
        <v>10628</v>
      </c>
      <c r="E78" s="8">
        <v>12489</v>
      </c>
      <c r="F78" s="163">
        <f t="shared" si="4"/>
        <v>27654</v>
      </c>
    </row>
    <row r="79" spans="2:6" ht="20.100000000000001" customHeight="1" x14ac:dyDescent="0.2">
      <c r="B79" s="256" t="s">
        <v>106</v>
      </c>
      <c r="C79" s="8">
        <v>5911</v>
      </c>
      <c r="D79" s="8">
        <v>12829</v>
      </c>
      <c r="E79" s="8">
        <v>12023</v>
      </c>
      <c r="F79" s="163">
        <f t="shared" si="4"/>
        <v>30763</v>
      </c>
    </row>
    <row r="80" spans="2:6" ht="20.100000000000001" customHeight="1" x14ac:dyDescent="0.2">
      <c r="B80" s="256" t="s">
        <v>107</v>
      </c>
      <c r="C80" s="8">
        <v>5481</v>
      </c>
      <c r="D80" s="8">
        <v>13960</v>
      </c>
      <c r="E80" s="8">
        <v>10296</v>
      </c>
      <c r="F80" s="163">
        <f t="shared" si="4"/>
        <v>29737</v>
      </c>
    </row>
    <row r="81" spans="2:6" ht="20.100000000000001" customHeight="1" x14ac:dyDescent="0.2">
      <c r="B81" s="256" t="s">
        <v>108</v>
      </c>
      <c r="C81" s="8">
        <v>5247</v>
      </c>
      <c r="D81" s="8">
        <v>13537</v>
      </c>
      <c r="E81" s="8">
        <v>8757</v>
      </c>
      <c r="F81" s="163">
        <f t="shared" si="4"/>
        <v>27541</v>
      </c>
    </row>
    <row r="82" spans="2:6" ht="20.100000000000001" customHeight="1" x14ac:dyDescent="0.2">
      <c r="B82" s="256" t="s">
        <v>109</v>
      </c>
      <c r="C82" s="8">
        <v>5418</v>
      </c>
      <c r="D82" s="8">
        <v>15307</v>
      </c>
      <c r="E82" s="8">
        <v>8937</v>
      </c>
      <c r="F82" s="163">
        <f t="shared" si="4"/>
        <v>29662</v>
      </c>
    </row>
    <row r="83" spans="2:6" ht="20.100000000000001" customHeight="1" x14ac:dyDescent="0.2">
      <c r="B83" s="256" t="s">
        <v>110</v>
      </c>
      <c r="C83" s="8">
        <v>6564</v>
      </c>
      <c r="D83" s="8">
        <v>12173</v>
      </c>
      <c r="E83" s="8">
        <v>9364</v>
      </c>
      <c r="F83" s="163">
        <f t="shared" ref="F83:F88" si="5">E83+D83+C83</f>
        <v>28101</v>
      </c>
    </row>
    <row r="84" spans="2:6" ht="20.100000000000001" customHeight="1" x14ac:dyDescent="0.2">
      <c r="B84" s="256" t="s">
        <v>111</v>
      </c>
      <c r="C84" s="8">
        <v>4818</v>
      </c>
      <c r="D84" s="8">
        <v>12817</v>
      </c>
      <c r="E84" s="8">
        <v>8099</v>
      </c>
      <c r="F84" s="163">
        <f t="shared" si="5"/>
        <v>25734</v>
      </c>
    </row>
    <row r="85" spans="2:6" ht="20.100000000000001" customHeight="1" x14ac:dyDescent="0.2">
      <c r="B85" s="256" t="s">
        <v>112</v>
      </c>
      <c r="C85" s="8">
        <v>6105</v>
      </c>
      <c r="D85" s="8">
        <v>13334</v>
      </c>
      <c r="E85" s="8">
        <v>8939</v>
      </c>
      <c r="F85" s="163">
        <f t="shared" si="5"/>
        <v>28378</v>
      </c>
    </row>
    <row r="86" spans="2:6" ht="20.100000000000001" customHeight="1" x14ac:dyDescent="0.2">
      <c r="B86" s="256" t="s">
        <v>113</v>
      </c>
      <c r="C86" s="8">
        <v>4860</v>
      </c>
      <c r="D86" s="8">
        <v>9680</v>
      </c>
      <c r="E86" s="8">
        <v>8048</v>
      </c>
      <c r="F86" s="163">
        <f t="shared" si="5"/>
        <v>22588</v>
      </c>
    </row>
    <row r="87" spans="2:6" ht="20.100000000000001" customHeight="1" x14ac:dyDescent="0.2">
      <c r="B87" s="256" t="s">
        <v>114</v>
      </c>
      <c r="C87" s="8">
        <v>5466</v>
      </c>
      <c r="D87" s="8">
        <v>10395</v>
      </c>
      <c r="E87" s="8">
        <v>8125</v>
      </c>
      <c r="F87" s="163">
        <f t="shared" si="5"/>
        <v>23986</v>
      </c>
    </row>
    <row r="88" spans="2:6" ht="20.100000000000001" customHeight="1" x14ac:dyDescent="0.2">
      <c r="B88" s="256" t="s">
        <v>115</v>
      </c>
      <c r="C88" s="8">
        <f>'1. INFORMACION HISTORICA'!G91</f>
        <v>6923</v>
      </c>
      <c r="D88" s="8">
        <f>'1. INFORMACION HISTORICA'!D91</f>
        <v>9890</v>
      </c>
      <c r="E88" s="8">
        <f>'1. INFORMACION HISTORICA'!J91</f>
        <v>8454</v>
      </c>
      <c r="F88" s="163">
        <f t="shared" si="5"/>
        <v>25267</v>
      </c>
    </row>
    <row r="89" spans="2:6" ht="20.100000000000001" customHeight="1" x14ac:dyDescent="0.2">
      <c r="B89" s="256" t="s">
        <v>116</v>
      </c>
      <c r="C89" s="8">
        <f>'1. INFORMACION HISTORICA'!G92</f>
        <v>7336</v>
      </c>
      <c r="D89" s="8">
        <f>'1. INFORMACION HISTORICA'!D92</f>
        <v>9817</v>
      </c>
      <c r="E89" s="8">
        <f>'1. INFORMACION HISTORICA'!J92</f>
        <v>7776</v>
      </c>
      <c r="F89" s="163">
        <f t="shared" ref="F89:F94" si="6">E89+D89+C89</f>
        <v>24929</v>
      </c>
    </row>
    <row r="90" spans="2:6" ht="20.100000000000001" customHeight="1" x14ac:dyDescent="0.2">
      <c r="B90" s="256" t="s">
        <v>117</v>
      </c>
      <c r="C90" s="8">
        <f>'1. INFORMACION HISTORICA'!G93</f>
        <v>6914</v>
      </c>
      <c r="D90" s="8">
        <f>'1. INFORMACION HISTORICA'!D93</f>
        <v>9081</v>
      </c>
      <c r="E90" s="8">
        <f>'1. INFORMACION HISTORICA'!J93</f>
        <v>8116</v>
      </c>
      <c r="F90" s="163">
        <f t="shared" si="6"/>
        <v>24111</v>
      </c>
    </row>
    <row r="91" spans="2:6" ht="20.100000000000001" customHeight="1" x14ac:dyDescent="0.2">
      <c r="B91" s="256" t="s">
        <v>118</v>
      </c>
      <c r="C91" s="8">
        <f>'1. INFORMACION HISTORICA'!G94</f>
        <v>9071</v>
      </c>
      <c r="D91" s="8">
        <f>'1. INFORMACION HISTORICA'!D94</f>
        <v>9992</v>
      </c>
      <c r="E91" s="8">
        <f>'1. INFORMACION HISTORICA'!J94</f>
        <v>9373</v>
      </c>
      <c r="F91" s="163">
        <f t="shared" si="6"/>
        <v>28436</v>
      </c>
    </row>
    <row r="92" spans="2:6" ht="20.100000000000001" customHeight="1" x14ac:dyDescent="0.2">
      <c r="B92" s="256" t="s">
        <v>119</v>
      </c>
      <c r="C92" s="8">
        <f>'1. INFORMACION HISTORICA'!G95</f>
        <v>9372</v>
      </c>
      <c r="D92" s="8">
        <f>'1. INFORMACION HISTORICA'!D95</f>
        <v>11092</v>
      </c>
      <c r="E92" s="8">
        <f>'1. INFORMACION HISTORICA'!J95</f>
        <v>9851</v>
      </c>
      <c r="F92" s="163">
        <f t="shared" si="6"/>
        <v>30315</v>
      </c>
    </row>
    <row r="93" spans="2:6" ht="20.100000000000001" customHeight="1" x14ac:dyDescent="0.2">
      <c r="B93" s="256" t="s">
        <v>120</v>
      </c>
      <c r="C93" s="8">
        <f>'1. INFORMACION HISTORICA'!G96</f>
        <v>12927</v>
      </c>
      <c r="D93" s="8">
        <f>'1. INFORMACION HISTORICA'!D96</f>
        <v>12789</v>
      </c>
      <c r="E93" s="8">
        <f>'1. INFORMACION HISTORICA'!J96</f>
        <v>11837</v>
      </c>
      <c r="F93" s="163">
        <f t="shared" si="6"/>
        <v>37553</v>
      </c>
    </row>
    <row r="94" spans="2:6" ht="20.100000000000001" customHeight="1" x14ac:dyDescent="0.2">
      <c r="B94" s="256" t="s">
        <v>121</v>
      </c>
      <c r="C94" s="8">
        <f>'1. INFORMACION HISTORICA'!G97</f>
        <v>14531</v>
      </c>
      <c r="D94" s="8">
        <f>'1. INFORMACION HISTORICA'!D97</f>
        <v>20821</v>
      </c>
      <c r="E94" s="8">
        <f>'1. INFORMACION HISTORICA'!J97</f>
        <v>12671</v>
      </c>
      <c r="F94" s="163">
        <f t="shared" si="6"/>
        <v>48023</v>
      </c>
    </row>
    <row r="95" spans="2:6" ht="20.100000000000001" customHeight="1" x14ac:dyDescent="0.2">
      <c r="B95" s="256" t="s">
        <v>122</v>
      </c>
      <c r="C95" s="8">
        <f>'1. INFORMACION HISTORICA'!G98</f>
        <v>24212</v>
      </c>
      <c r="D95" s="8">
        <f>'1. INFORMACION HISTORICA'!D98</f>
        <v>16582</v>
      </c>
      <c r="E95" s="8">
        <f>'1. INFORMACION HISTORICA'!J98</f>
        <v>11470</v>
      </c>
      <c r="F95" s="163">
        <f t="shared" ref="F95" si="7">E95+D95+C95</f>
        <v>52264</v>
      </c>
    </row>
    <row r="96" spans="2:6" ht="20.100000000000001" customHeight="1" x14ac:dyDescent="0.2">
      <c r="B96" s="256" t="s">
        <v>123</v>
      </c>
      <c r="C96" s="8">
        <f>'1. INFORMACION HISTORICA'!G99</f>
        <v>15661</v>
      </c>
      <c r="D96" s="8">
        <f>'1. INFORMACION HISTORICA'!D99</f>
        <v>25177</v>
      </c>
      <c r="E96" s="8">
        <f>'1. INFORMACION HISTORICA'!J99</f>
        <v>11764</v>
      </c>
      <c r="F96" s="163">
        <f t="shared" ref="F96" si="8">E96+D96+C96</f>
        <v>52602</v>
      </c>
    </row>
    <row r="97" spans="2:6" ht="20.100000000000001" customHeight="1" x14ac:dyDescent="0.2">
      <c r="B97" s="256">
        <v>2016</v>
      </c>
      <c r="C97" s="8">
        <f>'1. INFORMACION HISTORICA'!G100</f>
        <v>16653</v>
      </c>
      <c r="D97" s="8">
        <f>'1. INFORMACION HISTORICA'!D100</f>
        <v>26907</v>
      </c>
      <c r="E97" s="8">
        <f>'1. INFORMACION HISTORICA'!J100</f>
        <v>16311</v>
      </c>
      <c r="F97" s="163">
        <f t="shared" ref="F97" si="9">E97+D97+C97</f>
        <v>59871</v>
      </c>
    </row>
    <row r="98" spans="2:6" ht="20.100000000000001" customHeight="1" x14ac:dyDescent="0.2">
      <c r="B98" s="256" t="s">
        <v>43</v>
      </c>
      <c r="C98" s="8">
        <f>'1. INFORMACION HISTORICA'!G101</f>
        <v>14935</v>
      </c>
      <c r="D98" s="8">
        <f>'1. INFORMACION HISTORICA'!D101</f>
        <v>25076</v>
      </c>
      <c r="E98" s="8">
        <f>'1. INFORMACION HISTORICA'!J101</f>
        <v>16179</v>
      </c>
      <c r="F98" s="163">
        <f t="shared" ref="F98:F99" si="10">E98+D98+C98</f>
        <v>56190</v>
      </c>
    </row>
    <row r="99" spans="2:6" ht="20.100000000000001" customHeight="1" x14ac:dyDescent="0.2">
      <c r="B99" s="256" t="s">
        <v>124</v>
      </c>
      <c r="C99" s="8">
        <f>'1. INFORMACION HISTORICA'!G102</f>
        <v>16591</v>
      </c>
      <c r="D99" s="8">
        <f>'1. INFORMACION HISTORICA'!D102</f>
        <v>25363</v>
      </c>
      <c r="E99" s="8">
        <f>'1. INFORMACION HISTORICA'!J102</f>
        <v>12303</v>
      </c>
      <c r="F99" s="163">
        <f t="shared" si="10"/>
        <v>54257</v>
      </c>
    </row>
    <row r="100" spans="2:6" ht="20.100000000000001" customHeight="1" x14ac:dyDescent="0.2">
      <c r="B100" s="256" t="s">
        <v>125</v>
      </c>
      <c r="C100" s="8">
        <f>'1. INFORMACION HISTORICA'!G103</f>
        <v>24149</v>
      </c>
      <c r="D100" s="8">
        <f>'1. INFORMACION HISTORICA'!D103</f>
        <v>29724</v>
      </c>
      <c r="E100" s="8">
        <f>'1. INFORMACION HISTORICA'!J103</f>
        <v>15437</v>
      </c>
      <c r="F100" s="163">
        <f t="shared" ref="F100" si="11">E100+D100+C100</f>
        <v>69310</v>
      </c>
    </row>
    <row r="101" spans="2:6" ht="20.100000000000001" customHeight="1" x14ac:dyDescent="0.2">
      <c r="B101" s="256" t="s">
        <v>126</v>
      </c>
      <c r="C101" s="8">
        <f>'1. INFORMACION HISTORICA'!G104</f>
        <v>19429</v>
      </c>
      <c r="D101" s="8">
        <f>'1. INFORMACION HISTORICA'!D104</f>
        <v>24872</v>
      </c>
      <c r="E101" s="8">
        <f>'1. INFORMACION HISTORICA'!J104</f>
        <v>12527</v>
      </c>
      <c r="F101" s="163">
        <f t="shared" ref="F101" si="12">E101+D101+C101</f>
        <v>56828</v>
      </c>
    </row>
    <row r="102" spans="2:6" ht="20.100000000000001" customHeight="1" x14ac:dyDescent="0.2">
      <c r="B102" s="256" t="s">
        <v>127</v>
      </c>
      <c r="C102" s="8">
        <f>'1. INFORMACION HISTORICA'!G105</f>
        <v>20635</v>
      </c>
      <c r="D102" s="8">
        <f>'1. INFORMACION HISTORICA'!D105</f>
        <v>32391</v>
      </c>
      <c r="E102" s="8">
        <f>'1. INFORMACION HISTORICA'!J105</f>
        <v>13867</v>
      </c>
      <c r="F102" s="163">
        <f t="shared" ref="F102" si="13">E102+D102+C102</f>
        <v>66893</v>
      </c>
    </row>
    <row r="103" spans="2:6" ht="20.100000000000001" customHeight="1" x14ac:dyDescent="0.2">
      <c r="B103" s="256" t="s">
        <v>128</v>
      </c>
      <c r="C103" s="8">
        <f>'1. INFORMACION HISTORICA'!G106</f>
        <v>20533</v>
      </c>
      <c r="D103" s="8">
        <f>'1. INFORMACION HISTORICA'!D106</f>
        <v>39719</v>
      </c>
      <c r="E103" s="8">
        <f>'1. INFORMACION HISTORICA'!J106</f>
        <v>15230</v>
      </c>
      <c r="F103" s="163">
        <f t="shared" ref="F103" si="14">E103+D103+C103</f>
        <v>75482</v>
      </c>
    </row>
    <row r="104" spans="2:6" ht="20.100000000000001" customHeight="1" x14ac:dyDescent="0.2">
      <c r="B104" s="256" t="s">
        <v>129</v>
      </c>
      <c r="C104" s="8">
        <f>'1. INFORMACION HISTORICA'!G107</f>
        <v>18423</v>
      </c>
      <c r="D104" s="8">
        <f>'1. INFORMACION HISTORICA'!D107</f>
        <v>36187</v>
      </c>
      <c r="E104" s="8">
        <f>'1. INFORMACION HISTORICA'!J107</f>
        <v>13946</v>
      </c>
      <c r="F104" s="163">
        <f t="shared" ref="F104" si="15">E104+D104+C104</f>
        <v>68556</v>
      </c>
    </row>
    <row r="105" spans="2:6" ht="20.100000000000001" customHeight="1" x14ac:dyDescent="0.2">
      <c r="B105" s="256" t="s">
        <v>130</v>
      </c>
      <c r="C105" s="8">
        <f>'1. INFORMACION HISTORICA'!G108</f>
        <v>18577</v>
      </c>
      <c r="D105" s="8">
        <f>'1. INFORMACION HISTORICA'!D108</f>
        <v>44373</v>
      </c>
      <c r="E105" s="8">
        <f>'1. INFORMACION HISTORICA'!J108</f>
        <v>13058</v>
      </c>
      <c r="F105" s="163">
        <f t="shared" ref="F105" si="16">E105+D105+C105</f>
        <v>76008</v>
      </c>
    </row>
    <row r="106" spans="2:6" ht="20.100000000000001" customHeight="1" x14ac:dyDescent="0.2">
      <c r="B106" s="256" t="s">
        <v>131</v>
      </c>
      <c r="C106" s="8">
        <f>'1. INFORMACION HISTORICA'!G109</f>
        <v>15843</v>
      </c>
      <c r="D106" s="8">
        <f>'1. INFORMACION HISTORICA'!D109</f>
        <v>45090</v>
      </c>
      <c r="E106" s="8">
        <f>'1. INFORMACION HISTORICA'!J109</f>
        <v>12480</v>
      </c>
      <c r="F106" s="163">
        <f t="shared" ref="F106:F107" si="17">E106+D106+C106</f>
        <v>73413</v>
      </c>
    </row>
    <row r="107" spans="2:6" ht="20.100000000000001" customHeight="1" x14ac:dyDescent="0.2">
      <c r="B107" s="256" t="s">
        <v>132</v>
      </c>
      <c r="C107" s="8">
        <f>'1. INFORMACION HISTORICA'!G110</f>
        <v>21396</v>
      </c>
      <c r="D107" s="8">
        <f>'1. INFORMACION HISTORICA'!D110</f>
        <v>57059</v>
      </c>
      <c r="E107" s="8">
        <f>'1. INFORMACION HISTORICA'!J110</f>
        <v>16852</v>
      </c>
      <c r="F107" s="163">
        <f t="shared" si="17"/>
        <v>95307</v>
      </c>
    </row>
    <row r="108" spans="2:6" ht="20.100000000000001" customHeight="1" x14ac:dyDescent="0.2">
      <c r="B108" s="256" t="s">
        <v>133</v>
      </c>
      <c r="C108" s="8">
        <f>'1. INFORMACION HISTORICA'!G111</f>
        <v>2527</v>
      </c>
      <c r="D108" s="8">
        <f>'1. INFORMACION HISTORICA'!D111</f>
        <v>43063</v>
      </c>
      <c r="E108" s="8">
        <f>'1. INFORMACION HISTORICA'!J111</f>
        <v>1634</v>
      </c>
      <c r="F108" s="163">
        <f t="shared" ref="F108" si="18">E108+D108+C108</f>
        <v>47224</v>
      </c>
    </row>
    <row r="109" spans="2:6" ht="20.100000000000001" customHeight="1" x14ac:dyDescent="0.2">
      <c r="B109" s="256" t="s">
        <v>134</v>
      </c>
      <c r="C109" s="8">
        <f>'1. INFORMACION HISTORICA'!G112</f>
        <v>17228</v>
      </c>
      <c r="D109" s="8">
        <f>'1. INFORMACION HISTORICA'!D112</f>
        <v>42694</v>
      </c>
      <c r="E109" s="8">
        <f>'1. INFORMACION HISTORICA'!J112</f>
        <v>14966</v>
      </c>
      <c r="F109" s="163">
        <f t="shared" ref="F109" si="19">E109+D109+C109</f>
        <v>74888</v>
      </c>
    </row>
    <row r="110" spans="2:6" ht="20.100000000000001" customHeight="1" x14ac:dyDescent="0.2">
      <c r="B110" s="256" t="s">
        <v>135</v>
      </c>
      <c r="C110" s="8">
        <f>'1. INFORMACION HISTORICA'!G113</f>
        <v>19318</v>
      </c>
      <c r="D110" s="8">
        <f>'1. INFORMACION HISTORICA'!D113</f>
        <v>44178</v>
      </c>
      <c r="E110" s="8">
        <f>'1. INFORMACION HISTORICA'!J113</f>
        <v>16304</v>
      </c>
      <c r="F110" s="163">
        <f t="shared" ref="F110" si="20">E110+D110+C110</f>
        <v>79800</v>
      </c>
    </row>
    <row r="111" spans="2:6" ht="20.100000000000001" customHeight="1" x14ac:dyDescent="0.2">
      <c r="B111" s="256" t="s">
        <v>136</v>
      </c>
      <c r="C111" s="8">
        <f>'1. INFORMACION HISTORICA'!G114</f>
        <v>22147</v>
      </c>
      <c r="D111" s="8">
        <f>'1. INFORMACION HISTORICA'!D114</f>
        <v>35842</v>
      </c>
      <c r="E111" s="8">
        <f>'1. INFORMACION HISTORICA'!J114</f>
        <v>14592</v>
      </c>
      <c r="F111" s="163">
        <f t="shared" ref="F111" si="21">E111+D111+C111</f>
        <v>72581</v>
      </c>
    </row>
    <row r="112" spans="2:6" ht="20.100000000000001" customHeight="1" x14ac:dyDescent="0.2">
      <c r="B112" s="256" t="s">
        <v>137</v>
      </c>
      <c r="C112" s="8">
        <f>'1. INFORMACION HISTORICA'!G115</f>
        <v>32652</v>
      </c>
      <c r="D112" s="8">
        <f>'1. INFORMACION HISTORICA'!D115</f>
        <v>36398</v>
      </c>
      <c r="E112" s="8">
        <f>'1. INFORMACION HISTORICA'!J115</f>
        <v>14617</v>
      </c>
      <c r="F112" s="163">
        <f t="shared" ref="F112" si="22">E112+D112+C112</f>
        <v>83667</v>
      </c>
    </row>
    <row r="113" spans="2:6" ht="20.100000000000001" customHeight="1" x14ac:dyDescent="0.2">
      <c r="B113" s="256" t="s">
        <v>139</v>
      </c>
      <c r="C113" s="8">
        <f>'1. INFORMACION HISTORICA'!G116</f>
        <v>34124</v>
      </c>
      <c r="D113" s="8">
        <f>'1. INFORMACION HISTORICA'!D116</f>
        <v>36029</v>
      </c>
      <c r="E113" s="8">
        <f>'1. INFORMACION HISTORICA'!J116</f>
        <v>14780</v>
      </c>
      <c r="F113" s="163">
        <f t="shared" ref="F113" si="23">E113+D113+C113</f>
        <v>84933</v>
      </c>
    </row>
    <row r="114" spans="2:6" ht="20.100000000000001" customHeight="1" x14ac:dyDescent="0.2">
      <c r="B114" s="256" t="s">
        <v>138</v>
      </c>
      <c r="C114" s="8">
        <f>'1. INFORMACION HISTORICA'!G117</f>
        <v>30121</v>
      </c>
      <c r="D114" s="8">
        <f>'1. INFORMACION HISTORICA'!D117</f>
        <v>39765</v>
      </c>
      <c r="E114" s="8">
        <f>'1. INFORMACION HISTORICA'!J117</f>
        <v>16595</v>
      </c>
      <c r="F114" s="163">
        <f t="shared" ref="F114" si="24">E114+D114+C114</f>
        <v>86481</v>
      </c>
    </row>
    <row r="115" spans="2:6" ht="20.100000000000001" customHeight="1" x14ac:dyDescent="0.2">
      <c r="B115" s="256" t="s">
        <v>140</v>
      </c>
      <c r="C115" s="8">
        <f>'1. INFORMACION HISTORICA'!G118</f>
        <v>34747</v>
      </c>
      <c r="D115" s="8">
        <f>'1. INFORMACION HISTORICA'!D118</f>
        <v>38107</v>
      </c>
      <c r="E115" s="8">
        <f>'1. INFORMACION HISTORICA'!J118</f>
        <v>16502</v>
      </c>
      <c r="F115" s="163">
        <f t="shared" ref="F115:F116" si="25">E115+D115+C115</f>
        <v>89356</v>
      </c>
    </row>
    <row r="116" spans="2:6" ht="20.100000000000001" customHeight="1" x14ac:dyDescent="0.2">
      <c r="B116" s="256" t="s">
        <v>141</v>
      </c>
      <c r="C116" s="8">
        <f>'1. INFORMACION HISTORICA'!G119</f>
        <v>34006</v>
      </c>
      <c r="D116" s="8">
        <f>'1. INFORMACION HISTORICA'!D119</f>
        <v>41119</v>
      </c>
      <c r="E116" s="8">
        <f>'1. INFORMACION HISTORICA'!J119</f>
        <v>14381</v>
      </c>
      <c r="F116" s="163">
        <f t="shared" si="25"/>
        <v>89506</v>
      </c>
    </row>
    <row r="117" spans="2:6" ht="20.100000000000001" customHeight="1" x14ac:dyDescent="0.2">
      <c r="B117" s="256" t="s">
        <v>142</v>
      </c>
      <c r="C117" s="8">
        <f>'1. INFORMACION HISTORICA'!G120</f>
        <v>25985</v>
      </c>
      <c r="D117" s="8">
        <f>'1. INFORMACION HISTORICA'!D120</f>
        <v>43440</v>
      </c>
      <c r="E117" s="8">
        <f>'1. INFORMACION HISTORICA'!J120</f>
        <v>13621</v>
      </c>
      <c r="F117" s="163">
        <f t="shared" ref="F117:F118" si="26">E117+D117+C117</f>
        <v>83046</v>
      </c>
    </row>
    <row r="118" spans="2:6" ht="20.100000000000001" customHeight="1" x14ac:dyDescent="0.2">
      <c r="B118" s="256" t="s">
        <v>143</v>
      </c>
      <c r="C118" s="8">
        <f>'1. INFORMACION HISTORICA'!G121</f>
        <v>19505</v>
      </c>
      <c r="D118" s="8">
        <f>'1. INFORMACION HISTORICA'!D121</f>
        <v>44283</v>
      </c>
      <c r="E118" s="8">
        <f>'1. INFORMACION HISTORICA'!J121</f>
        <v>11627</v>
      </c>
      <c r="F118" s="163">
        <f t="shared" si="26"/>
        <v>75415</v>
      </c>
    </row>
    <row r="119" spans="2:6" ht="20.100000000000001" customHeight="1" x14ac:dyDescent="0.2">
      <c r="B119" s="256" t="s">
        <v>144</v>
      </c>
      <c r="C119" s="8">
        <f>'1. INFORMACION HISTORICA'!G122</f>
        <v>17298</v>
      </c>
      <c r="D119" s="8">
        <f>'1. INFORMACION HISTORICA'!D122</f>
        <v>40913</v>
      </c>
      <c r="E119" s="8">
        <f>'1. INFORMACION HISTORICA'!J122</f>
        <v>10288</v>
      </c>
      <c r="F119" s="163">
        <f t="shared" ref="F119:F120" si="27">E119+D119+C119</f>
        <v>68499</v>
      </c>
    </row>
    <row r="120" spans="2:6" ht="20.100000000000001" customHeight="1" x14ac:dyDescent="0.2">
      <c r="B120" s="256" t="s">
        <v>145</v>
      </c>
      <c r="C120" s="8">
        <f>'1. INFORMACION HISTORICA'!G123</f>
        <v>16963</v>
      </c>
      <c r="D120" s="8">
        <f>'1. INFORMACION HISTORICA'!D123</f>
        <v>32089</v>
      </c>
      <c r="E120" s="8">
        <f>'1. INFORMACION HISTORICA'!J123</f>
        <v>8259</v>
      </c>
      <c r="F120" s="163">
        <f t="shared" si="27"/>
        <v>57311</v>
      </c>
    </row>
    <row r="121" spans="2:6" ht="20.100000000000001" customHeight="1" x14ac:dyDescent="0.2">
      <c r="B121" s="256" t="s">
        <v>147</v>
      </c>
      <c r="C121" s="8">
        <f>'1. INFORMACION HISTORICA'!G124</f>
        <v>13166</v>
      </c>
      <c r="D121" s="8">
        <f>'1. INFORMACION HISTORICA'!D124</f>
        <v>28329</v>
      </c>
      <c r="E121" s="8">
        <f>'1. INFORMACION HISTORICA'!J124</f>
        <v>5637</v>
      </c>
      <c r="F121" s="163">
        <f t="shared" ref="F121:F122" si="28">E121+D121+C121</f>
        <v>47132</v>
      </c>
    </row>
    <row r="122" spans="2:6" ht="20.100000000000001" customHeight="1" x14ac:dyDescent="0.2">
      <c r="B122" s="256" t="s">
        <v>146</v>
      </c>
      <c r="C122" s="8">
        <f>'1. INFORMACION HISTORICA'!G125</f>
        <v>15614</v>
      </c>
      <c r="D122" s="8">
        <f>'1. INFORMACION HISTORICA'!D125</f>
        <v>33974</v>
      </c>
      <c r="E122" s="8">
        <f>'1. INFORMACION HISTORICA'!J125</f>
        <v>6595</v>
      </c>
      <c r="F122" s="163">
        <f t="shared" si="28"/>
        <v>56183</v>
      </c>
    </row>
    <row r="123" spans="2:6" ht="20.100000000000001" customHeight="1" x14ac:dyDescent="0.2">
      <c r="B123" s="256" t="s">
        <v>148</v>
      </c>
      <c r="C123" s="8">
        <f>'1. INFORMACION HISTORICA'!G126</f>
        <v>15197</v>
      </c>
      <c r="D123" s="8">
        <f>'1. INFORMACION HISTORICA'!D126</f>
        <v>31195</v>
      </c>
      <c r="E123" s="8">
        <f>'1. INFORMACION HISTORICA'!J126</f>
        <v>5171</v>
      </c>
      <c r="F123" s="163">
        <f t="shared" ref="F123:F124" si="29">E123+D123+C123</f>
        <v>51563</v>
      </c>
    </row>
    <row r="124" spans="2:6" ht="20.100000000000001" customHeight="1" x14ac:dyDescent="0.2">
      <c r="B124" s="256" t="s">
        <v>149</v>
      </c>
      <c r="C124" s="8">
        <f>'1. INFORMACION HISTORICA'!G127</f>
        <v>13837</v>
      </c>
      <c r="D124" s="8">
        <f>'1. INFORMACION HISTORICA'!D127</f>
        <v>33628</v>
      </c>
      <c r="E124" s="8">
        <f>'1. INFORMACION HISTORICA'!J127</f>
        <v>5682</v>
      </c>
      <c r="F124" s="163">
        <f t="shared" si="29"/>
        <v>53147</v>
      </c>
    </row>
    <row r="125" spans="2:6" ht="20.100000000000001" customHeight="1" x14ac:dyDescent="0.2">
      <c r="B125" s="256" t="s">
        <v>150</v>
      </c>
      <c r="C125" s="8">
        <f>'1. INFORMACION HISTORICA'!G128</f>
        <v>19236</v>
      </c>
      <c r="D125" s="8">
        <f>'1. INFORMACION HISTORICA'!D128</f>
        <v>34615</v>
      </c>
      <c r="E125" s="8">
        <f>'1. INFORMACION HISTORICA'!J128</f>
        <v>6140</v>
      </c>
      <c r="F125" s="163">
        <f t="shared" ref="F125" si="30">E125+D125+C125</f>
        <v>59991</v>
      </c>
    </row>
    <row r="126" spans="2:6" ht="20.100000000000001" customHeight="1" x14ac:dyDescent="0.2">
      <c r="B126" s="256" t="s">
        <v>151</v>
      </c>
      <c r="C126" s="8">
        <f>'1. INFORMACION HISTORICA'!G129</f>
        <v>17395</v>
      </c>
      <c r="D126" s="8">
        <f>'1. INFORMACION HISTORICA'!D129</f>
        <v>36065</v>
      </c>
      <c r="E126" s="8">
        <f>'1. INFORMACION HISTORICA'!J129</f>
        <v>5078</v>
      </c>
      <c r="F126" s="163">
        <f t="shared" ref="F126:F130" si="31">E126+D126+C126</f>
        <v>58538</v>
      </c>
    </row>
    <row r="127" spans="2:6" ht="20.100000000000001" customHeight="1" x14ac:dyDescent="0.2">
      <c r="B127" s="256" t="s">
        <v>152</v>
      </c>
      <c r="C127" s="8">
        <f>'1. INFORMACION HISTORICA'!G130</f>
        <v>19263</v>
      </c>
      <c r="D127" s="8">
        <f>'1. INFORMACION HISTORICA'!D130</f>
        <v>28969</v>
      </c>
      <c r="E127" s="8">
        <f>'1. INFORMACION HISTORICA'!J130</f>
        <v>4429</v>
      </c>
      <c r="F127" s="163">
        <f t="shared" si="31"/>
        <v>52661</v>
      </c>
    </row>
    <row r="128" spans="2:6" ht="20.100000000000001" customHeight="1" x14ac:dyDescent="0.2">
      <c r="B128" s="256" t="s">
        <v>153</v>
      </c>
      <c r="C128" s="8">
        <f>'1. INFORMACION HISTORICA'!G131</f>
        <v>19768</v>
      </c>
      <c r="D128" s="8">
        <f>'1. INFORMACION HISTORICA'!D131</f>
        <v>34390</v>
      </c>
      <c r="E128" s="8">
        <f>'1. INFORMACION HISTORICA'!J131</f>
        <v>4085</v>
      </c>
      <c r="F128" s="163">
        <f t="shared" si="31"/>
        <v>58243</v>
      </c>
    </row>
    <row r="129" spans="2:6" ht="20.100000000000001" customHeight="1" x14ac:dyDescent="0.2">
      <c r="B129" s="256" t="s">
        <v>154</v>
      </c>
      <c r="C129" s="8">
        <f>'1. INFORMACION HISTORICA'!G132</f>
        <v>18299</v>
      </c>
      <c r="D129" s="8">
        <f>'1. INFORMACION HISTORICA'!D132</f>
        <v>29405</v>
      </c>
      <c r="E129" s="8">
        <f>'1. INFORMACION HISTORICA'!J132</f>
        <v>3050</v>
      </c>
      <c r="F129" s="163">
        <f t="shared" si="31"/>
        <v>50754</v>
      </c>
    </row>
    <row r="130" spans="2:6" ht="20.100000000000001" customHeight="1" x14ac:dyDescent="0.2">
      <c r="B130" s="256" t="s">
        <v>155</v>
      </c>
      <c r="C130" s="8">
        <f>'1. INFORMACION HISTORICA'!G133</f>
        <v>19939</v>
      </c>
      <c r="D130" s="8">
        <f>'1. INFORMACION HISTORICA'!D133</f>
        <v>36996</v>
      </c>
      <c r="E130" s="8">
        <f>'1. INFORMACION HISTORICA'!J133</f>
        <v>3171</v>
      </c>
      <c r="F130" s="163">
        <f t="shared" si="31"/>
        <v>60106</v>
      </c>
    </row>
    <row r="131" spans="2:6" ht="20.100000000000001" customHeight="1" x14ac:dyDescent="0.2">
      <c r="B131" s="256" t="s">
        <v>156</v>
      </c>
      <c r="C131" s="8">
        <f>'1. INFORMACION HISTORICA'!G134</f>
        <v>20489</v>
      </c>
      <c r="D131" s="8">
        <f>'1. INFORMACION HISTORICA'!D134</f>
        <v>29850</v>
      </c>
      <c r="E131" s="8">
        <f>'1. INFORMACION HISTORICA'!J134</f>
        <v>2748</v>
      </c>
      <c r="F131" s="163">
        <f t="shared" ref="F131:F133" si="32">E131+D131+C131</f>
        <v>53087</v>
      </c>
    </row>
    <row r="132" spans="2:6" ht="20.100000000000001" customHeight="1" x14ac:dyDescent="0.2">
      <c r="B132" s="256" t="s">
        <v>157</v>
      </c>
      <c r="C132" s="8">
        <f>'1. INFORMACION HISTORICA'!G135</f>
        <v>17743</v>
      </c>
      <c r="D132" s="8">
        <f>'1. INFORMACION HISTORICA'!D135</f>
        <v>30868</v>
      </c>
      <c r="E132" s="8">
        <f>'1. INFORMACION HISTORICA'!J135</f>
        <v>2923</v>
      </c>
      <c r="F132" s="163">
        <f t="shared" si="32"/>
        <v>51534</v>
      </c>
    </row>
    <row r="133" spans="2:6" ht="20.100000000000001" customHeight="1" x14ac:dyDescent="0.2">
      <c r="B133" s="256" t="s">
        <v>159</v>
      </c>
      <c r="C133" s="8">
        <f>'1. INFORMACION HISTORICA'!G136</f>
        <v>18642</v>
      </c>
      <c r="D133" s="8">
        <f>'1. INFORMACION HISTORICA'!D136</f>
        <v>33608</v>
      </c>
      <c r="E133" s="8">
        <f>'1. INFORMACION HISTORICA'!J136</f>
        <v>2790</v>
      </c>
      <c r="F133" s="163">
        <f t="shared" si="32"/>
        <v>55040</v>
      </c>
    </row>
    <row r="134" spans="2:6" ht="20.100000000000001" customHeight="1" x14ac:dyDescent="0.2">
      <c r="B134" s="256" t="s">
        <v>158</v>
      </c>
      <c r="C134" s="8">
        <f>'1. INFORMACION HISTORICA'!G137</f>
        <v>17036</v>
      </c>
      <c r="D134" s="8">
        <f>'1. INFORMACION HISTORICA'!D137</f>
        <v>35368</v>
      </c>
      <c r="E134" s="8">
        <f>'1. INFORMACION HISTORICA'!J137</f>
        <v>2316</v>
      </c>
      <c r="F134" s="163">
        <f t="shared" ref="F134" si="33">E134+D134+C134</f>
        <v>54720</v>
      </c>
    </row>
    <row r="135" spans="2:6" ht="20.100000000000001" customHeight="1" x14ac:dyDescent="0.2">
      <c r="B135" s="256" t="s">
        <v>160</v>
      </c>
      <c r="C135" s="8">
        <f>'1. INFORMACION HISTORICA'!G138</f>
        <v>14864</v>
      </c>
      <c r="D135" s="8">
        <f>'1. INFORMACION HISTORICA'!D138</f>
        <v>28446</v>
      </c>
      <c r="E135" s="8">
        <f>'1. INFORMACION HISTORICA'!J138</f>
        <v>1772</v>
      </c>
      <c r="F135" s="163">
        <f t="shared" ref="F135:F136" si="34">E135+D135+C135</f>
        <v>45082</v>
      </c>
    </row>
    <row r="136" spans="2:6" ht="20.100000000000001" customHeight="1" x14ac:dyDescent="0.2">
      <c r="B136" s="256" t="s">
        <v>161</v>
      </c>
      <c r="C136" s="8">
        <f>'1. INFORMACION HISTORICA'!G139</f>
        <v>12593</v>
      </c>
      <c r="D136" s="8">
        <f>'1. INFORMACION HISTORICA'!D139</f>
        <v>20579</v>
      </c>
      <c r="E136" s="8">
        <f>'1. INFORMACION HISTORICA'!J139</f>
        <v>1577</v>
      </c>
      <c r="F136" s="163">
        <f t="shared" si="34"/>
        <v>34749</v>
      </c>
    </row>
    <row r="137" spans="2:6" ht="20.100000000000001" customHeight="1" x14ac:dyDescent="0.2">
      <c r="B137" s="256" t="s">
        <v>162</v>
      </c>
      <c r="C137" s="8">
        <f>'1. INFORMACION HISTORICA'!G140</f>
        <v>3141</v>
      </c>
      <c r="D137" s="8">
        <f>'1. INFORMACION HISTORICA'!D140</f>
        <v>2866</v>
      </c>
      <c r="E137" s="8">
        <f>'1. INFORMACION HISTORICA'!J140</f>
        <v>244</v>
      </c>
      <c r="F137" s="163">
        <f t="shared" ref="F137:F138" si="35">E137+D137+C137</f>
        <v>6251</v>
      </c>
    </row>
    <row r="138" spans="2:6" ht="20.100000000000001" customHeight="1" x14ac:dyDescent="0.2">
      <c r="B138" s="256" t="s">
        <v>163</v>
      </c>
      <c r="C138" s="8">
        <f>'1. INFORMACION HISTORICA'!G141</f>
        <v>7752</v>
      </c>
      <c r="D138" s="8">
        <f>'1. INFORMACION HISTORICA'!D141</f>
        <v>7186</v>
      </c>
      <c r="E138" s="8">
        <f>'1. INFORMACION HISTORICA'!J141</f>
        <v>636</v>
      </c>
      <c r="F138" s="163">
        <f t="shared" si="35"/>
        <v>15574</v>
      </c>
    </row>
    <row r="139" spans="2:6" ht="20.100000000000001" customHeight="1" x14ac:dyDescent="0.2">
      <c r="B139" s="256" t="s">
        <v>164</v>
      </c>
      <c r="C139" s="8">
        <f>'1. INFORMACION HISTORICA'!G142</f>
        <v>17706</v>
      </c>
      <c r="D139" s="8">
        <f>'1. INFORMACION HISTORICA'!D142</f>
        <v>11285</v>
      </c>
      <c r="E139" s="8">
        <f>'1. INFORMACION HISTORICA'!J142</f>
        <v>1628</v>
      </c>
      <c r="F139" s="163">
        <f t="shared" ref="F139:F141" si="36">E139+D139+C139</f>
        <v>30619</v>
      </c>
    </row>
    <row r="140" spans="2:6" ht="20.100000000000001" customHeight="1" x14ac:dyDescent="0.2">
      <c r="B140" s="256" t="s">
        <v>165</v>
      </c>
      <c r="C140" s="8">
        <f>'1. INFORMACION HISTORICA'!G143</f>
        <v>23981</v>
      </c>
      <c r="D140" s="8">
        <f>'1. INFORMACION HISTORICA'!D143</f>
        <v>18188</v>
      </c>
      <c r="E140" s="8">
        <f>'1. INFORMACION HISTORICA'!J143</f>
        <v>1991</v>
      </c>
      <c r="F140" s="163">
        <f t="shared" si="36"/>
        <v>44160</v>
      </c>
    </row>
    <row r="141" spans="2:6" ht="20.100000000000001" customHeight="1" x14ac:dyDescent="0.2">
      <c r="B141" s="256" t="s">
        <v>167</v>
      </c>
      <c r="C141" s="8">
        <f>'1. INFORMACION HISTORICA'!G144</f>
        <v>22463</v>
      </c>
      <c r="D141" s="8">
        <f>'1. INFORMACION HISTORICA'!D144</f>
        <v>21459</v>
      </c>
      <c r="E141" s="8">
        <f>'1. INFORMACION HISTORICA'!J144</f>
        <v>1488</v>
      </c>
      <c r="F141" s="163">
        <f t="shared" si="36"/>
        <v>45410</v>
      </c>
    </row>
    <row r="142" spans="2:6" ht="20.100000000000001" customHeight="1" x14ac:dyDescent="0.2">
      <c r="B142" s="256" t="s">
        <v>168</v>
      </c>
      <c r="C142" s="8">
        <f>'1. INFORMACION HISTORICA'!G145</f>
        <v>26900</v>
      </c>
      <c r="D142" s="8">
        <f>'1. INFORMACION HISTORICA'!D145</f>
        <v>24409</v>
      </c>
      <c r="E142" s="8">
        <f>'1. INFORMACION HISTORICA'!J145</f>
        <v>1732</v>
      </c>
      <c r="F142" s="163">
        <f t="shared" ref="F142:F145" si="37">E142+D142+C142</f>
        <v>53041</v>
      </c>
    </row>
    <row r="143" spans="2:6" ht="20.100000000000001" customHeight="1" x14ac:dyDescent="0.2">
      <c r="B143" s="256" t="s">
        <v>169</v>
      </c>
      <c r="C143" s="8">
        <f>'1. INFORMACION HISTORICA'!G146</f>
        <v>24527</v>
      </c>
      <c r="D143" s="8">
        <f>'1. INFORMACION HISTORICA'!D146</f>
        <v>23000</v>
      </c>
      <c r="E143" s="8">
        <f>'1. INFORMACION HISTORICA'!J146</f>
        <v>1528</v>
      </c>
      <c r="F143" s="163">
        <f t="shared" si="37"/>
        <v>49055</v>
      </c>
    </row>
    <row r="144" spans="2:6" ht="20.100000000000001" customHeight="1" x14ac:dyDescent="0.2">
      <c r="B144" s="256" t="s">
        <v>171</v>
      </c>
      <c r="C144" s="8">
        <f>'1. INFORMACION HISTORICA'!G147</f>
        <v>24859</v>
      </c>
      <c r="D144" s="8">
        <f>'1. INFORMACION HISTORICA'!D147</f>
        <v>22517</v>
      </c>
      <c r="E144" s="8">
        <f>'1. INFORMACION HISTORICA'!J147</f>
        <v>1240</v>
      </c>
      <c r="F144" s="163">
        <f t="shared" si="37"/>
        <v>48616</v>
      </c>
    </row>
    <row r="145" spans="2:6" ht="20.100000000000001" customHeight="1" x14ac:dyDescent="0.2">
      <c r="B145" s="256" t="s">
        <v>172</v>
      </c>
      <c r="C145" s="8">
        <f>'1. INFORMACION HISTORICA'!G148</f>
        <v>24352</v>
      </c>
      <c r="D145" s="8">
        <f>'1. INFORMACION HISTORICA'!D148</f>
        <v>15869</v>
      </c>
      <c r="E145" s="8">
        <f>'1. INFORMACION HISTORICA'!J148</f>
        <v>1486</v>
      </c>
      <c r="F145" s="163">
        <f t="shared" si="37"/>
        <v>41707</v>
      </c>
    </row>
    <row r="146" spans="2:6" ht="20.100000000000001" customHeight="1" x14ac:dyDescent="0.2">
      <c r="B146" s="173" t="s">
        <v>0</v>
      </c>
      <c r="C146" s="174">
        <f>SUM(C11:C145)</f>
        <v>1681788</v>
      </c>
      <c r="D146" s="174">
        <f t="shared" ref="D146:F146" si="38">SUM(D11:D145)</f>
        <v>2477544</v>
      </c>
      <c r="E146" s="174">
        <f t="shared" si="38"/>
        <v>741959</v>
      </c>
      <c r="F146" s="174">
        <f t="shared" si="38"/>
        <v>4901291</v>
      </c>
    </row>
    <row r="147" spans="2:6" ht="20.100000000000001" customHeight="1" x14ac:dyDescent="0.2"/>
    <row r="148" spans="2:6" ht="20.100000000000001" customHeight="1" x14ac:dyDescent="0.2">
      <c r="B148" s="56"/>
      <c r="C148" s="56"/>
      <c r="D148" s="56"/>
      <c r="E148" s="56"/>
      <c r="F148" s="56"/>
    </row>
    <row r="149" spans="2:6" ht="20.100000000000001" customHeight="1" x14ac:dyDescent="0.25">
      <c r="B149" s="164" t="s">
        <v>10</v>
      </c>
      <c r="C149" s="56"/>
      <c r="D149" s="56"/>
      <c r="E149" s="56"/>
      <c r="F149" s="56"/>
    </row>
    <row r="150" spans="2:6" ht="20.100000000000001" customHeight="1" x14ac:dyDescent="0.2">
      <c r="B150" s="56"/>
      <c r="C150" s="56"/>
      <c r="D150" s="56"/>
      <c r="E150" s="56"/>
      <c r="F150" s="56"/>
    </row>
    <row r="151" spans="2:6" ht="20.100000000000001" customHeight="1" x14ac:dyDescent="0.2">
      <c r="B151" s="82" t="s">
        <v>166</v>
      </c>
      <c r="C151" s="56"/>
      <c r="D151" s="56"/>
      <c r="E151" s="56"/>
      <c r="F151" s="56"/>
    </row>
    <row r="152" spans="2:6" ht="20.100000000000001" customHeight="1" x14ac:dyDescent="0.2">
      <c r="B152" s="83"/>
      <c r="C152" s="56"/>
      <c r="D152" s="56"/>
      <c r="E152" s="56"/>
      <c r="F152" s="56"/>
    </row>
    <row r="153" spans="2:6" ht="20.100000000000001" customHeight="1" x14ac:dyDescent="0.2">
      <c r="B153" s="84"/>
      <c r="C153" s="57"/>
      <c r="D153" s="57"/>
      <c r="E153" s="57"/>
      <c r="F153" s="57"/>
    </row>
    <row r="154" spans="2:6" ht="20.100000000000001" customHeight="1" x14ac:dyDescent="0.2">
      <c r="B154" s="84"/>
      <c r="C154" s="57"/>
      <c r="D154" s="57"/>
      <c r="E154" s="57"/>
      <c r="F154" s="57"/>
    </row>
    <row r="155" spans="2:6" ht="20.100000000000001" customHeight="1" x14ac:dyDescent="0.2">
      <c r="B155" s="165"/>
      <c r="C155" s="57"/>
      <c r="D155" s="57"/>
      <c r="E155" s="57"/>
      <c r="F155" s="57"/>
    </row>
    <row r="156" spans="2:6" ht="20.100000000000001" customHeight="1" x14ac:dyDescent="0.2"/>
    <row r="157" spans="2:6" ht="20.100000000000001" customHeight="1" x14ac:dyDescent="0.2"/>
    <row r="158" spans="2:6" ht="20.100000000000001" customHeight="1" x14ac:dyDescent="0.2"/>
    <row r="159" spans="2:6" ht="20.100000000000001" customHeight="1" x14ac:dyDescent="0.2"/>
    <row r="160" spans="2:6" ht="20.100000000000001" customHeight="1" x14ac:dyDescent="0.2"/>
    <row r="161" spans="2:6" ht="20.100000000000001" customHeight="1" x14ac:dyDescent="0.2"/>
    <row r="162" spans="2:6" ht="20.100000000000001" customHeight="1" x14ac:dyDescent="0.2"/>
    <row r="163" spans="2:6" ht="20.100000000000001" customHeight="1" x14ac:dyDescent="0.2"/>
    <row r="164" spans="2:6" ht="20.100000000000001" customHeight="1" x14ac:dyDescent="0.2"/>
    <row r="165" spans="2:6" ht="20.100000000000001" customHeight="1" x14ac:dyDescent="0.2"/>
    <row r="166" spans="2:6" ht="20.100000000000001" customHeight="1" x14ac:dyDescent="0.2"/>
    <row r="167" spans="2:6" ht="20.100000000000001" customHeight="1" x14ac:dyDescent="0.2"/>
    <row r="168" spans="2:6" ht="20.100000000000001" customHeight="1" x14ac:dyDescent="0.2"/>
    <row r="169" spans="2:6" ht="20.100000000000001" customHeight="1" x14ac:dyDescent="0.2"/>
    <row r="170" spans="2:6" ht="20.100000000000001" customHeight="1" x14ac:dyDescent="0.2"/>
    <row r="171" spans="2:6" ht="20.100000000000001" customHeight="1" x14ac:dyDescent="0.2"/>
    <row r="172" spans="2:6" ht="20.100000000000001" customHeight="1" x14ac:dyDescent="0.2"/>
    <row r="173" spans="2:6" ht="20.100000000000001" customHeight="1" x14ac:dyDescent="0.2"/>
    <row r="174" spans="2:6" ht="20.100000000000001" customHeight="1" x14ac:dyDescent="0.2"/>
    <row r="175" spans="2:6" ht="20.100000000000001" customHeight="1" x14ac:dyDescent="0.2"/>
    <row r="176" spans="2:6" ht="20.100000000000001" customHeight="1" x14ac:dyDescent="0.2">
      <c r="B176" s="63"/>
      <c r="C176" s="63"/>
      <c r="D176" s="63"/>
      <c r="E176" s="63"/>
      <c r="F176" s="63"/>
    </row>
    <row r="177" spans="2:6" ht="20.100000000000001" customHeight="1" x14ac:dyDescent="0.25">
      <c r="B177" s="254" t="s">
        <v>10</v>
      </c>
      <c r="C177" s="63"/>
      <c r="D177" s="63"/>
      <c r="E177" s="63"/>
      <c r="F177" s="63"/>
    </row>
    <row r="178" spans="2:6" ht="20.100000000000001" customHeight="1" x14ac:dyDescent="0.2">
      <c r="B178" s="63"/>
      <c r="C178" s="63"/>
      <c r="D178" s="63"/>
      <c r="E178" s="63"/>
      <c r="F178" s="63"/>
    </row>
    <row r="179" spans="2:6" ht="20.100000000000001" customHeight="1" x14ac:dyDescent="0.2">
      <c r="B179" s="178" t="s">
        <v>41</v>
      </c>
      <c r="C179" s="63"/>
      <c r="D179" s="63"/>
      <c r="E179" s="63"/>
      <c r="F179" s="63"/>
    </row>
    <row r="180" spans="2:6" ht="20.100000000000001" customHeight="1" x14ac:dyDescent="0.2">
      <c r="B180" s="255"/>
      <c r="C180" s="63"/>
      <c r="D180" s="63"/>
      <c r="E180" s="63"/>
      <c r="F180" s="63"/>
    </row>
    <row r="181" spans="2:6" ht="20.100000000000001" customHeight="1" thickBot="1" x14ac:dyDescent="0.25">
      <c r="B181" s="84"/>
      <c r="C181" s="57"/>
      <c r="D181" s="57"/>
      <c r="E181" s="57"/>
      <c r="F181" s="57"/>
    </row>
    <row r="182" spans="2:6" ht="20.100000000000001" customHeight="1" x14ac:dyDescent="0.2">
      <c r="B182" s="249"/>
      <c r="C182" s="251"/>
      <c r="D182" s="251"/>
      <c r="E182" s="251"/>
      <c r="F182" s="252"/>
    </row>
    <row r="183" spans="2:6" ht="20.100000000000001" customHeight="1" x14ac:dyDescent="0.2">
      <c r="B183" s="147"/>
      <c r="C183" s="55"/>
      <c r="D183" s="55"/>
      <c r="E183" s="55"/>
      <c r="F183" s="142"/>
    </row>
    <row r="184" spans="2:6" ht="20.100000000000001" customHeight="1" x14ac:dyDescent="0.2">
      <c r="B184" s="147"/>
      <c r="C184" s="55"/>
      <c r="D184" s="55"/>
      <c r="E184" s="55"/>
      <c r="F184" s="142"/>
    </row>
    <row r="185" spans="2:6" ht="20.100000000000001" customHeight="1" x14ac:dyDescent="0.2">
      <c r="B185" s="147"/>
      <c r="C185" s="55"/>
      <c r="D185" s="55"/>
      <c r="E185" s="55"/>
      <c r="F185" s="142"/>
    </row>
    <row r="186" spans="2:6" ht="20.100000000000001" customHeight="1" x14ac:dyDescent="0.2">
      <c r="B186" s="147"/>
      <c r="C186" s="55"/>
      <c r="D186" s="55"/>
      <c r="E186" s="55"/>
      <c r="F186" s="142"/>
    </row>
    <row r="187" spans="2:6" ht="20.100000000000001" customHeight="1" x14ac:dyDescent="0.2">
      <c r="B187" s="147"/>
      <c r="C187" s="55"/>
      <c r="D187" s="55"/>
      <c r="E187" s="55"/>
      <c r="F187" s="142"/>
    </row>
    <row r="188" spans="2:6" ht="20.100000000000001" customHeight="1" x14ac:dyDescent="0.2">
      <c r="B188" s="147"/>
      <c r="C188" s="55"/>
      <c r="D188" s="55"/>
      <c r="E188" s="55"/>
      <c r="F188" s="142"/>
    </row>
    <row r="189" spans="2:6" ht="20.100000000000001" customHeight="1" x14ac:dyDescent="0.2">
      <c r="B189" s="147"/>
      <c r="C189" s="55"/>
      <c r="D189" s="55"/>
      <c r="E189" s="55"/>
      <c r="F189" s="142"/>
    </row>
    <row r="190" spans="2:6" ht="20.100000000000001" customHeight="1" x14ac:dyDescent="0.2">
      <c r="B190" s="147"/>
      <c r="C190" s="55"/>
      <c r="D190" s="55"/>
      <c r="E190" s="55"/>
      <c r="F190" s="142"/>
    </row>
    <row r="191" spans="2:6" ht="20.100000000000001" customHeight="1" x14ac:dyDescent="0.2">
      <c r="B191" s="147"/>
      <c r="C191" s="55"/>
      <c r="D191" s="55"/>
      <c r="E191" s="55"/>
      <c r="F191" s="142"/>
    </row>
    <row r="192" spans="2:6" ht="20.100000000000001" customHeight="1" x14ac:dyDescent="0.2">
      <c r="B192" s="147"/>
      <c r="C192" s="55"/>
      <c r="D192" s="55"/>
      <c r="E192" s="55"/>
      <c r="F192" s="142"/>
    </row>
    <row r="193" spans="2:6" ht="20.100000000000001" customHeight="1" x14ac:dyDescent="0.2">
      <c r="B193" s="147"/>
      <c r="C193" s="55"/>
      <c r="D193" s="55"/>
      <c r="E193" s="55"/>
      <c r="F193" s="142"/>
    </row>
    <row r="194" spans="2:6" ht="20.100000000000001" customHeight="1" x14ac:dyDescent="0.2">
      <c r="B194" s="147"/>
      <c r="C194" s="55"/>
      <c r="D194" s="55"/>
      <c r="E194" s="55"/>
      <c r="F194" s="142"/>
    </row>
    <row r="195" spans="2:6" ht="20.100000000000001" customHeight="1" x14ac:dyDescent="0.2">
      <c r="B195" s="147"/>
      <c r="C195" s="55"/>
      <c r="D195" s="55"/>
      <c r="E195" s="55"/>
      <c r="F195" s="142"/>
    </row>
    <row r="196" spans="2:6" ht="20.100000000000001" customHeight="1" x14ac:dyDescent="0.2">
      <c r="B196" s="147"/>
      <c r="C196" s="55"/>
      <c r="D196" s="55"/>
      <c r="E196" s="55"/>
      <c r="F196" s="142"/>
    </row>
    <row r="197" spans="2:6" ht="20.100000000000001" customHeight="1" x14ac:dyDescent="0.2">
      <c r="B197" s="147"/>
      <c r="C197" s="55"/>
      <c r="D197" s="55"/>
      <c r="E197" s="55"/>
      <c r="F197" s="142"/>
    </row>
    <row r="198" spans="2:6" ht="20.100000000000001" customHeight="1" x14ac:dyDescent="0.2">
      <c r="B198" s="147"/>
      <c r="C198" s="55"/>
      <c r="D198" s="55"/>
      <c r="E198" s="55"/>
      <c r="F198" s="142"/>
    </row>
    <row r="199" spans="2:6" ht="20.100000000000001" customHeight="1" x14ac:dyDescent="0.2">
      <c r="B199" s="147"/>
      <c r="C199" s="55"/>
      <c r="D199" s="55"/>
      <c r="E199" s="55"/>
      <c r="F199" s="142"/>
    </row>
    <row r="200" spans="2:6" ht="20.100000000000001" customHeight="1" x14ac:dyDescent="0.2">
      <c r="B200" s="147"/>
      <c r="C200" s="55"/>
      <c r="D200" s="55"/>
      <c r="E200" s="55"/>
      <c r="F200" s="142"/>
    </row>
    <row r="201" spans="2:6" ht="20.100000000000001" customHeight="1" x14ac:dyDescent="0.2">
      <c r="B201" s="147"/>
      <c r="C201" s="55"/>
      <c r="D201" s="55"/>
      <c r="E201" s="55"/>
      <c r="F201" s="142"/>
    </row>
    <row r="202" spans="2:6" ht="20.100000000000001" customHeight="1" thickBot="1" x14ac:dyDescent="0.25">
      <c r="B202" s="149"/>
      <c r="C202" s="150"/>
      <c r="D202" s="150"/>
      <c r="E202" s="150"/>
      <c r="F202" s="151"/>
    </row>
    <row r="203" spans="2:6" ht="20.100000000000001" customHeight="1" x14ac:dyDescent="0.2"/>
    <row r="204" spans="2:6" ht="20.100000000000001" customHeight="1" x14ac:dyDescent="0.2"/>
    <row r="205" spans="2:6" ht="20.100000000000001" customHeight="1" x14ac:dyDescent="0.2"/>
    <row r="206" spans="2:6" ht="20.100000000000001" customHeight="1" x14ac:dyDescent="0.2"/>
    <row r="207" spans="2:6" ht="20.100000000000001" customHeight="1" x14ac:dyDescent="0.2"/>
    <row r="208" spans="2:6" ht="20.100000000000001" customHeight="1" x14ac:dyDescent="0.2"/>
    <row r="209" ht="20.100000000000001" customHeight="1" x14ac:dyDescent="0.2"/>
    <row r="210" ht="20.100000000000001" customHeight="1" x14ac:dyDescent="0.2"/>
    <row r="211" ht="20.100000000000001" customHeight="1" x14ac:dyDescent="0.2"/>
    <row r="212" ht="20.100000000000001" customHeight="1" x14ac:dyDescent="0.2"/>
    <row r="213" ht="20.100000000000001" customHeight="1" x14ac:dyDescent="0.2"/>
    <row r="214" ht="20.100000000000001" customHeight="1" x14ac:dyDescent="0.2"/>
    <row r="215" ht="20.100000000000001" customHeight="1" x14ac:dyDescent="0.2"/>
    <row r="216" ht="20.100000000000001" customHeight="1" x14ac:dyDescent="0.2"/>
    <row r="217" ht="20.100000000000001" customHeight="1" x14ac:dyDescent="0.2"/>
    <row r="218" ht="20.100000000000001" customHeight="1" x14ac:dyDescent="0.2"/>
    <row r="219" ht="20.100000000000001" customHeight="1" x14ac:dyDescent="0.2"/>
    <row r="220" ht="20.100000000000001" customHeight="1" x14ac:dyDescent="0.2"/>
    <row r="221" ht="20.100000000000001" customHeight="1" x14ac:dyDescent="0.2"/>
    <row r="222" ht="20.100000000000001" customHeight="1" x14ac:dyDescent="0.2"/>
    <row r="223" ht="20.100000000000001" customHeight="1" x14ac:dyDescent="0.2"/>
    <row r="224" ht="20.100000000000001" customHeight="1" x14ac:dyDescent="0.2"/>
    <row r="225" ht="20.100000000000001" customHeight="1" x14ac:dyDescent="0.2"/>
    <row r="226" ht="20.100000000000001" customHeight="1" x14ac:dyDescent="0.2"/>
    <row r="227" ht="20.100000000000001" customHeight="1" x14ac:dyDescent="0.2"/>
    <row r="228" ht="20.100000000000001" customHeight="1" x14ac:dyDescent="0.2"/>
    <row r="229" ht="20.100000000000001" customHeight="1" x14ac:dyDescent="0.2"/>
    <row r="230" ht="20.100000000000001" customHeight="1" x14ac:dyDescent="0.2"/>
    <row r="231" ht="20.100000000000001" customHeight="1" x14ac:dyDescent="0.2"/>
    <row r="232" ht="20.100000000000001" customHeight="1" x14ac:dyDescent="0.2"/>
    <row r="233" ht="20.100000000000001" customHeight="1" x14ac:dyDescent="0.2"/>
    <row r="234" ht="20.100000000000001" customHeight="1" x14ac:dyDescent="0.2"/>
    <row r="235" ht="20.100000000000001" customHeight="1" x14ac:dyDescent="0.2"/>
    <row r="236" ht="20.100000000000001" customHeight="1" x14ac:dyDescent="0.2"/>
    <row r="237" ht="20.100000000000001" customHeight="1" x14ac:dyDescent="0.2"/>
    <row r="238" ht="20.100000000000001" customHeight="1" x14ac:dyDescent="0.2"/>
    <row r="239" ht="20.100000000000001" customHeight="1" x14ac:dyDescent="0.2"/>
    <row r="240" ht="20.100000000000001" customHeight="1" x14ac:dyDescent="0.2"/>
    <row r="241" ht="20.100000000000001" customHeight="1" x14ac:dyDescent="0.2"/>
    <row r="242" ht="20.100000000000001" customHeight="1" x14ac:dyDescent="0.2"/>
    <row r="243" ht="20.100000000000001" customHeight="1" x14ac:dyDescent="0.2"/>
    <row r="244" ht="20.100000000000001" customHeight="1" x14ac:dyDescent="0.2"/>
    <row r="245" ht="20.100000000000001" customHeight="1" x14ac:dyDescent="0.2"/>
    <row r="246" ht="20.100000000000001" customHeight="1" x14ac:dyDescent="0.2"/>
    <row r="247" ht="20.100000000000001" customHeight="1" x14ac:dyDescent="0.2"/>
    <row r="248" ht="20.100000000000001" customHeight="1" x14ac:dyDescent="0.2"/>
    <row r="249" ht="20.100000000000001" customHeight="1" x14ac:dyDescent="0.2"/>
    <row r="250" ht="20.100000000000001" customHeight="1" x14ac:dyDescent="0.2"/>
    <row r="251" ht="20.100000000000001" customHeight="1" x14ac:dyDescent="0.2"/>
    <row r="252" ht="20.100000000000001" customHeight="1" x14ac:dyDescent="0.2"/>
    <row r="253" ht="20.100000000000001" customHeight="1" x14ac:dyDescent="0.2"/>
    <row r="254" ht="20.100000000000001" customHeight="1" x14ac:dyDescent="0.2"/>
    <row r="255" ht="20.100000000000001" customHeight="1" x14ac:dyDescent="0.2"/>
    <row r="256" ht="20.100000000000001" customHeight="1" x14ac:dyDescent="0.2"/>
    <row r="257" ht="20.100000000000001" customHeight="1" x14ac:dyDescent="0.2"/>
    <row r="258" ht="20.100000000000001" customHeight="1" x14ac:dyDescent="0.2"/>
    <row r="259" ht="20.100000000000001" customHeight="1" x14ac:dyDescent="0.2"/>
    <row r="260" ht="20.100000000000001" customHeight="1" x14ac:dyDescent="0.2"/>
    <row r="261" ht="20.100000000000001" customHeight="1" x14ac:dyDescent="0.2"/>
    <row r="262" ht="20.100000000000001" customHeight="1" x14ac:dyDescent="0.2"/>
    <row r="263" ht="20.100000000000001" customHeight="1" x14ac:dyDescent="0.2"/>
    <row r="264" ht="20.100000000000001" customHeight="1" x14ac:dyDescent="0.2"/>
    <row r="265" ht="20.100000000000001" customHeight="1" x14ac:dyDescent="0.2"/>
    <row r="266" ht="20.100000000000001" customHeight="1" x14ac:dyDescent="0.2"/>
    <row r="267" ht="20.100000000000001" customHeight="1" x14ac:dyDescent="0.2"/>
    <row r="268" ht="20.100000000000001" customHeight="1" x14ac:dyDescent="0.2"/>
    <row r="269" ht="20.100000000000001" customHeight="1" x14ac:dyDescent="0.2"/>
    <row r="270" ht="20.100000000000001" customHeight="1" x14ac:dyDescent="0.2"/>
    <row r="271" ht="20.100000000000001" customHeight="1" x14ac:dyDescent="0.2"/>
    <row r="272" ht="20.100000000000001" customHeight="1" x14ac:dyDescent="0.2"/>
    <row r="273" ht="20.100000000000001" customHeight="1" x14ac:dyDescent="0.2"/>
    <row r="274" ht="20.100000000000001" customHeight="1" x14ac:dyDescent="0.2"/>
    <row r="275" ht="20.100000000000001" customHeight="1" x14ac:dyDescent="0.2"/>
    <row r="276" ht="20.100000000000001" customHeight="1" x14ac:dyDescent="0.2"/>
    <row r="277" ht="20.100000000000001" customHeight="1" x14ac:dyDescent="0.2"/>
    <row r="278" ht="20.100000000000001" customHeight="1" x14ac:dyDescent="0.2"/>
    <row r="279" ht="20.100000000000001" customHeight="1" x14ac:dyDescent="0.2"/>
    <row r="280" ht="20.100000000000001" customHeight="1" x14ac:dyDescent="0.2"/>
    <row r="281" ht="20.100000000000001" customHeight="1" x14ac:dyDescent="0.2"/>
    <row r="282" ht="20.100000000000001" customHeight="1" x14ac:dyDescent="0.2"/>
    <row r="283" ht="20.100000000000001" customHeight="1" x14ac:dyDescent="0.2"/>
    <row r="284" ht="20.100000000000001" customHeight="1" x14ac:dyDescent="0.2"/>
    <row r="285" ht="20.100000000000001" customHeight="1" x14ac:dyDescent="0.2"/>
    <row r="286" ht="20.100000000000001" customHeight="1" x14ac:dyDescent="0.2"/>
    <row r="287" ht="20.100000000000001" customHeight="1" x14ac:dyDescent="0.2"/>
    <row r="288" ht="20.100000000000001" customHeight="1" x14ac:dyDescent="0.2"/>
    <row r="289" ht="20.100000000000001" customHeight="1" x14ac:dyDescent="0.2"/>
    <row r="290" ht="20.100000000000001" customHeight="1" x14ac:dyDescent="0.2"/>
    <row r="291" ht="20.100000000000001" customHeight="1" x14ac:dyDescent="0.2"/>
    <row r="292" ht="20.100000000000001" customHeight="1" x14ac:dyDescent="0.2"/>
    <row r="293" ht="20.100000000000001" customHeight="1" x14ac:dyDescent="0.2"/>
    <row r="294" ht="20.100000000000001" customHeight="1" x14ac:dyDescent="0.2"/>
    <row r="295" ht="20.100000000000001" customHeight="1" x14ac:dyDescent="0.2"/>
    <row r="296" ht="20.100000000000001" customHeight="1" x14ac:dyDescent="0.2"/>
    <row r="297" ht="20.100000000000001" customHeight="1" x14ac:dyDescent="0.2"/>
    <row r="298" ht="20.100000000000001" customHeight="1" x14ac:dyDescent="0.2"/>
  </sheetData>
  <mergeCells count="1">
    <mergeCell ref="B6:F6"/>
  </mergeCells>
  <phoneticPr fontId="32" type="noConversion"/>
  <hyperlinks>
    <hyperlink ref="F7" location="Indice!A1" display="Volver al Indice" xr:uid="{00000000-0004-0000-0300-000000000000}"/>
  </hyperlinks>
  <pageMargins left="0.7" right="0.7" top="0.75" bottom="0.75" header="0.3" footer="0.3"/>
  <pageSetup paperSize="9" orientation="portrait" r:id="rId1"/>
  <ignoredErrors>
    <ignoredError sqref="B37 B85 B109 B12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RowHeight="12.75" x14ac:dyDescent="0.2"/>
  <cols>
    <col min="1" max="1" width="26.140625" style="55" customWidth="1"/>
    <col min="2" max="16384" width="11.42578125" style="55"/>
  </cols>
  <sheetData>
    <row r="1" spans="1:1" x14ac:dyDescent="0.2">
      <c r="A1" s="54" t="s">
        <v>14</v>
      </c>
    </row>
    <row r="2" spans="1:1" x14ac:dyDescent="0.2">
      <c r="A2" s="54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Indice</vt:lpstr>
      <vt:lpstr>1. INFORMACION HISTORICA</vt:lpstr>
      <vt:lpstr>2. RESUMEN DONADOS Y RECEPTADOS</vt:lpstr>
      <vt:lpstr>3.RECEPTADOS Y PARTICIPACION</vt:lpstr>
      <vt:lpstr>Hoja1</vt:lpstr>
      <vt:lpstr>'1. INFORMACION HISTORICA'!Área_de_impresión</vt:lpstr>
    </vt:vector>
  </TitlesOfParts>
  <Company>SENATEL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Luisa Perugachi</dc:creator>
  <cp:lastModifiedBy>Giovana Méndez Gruezo</cp:lastModifiedBy>
  <cp:lastPrinted>2009-05-12T19:15:10Z</cp:lastPrinted>
  <dcterms:created xsi:type="dcterms:W3CDTF">2006-07-05T21:20:06Z</dcterms:created>
  <dcterms:modified xsi:type="dcterms:W3CDTF">2021-01-20T20:16:46Z</dcterms:modified>
</cp:coreProperties>
</file>