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drawings/drawing9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lourdes.ruiz\Desktop\Estadísticas\ESTADISTICAS NUEVA ESTRUCTURA\estadísticas LU\Atención al usuario\2021\8.- Agosto\"/>
    </mc:Choice>
  </mc:AlternateContent>
  <bookViews>
    <workbookView xWindow="0" yWindow="0" windowWidth="21600" windowHeight="10230" tabRatio="917"/>
  </bookViews>
  <sheets>
    <sheet name="Indice" sheetId="11" r:id="rId1"/>
    <sheet name="Tipo - Historico" sheetId="12" r:id="rId2"/>
    <sheet name="Provincia - Operadora" sheetId="14" r:id="rId3"/>
    <sheet name="Tipos Requerimientos" sheetId="15" r:id="rId4"/>
    <sheet name="Servicios" sheetId="16" r:id="rId5"/>
    <sheet name="SMA" sheetId="18" r:id="rId6"/>
    <sheet name="Telefonia Fija" sheetId="17" r:id="rId7"/>
    <sheet name="Internet" sheetId="19" r:id="rId8"/>
    <sheet name="Television Pagada" sheetId="21" r:id="rId9"/>
  </sheets>
  <calcPr calcId="162913"/>
</workbook>
</file>

<file path=xl/calcChain.xml><?xml version="1.0" encoding="utf-8"?>
<calcChain xmlns="http://schemas.openxmlformats.org/spreadsheetml/2006/main">
  <c r="K20" i="16" l="1"/>
  <c r="L20" i="16"/>
  <c r="M20" i="16"/>
  <c r="J20" i="16"/>
  <c r="N10" i="16"/>
  <c r="N11" i="16"/>
  <c r="N12" i="16"/>
  <c r="N13" i="16"/>
  <c r="N14" i="16"/>
  <c r="N15" i="16"/>
  <c r="N16" i="16"/>
  <c r="N17" i="16"/>
  <c r="N18" i="16"/>
  <c r="N19" i="16"/>
  <c r="N9" i="16"/>
  <c r="N20" i="16" s="1"/>
  <c r="G43" i="14"/>
  <c r="G44" i="14"/>
  <c r="G45" i="14"/>
  <c r="G46" i="14"/>
  <c r="G47" i="14"/>
  <c r="G48" i="14"/>
  <c r="G49" i="14"/>
  <c r="G50" i="14"/>
  <c r="G51" i="14"/>
  <c r="G52" i="14"/>
  <c r="G53" i="14"/>
  <c r="G54" i="14"/>
  <c r="G42" i="14"/>
  <c r="O15" i="16" l="1"/>
  <c r="O14" i="16"/>
  <c r="O13" i="16"/>
  <c r="O10" i="16"/>
  <c r="O19" i="16"/>
  <c r="O17" i="16"/>
  <c r="O18" i="16"/>
  <c r="O12" i="16"/>
  <c r="O11" i="16"/>
  <c r="O16" i="16"/>
  <c r="G55" i="14"/>
  <c r="H50" i="14" s="1"/>
  <c r="D55" i="14"/>
  <c r="E55" i="14"/>
  <c r="F55" i="14"/>
  <c r="C55" i="14"/>
  <c r="D35" i="14"/>
  <c r="E35" i="14"/>
  <c r="F35" i="14"/>
  <c r="C35" i="14"/>
  <c r="R12" i="12"/>
  <c r="R13" i="12"/>
  <c r="R14" i="12"/>
  <c r="R11" i="12"/>
  <c r="O15" i="12"/>
  <c r="P15" i="12"/>
  <c r="Q15" i="12"/>
  <c r="N15" i="12"/>
  <c r="H54" i="14" l="1"/>
  <c r="H53" i="14"/>
  <c r="H52" i="14"/>
  <c r="H49" i="14"/>
  <c r="H51" i="14"/>
  <c r="R15" i="12"/>
  <c r="H45" i="14"/>
  <c r="H44" i="14"/>
  <c r="H46" i="14"/>
  <c r="H47" i="14"/>
  <c r="H48" i="14"/>
  <c r="H43" i="14" l="1"/>
  <c r="K17" i="21" l="1"/>
  <c r="M17" i="19"/>
  <c r="J18" i="17"/>
  <c r="F133" i="18"/>
  <c r="E133" i="18"/>
  <c r="D133" i="18"/>
  <c r="G132" i="18"/>
  <c r="G131" i="18"/>
  <c r="G130" i="18"/>
  <c r="G129" i="18"/>
  <c r="G128" i="18"/>
  <c r="G127" i="18"/>
  <c r="G126" i="18"/>
  <c r="G125" i="18"/>
  <c r="G124" i="18"/>
  <c r="G123" i="18"/>
  <c r="G122" i="18"/>
  <c r="G121" i="18"/>
  <c r="G12" i="14"/>
  <c r="G14" i="14"/>
  <c r="G15" i="14"/>
  <c r="G16" i="14"/>
  <c r="G17" i="14"/>
  <c r="G18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19" i="14"/>
  <c r="G13" i="14"/>
  <c r="G11" i="14"/>
  <c r="G35" i="14" l="1"/>
  <c r="H42" i="14"/>
  <c r="H55" i="14" s="1"/>
  <c r="G133" i="18"/>
  <c r="O61" i="12"/>
  <c r="N61" i="12"/>
  <c r="M61" i="12"/>
  <c r="L61" i="12"/>
  <c r="K61" i="12"/>
  <c r="J61" i="12"/>
  <c r="I61" i="12"/>
  <c r="H61" i="12"/>
  <c r="G61" i="12"/>
  <c r="F61" i="12"/>
  <c r="E61" i="12"/>
  <c r="D61" i="12"/>
  <c r="P60" i="12"/>
  <c r="P59" i="12"/>
  <c r="P58" i="12"/>
  <c r="P57" i="12"/>
  <c r="D15" i="12"/>
  <c r="P61" i="12" l="1"/>
  <c r="K25" i="21" l="1"/>
  <c r="I26" i="17" l="1"/>
  <c r="H25" i="14" l="1"/>
  <c r="H26" i="14"/>
  <c r="H27" i="14"/>
  <c r="H30" i="14"/>
  <c r="H34" i="14"/>
  <c r="H28" i="14"/>
  <c r="H29" i="14"/>
  <c r="H32" i="14"/>
  <c r="H33" i="14"/>
  <c r="H31" i="14"/>
  <c r="H13" i="14"/>
  <c r="H15" i="14"/>
  <c r="H20" i="14"/>
  <c r="H22" i="14"/>
  <c r="H17" i="14"/>
  <c r="H18" i="14"/>
  <c r="H23" i="14"/>
  <c r="H19" i="14"/>
  <c r="H12" i="14"/>
  <c r="H24" i="14"/>
  <c r="H16" i="14"/>
  <c r="H14" i="14"/>
  <c r="H21" i="14"/>
  <c r="K16" i="21"/>
  <c r="M16" i="19"/>
  <c r="J17" i="17"/>
  <c r="F119" i="18"/>
  <c r="E119" i="18"/>
  <c r="D119" i="18"/>
  <c r="G118" i="18"/>
  <c r="G117" i="18"/>
  <c r="G116" i="18"/>
  <c r="G115" i="18"/>
  <c r="G114" i="18"/>
  <c r="G113" i="18"/>
  <c r="G112" i="18"/>
  <c r="G111" i="18"/>
  <c r="G110" i="18"/>
  <c r="G109" i="18"/>
  <c r="G108" i="18"/>
  <c r="G107" i="18"/>
  <c r="H127" i="12"/>
  <c r="G119" i="18" l="1"/>
  <c r="N127" i="12" l="1"/>
  <c r="M127" i="12" l="1"/>
  <c r="I16" i="12"/>
  <c r="J14" i="12" s="1"/>
  <c r="J13" i="12" l="1"/>
  <c r="J12" i="12"/>
  <c r="J15" i="12"/>
  <c r="M32" i="19" l="1"/>
  <c r="K72" i="12" l="1"/>
  <c r="I127" i="12" l="1"/>
  <c r="E13" i="12"/>
  <c r="E11" i="12"/>
  <c r="E12" i="12"/>
  <c r="E14" i="12" l="1"/>
  <c r="M28" i="19" l="1"/>
  <c r="I27" i="17" l="1"/>
  <c r="E127" i="12" l="1"/>
  <c r="K15" i="21" l="1"/>
  <c r="M15" i="19"/>
  <c r="J12" i="17"/>
  <c r="J13" i="17"/>
  <c r="J14" i="17"/>
  <c r="J15" i="17"/>
  <c r="J16" i="17"/>
  <c r="J11" i="17"/>
  <c r="F105" i="18"/>
  <c r="E105" i="18"/>
  <c r="D105" i="18"/>
  <c r="G103" i="18"/>
  <c r="G102" i="18"/>
  <c r="G101" i="18"/>
  <c r="G100" i="18"/>
  <c r="G99" i="18"/>
  <c r="G98" i="18"/>
  <c r="G97" i="18"/>
  <c r="G96" i="18"/>
  <c r="G95" i="18"/>
  <c r="G94" i="18"/>
  <c r="G93" i="18"/>
  <c r="G104" i="18" l="1"/>
  <c r="G105" i="18" s="1"/>
  <c r="C127" i="12" l="1"/>
  <c r="O120" i="12"/>
  <c r="O121" i="12"/>
  <c r="O122" i="12"/>
  <c r="O123" i="12"/>
  <c r="O124" i="12"/>
  <c r="O125" i="12"/>
  <c r="O126" i="12"/>
  <c r="O119" i="12"/>
  <c r="P71" i="12" l="1"/>
  <c r="N106" i="12" s="1"/>
  <c r="P70" i="12"/>
  <c r="N105" i="12" s="1"/>
  <c r="P69" i="12"/>
  <c r="N104" i="12" s="1"/>
  <c r="P68" i="12"/>
  <c r="N103" i="12" s="1"/>
  <c r="N107" i="12" l="1"/>
  <c r="N110" i="12" s="1"/>
  <c r="M107" i="12"/>
  <c r="M110" i="12" s="1"/>
  <c r="L107" i="12"/>
  <c r="L110" i="12" s="1"/>
  <c r="P72" i="12"/>
  <c r="E90" i="18" l="1"/>
  <c r="D90" i="18"/>
  <c r="F90" i="18"/>
  <c r="K127" i="12" l="1"/>
  <c r="L72" i="12"/>
  <c r="J127" i="12" l="1"/>
  <c r="I72" i="12"/>
  <c r="J72" i="12"/>
  <c r="J107" i="12" l="1"/>
  <c r="J110" i="12" s="1"/>
  <c r="I107" i="12"/>
  <c r="I110" i="12" s="1"/>
  <c r="H107" i="12"/>
  <c r="H110" i="12" s="1"/>
  <c r="G107" i="12"/>
  <c r="G110" i="12" s="1"/>
  <c r="F107" i="12"/>
  <c r="F110" i="12" s="1"/>
  <c r="E107" i="12"/>
  <c r="E110" i="12" s="1"/>
  <c r="D107" i="12"/>
  <c r="D110" i="12" s="1"/>
  <c r="C107" i="12"/>
  <c r="C110" i="12" s="1"/>
  <c r="L127" i="12" l="1"/>
  <c r="F127" i="12"/>
  <c r="O72" i="12"/>
  <c r="N72" i="12"/>
  <c r="M72" i="12"/>
  <c r="G72" i="12"/>
  <c r="F72" i="12"/>
  <c r="D72" i="12"/>
  <c r="E72" i="12" l="1"/>
  <c r="K107" i="12"/>
  <c r="K110" i="12" s="1"/>
  <c r="G127" i="12"/>
  <c r="H72" i="12"/>
  <c r="E15" i="12"/>
  <c r="J11" i="12"/>
  <c r="D127" i="12"/>
  <c r="O127" i="12" s="1"/>
  <c r="P122" i="12" l="1"/>
  <c r="P125" i="12"/>
  <c r="P119" i="12"/>
  <c r="P124" i="12"/>
  <c r="P121" i="12"/>
  <c r="P120" i="12"/>
  <c r="P126" i="12"/>
  <c r="P123" i="12"/>
  <c r="J16" i="12"/>
  <c r="P127" i="12" l="1"/>
  <c r="E36" i="19" l="1"/>
  <c r="F36" i="19"/>
  <c r="G36" i="19"/>
  <c r="H36" i="19"/>
  <c r="I36" i="19"/>
  <c r="J36" i="19"/>
  <c r="K36" i="19"/>
  <c r="L36" i="19"/>
  <c r="D36" i="19"/>
  <c r="M24" i="19"/>
  <c r="K11" i="21"/>
  <c r="K12" i="21"/>
  <c r="K13" i="21"/>
  <c r="K14" i="21"/>
  <c r="K10" i="21"/>
  <c r="M11" i="19"/>
  <c r="M12" i="19"/>
  <c r="M13" i="19"/>
  <c r="M14" i="19"/>
  <c r="M10" i="19"/>
  <c r="F91" i="18" l="1"/>
  <c r="E91" i="18"/>
  <c r="D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91" i="18" l="1"/>
  <c r="H11" i="14" l="1"/>
  <c r="K24" i="21" l="1"/>
  <c r="M25" i="19"/>
  <c r="E36" i="17"/>
  <c r="F36" i="17"/>
  <c r="G36" i="17"/>
  <c r="H36" i="17"/>
  <c r="D36" i="17"/>
  <c r="I28" i="17"/>
  <c r="I29" i="17"/>
  <c r="I30" i="17"/>
  <c r="I31" i="17"/>
  <c r="I32" i="17"/>
  <c r="I33" i="17"/>
  <c r="I34" i="17"/>
  <c r="I35" i="17"/>
  <c r="I25" i="17"/>
  <c r="I24" i="17" l="1"/>
  <c r="I36" i="17" s="1"/>
  <c r="F77" i="18"/>
  <c r="E77" i="18"/>
  <c r="D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77" i="18" l="1"/>
  <c r="E35" i="21"/>
  <c r="F35" i="21"/>
  <c r="G35" i="21"/>
  <c r="H35" i="21"/>
  <c r="I35" i="21"/>
  <c r="J35" i="21"/>
  <c r="D35" i="21"/>
  <c r="K34" i="21"/>
  <c r="M35" i="19"/>
  <c r="E63" i="18"/>
  <c r="F63" i="18"/>
  <c r="D63" i="18"/>
  <c r="G62" i="18"/>
  <c r="K33" i="21" l="1"/>
  <c r="K32" i="21"/>
  <c r="K31" i="21"/>
  <c r="K30" i="21"/>
  <c r="K29" i="21"/>
  <c r="K28" i="21"/>
  <c r="K27" i="21"/>
  <c r="K26" i="21"/>
  <c r="K23" i="21"/>
  <c r="M34" i="19"/>
  <c r="M33" i="19"/>
  <c r="M31" i="19"/>
  <c r="M30" i="19"/>
  <c r="M29" i="19"/>
  <c r="M27" i="19"/>
  <c r="M26" i="19"/>
  <c r="G61" i="18"/>
  <c r="G60" i="18"/>
  <c r="G59" i="18"/>
  <c r="G58" i="18"/>
  <c r="G57" i="18"/>
  <c r="G56" i="18"/>
  <c r="G55" i="18"/>
  <c r="G54" i="18"/>
  <c r="G53" i="18"/>
  <c r="G52" i="18"/>
  <c r="G51" i="18"/>
  <c r="F49" i="18"/>
  <c r="E49" i="18"/>
  <c r="D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F35" i="18"/>
  <c r="E35" i="18"/>
  <c r="D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F21" i="18"/>
  <c r="E21" i="18"/>
  <c r="D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49" i="18" l="1"/>
  <c r="M36" i="19"/>
  <c r="G35" i="18"/>
  <c r="G21" i="18"/>
  <c r="G63" i="18"/>
  <c r="H35" i="14"/>
  <c r="K35" i="21"/>
  <c r="O9" i="16"/>
  <c r="O20" i="16" s="1"/>
</calcChain>
</file>

<file path=xl/sharedStrings.xml><?xml version="1.0" encoding="utf-8"?>
<sst xmlns="http://schemas.openxmlformats.org/spreadsheetml/2006/main" count="774" uniqueCount="251">
  <si>
    <t>Operadora</t>
  </si>
  <si>
    <t>Reclamo</t>
  </si>
  <si>
    <t>Información</t>
  </si>
  <si>
    <t>Julio</t>
  </si>
  <si>
    <t>Denuncia</t>
  </si>
  <si>
    <t>Sugerencia</t>
  </si>
  <si>
    <t>Esmeraldas</t>
  </si>
  <si>
    <t>Orellana</t>
  </si>
  <si>
    <t>Santa Elena</t>
  </si>
  <si>
    <t>Pichincha</t>
  </si>
  <si>
    <t>JULIO</t>
  </si>
  <si>
    <t>Abril</t>
  </si>
  <si>
    <t>Total general</t>
  </si>
  <si>
    <t xml:space="preserve">TOTAL GENERAL </t>
  </si>
  <si>
    <t>%</t>
  </si>
  <si>
    <t>Provincias</t>
  </si>
  <si>
    <t>REQUERIMIENTOS POR PROVINCIA</t>
  </si>
  <si>
    <t>CNT</t>
  </si>
  <si>
    <t>REQUERIMIENTOS POR OPERADORA</t>
  </si>
  <si>
    <t>CLARO - CONECEL</t>
  </si>
  <si>
    <t>CABLE UNION</t>
  </si>
  <si>
    <t>PUNTONET</t>
  </si>
  <si>
    <t>IPLANET</t>
  </si>
  <si>
    <t>ETAPA</t>
  </si>
  <si>
    <t>Descripción de Tramite</t>
  </si>
  <si>
    <t>MEDIO DE INGRESO</t>
  </si>
  <si>
    <t>TIPO DE REQUERIMIENTO</t>
  </si>
  <si>
    <t>Cantidad</t>
  </si>
  <si>
    <t>CNT EP</t>
  </si>
  <si>
    <t>MEGADATOS - TELCONET</t>
  </si>
  <si>
    <t>GRUPO TV CABLE</t>
  </si>
  <si>
    <t>OPERADOR - REQUERIMIENTOS</t>
  </si>
  <si>
    <t>REQUERIMIENTOS POR SERVICIO</t>
  </si>
  <si>
    <t>Servicio de Telecomunicaciones</t>
  </si>
  <si>
    <t>TIPOS DE RECLAMOS POR OPERADORES</t>
  </si>
  <si>
    <t>REQUERIMIENTOS POR SERVICIO Y OPERADOR</t>
  </si>
  <si>
    <t>Loja</t>
  </si>
  <si>
    <t>Chimborazo</t>
  </si>
  <si>
    <t>Guayas</t>
  </si>
  <si>
    <t>May</t>
  </si>
  <si>
    <t>Cañar</t>
  </si>
  <si>
    <t>Santo Domingo</t>
  </si>
  <si>
    <t>Azuay</t>
  </si>
  <si>
    <t>Imbabura</t>
  </si>
  <si>
    <t>Pastaza</t>
  </si>
  <si>
    <t>Tungurahua</t>
  </si>
  <si>
    <t>Cotopaxi</t>
  </si>
  <si>
    <t>El Oro</t>
  </si>
  <si>
    <t>Sistema Documental Quipux</t>
  </si>
  <si>
    <t>DIRECT TV</t>
  </si>
  <si>
    <t>SOLINTENSA</t>
  </si>
  <si>
    <t>OTROS OPERADORES</t>
  </si>
  <si>
    <t>ATENCIÓN AL USUARIO</t>
  </si>
  <si>
    <t>Categoria: Atención de requerimientos</t>
  </si>
  <si>
    <t>Indicador: Requerimientos atendidos</t>
  </si>
  <si>
    <t>Archivo</t>
  </si>
  <si>
    <t>Descripción</t>
  </si>
  <si>
    <r>
      <rPr>
        <b/>
        <sz val="11"/>
        <color indexed="56"/>
        <rFont val="Arial"/>
        <family val="2"/>
      </rPr>
      <t>Fuente:</t>
    </r>
    <r>
      <rPr>
        <sz val="11"/>
        <color indexed="56"/>
        <rFont val="Arial"/>
        <family val="2"/>
      </rPr>
      <t xml:space="preserve"> Reportes Sistema ARCOTEL</t>
    </r>
  </si>
  <si>
    <t>TIPOS DE REQUERIMIENTOS Y MEDIO DE INGRESO DE REQUERIMIENTOS</t>
  </si>
  <si>
    <t>REQUERIMIENTOS</t>
  </si>
  <si>
    <t>Enero</t>
  </si>
  <si>
    <t>Febrero</t>
  </si>
  <si>
    <t>Marzo</t>
  </si>
  <si>
    <t>Mayo</t>
  </si>
  <si>
    <t>Junio</t>
  </si>
  <si>
    <t>TOTAL</t>
  </si>
  <si>
    <t>Agosto</t>
  </si>
  <si>
    <t>Septiembre</t>
  </si>
  <si>
    <t>Octubre</t>
  </si>
  <si>
    <t>Noviembre</t>
  </si>
  <si>
    <t>Diciembre</t>
  </si>
  <si>
    <t>Año 2010</t>
  </si>
  <si>
    <t>Año 2011</t>
  </si>
  <si>
    <t>Año 2012</t>
  </si>
  <si>
    <t>Año 2013</t>
  </si>
  <si>
    <t>Año 2014</t>
  </si>
  <si>
    <t>Año 2015</t>
  </si>
  <si>
    <t>HISTÓRICO DE REQUERIMIENTOS</t>
  </si>
  <si>
    <t>AÑOS</t>
  </si>
  <si>
    <t>REQUERIMIENTOS HISTÓRICOS</t>
  </si>
  <si>
    <t>REQUERIMIENTOS TOTALES</t>
  </si>
  <si>
    <t>Requerimientos por Tipo e Histórico de Requerimientos</t>
  </si>
  <si>
    <t xml:space="preserve"> REQUERIMIENTOS CIUDADANOS POR PROVINCIA</t>
  </si>
  <si>
    <t>REQUERIMIENTOS CIUDADANOS REALIZADOS A LAS OPERADORAS</t>
  </si>
  <si>
    <t>Tipos de Requerimientos por Operadora</t>
  </si>
  <si>
    <t>SERVICIO</t>
  </si>
  <si>
    <t>OTECEL S.A. (MOVISTAR)</t>
  </si>
  <si>
    <t>CONECEL SA (CLARO)</t>
  </si>
  <si>
    <t>Ene</t>
  </si>
  <si>
    <t>Feb</t>
  </si>
  <si>
    <t>Mar</t>
  </si>
  <si>
    <t>Abr</t>
  </si>
  <si>
    <t>Jun</t>
  </si>
  <si>
    <t>Jul</t>
  </si>
  <si>
    <t>Ago</t>
  </si>
  <si>
    <t>Sep</t>
  </si>
  <si>
    <t>Oct</t>
  </si>
  <si>
    <t>Nov</t>
  </si>
  <si>
    <t>Dic</t>
  </si>
  <si>
    <t>RECLAMOS TELEFONÍA FIJA</t>
  </si>
  <si>
    <t>CNT TF</t>
  </si>
  <si>
    <t>SETEL S.A.</t>
  </si>
  <si>
    <t>ETAPA E.P.</t>
  </si>
  <si>
    <t>AÑO</t>
  </si>
  <si>
    <t>OPERADORA</t>
  </si>
  <si>
    <t>RECLAMOS SERVICIO DE INTERNET</t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</si>
  <si>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</si>
  <si>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</si>
  <si>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</si>
  <si>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</si>
  <si>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</si>
  <si>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</si>
  <si>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</si>
  <si>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</si>
  <si>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</si>
  <si>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</si>
  <si>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</si>
  <si>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 xml:space="preserve">AÑO - MES </t>
  </si>
  <si>
    <t>RECLAMOS SERVICIO DE TV PAGADA</t>
  </si>
  <si>
    <t xml:space="preserve">UNIVISA </t>
  </si>
  <si>
    <t>1 Atención de requerimientos clasificados por tipo e histórico</t>
  </si>
  <si>
    <t>Detalle de la cantidad de requerimientos atendidos desagregados por tipo, medio de ingreso del requirimiento y evolución histórica</t>
  </si>
  <si>
    <t>Detalle de atención de requerimientos ingresados por Provincias y Operadoras</t>
  </si>
  <si>
    <t>Detalle de atención de requerimientos clasificados por servicio y operadora</t>
  </si>
  <si>
    <t>REQUERIMIENTOS DEL SERVICIO MOVIL AVANZADO</t>
  </si>
  <si>
    <t>Detalle de atención de requerimientos del Servicio Móvil Avanzado</t>
  </si>
  <si>
    <t>Detalle de atención de requerimientos del Servicio de Telefonía Fija</t>
  </si>
  <si>
    <t>Detalle de atención de reclamos del Servicio de Internet</t>
  </si>
  <si>
    <t>Detalle de atención de los tipos de requerimientos realizados por los ciudadanos</t>
  </si>
  <si>
    <t>Detalle de atención de reclamos del Servicio de TV Pagada</t>
  </si>
  <si>
    <t>2. Atención de requerimientos por Provincias y Operadoras</t>
  </si>
  <si>
    <t>3. Atención de requerimientos clasificados por tipo</t>
  </si>
  <si>
    <t>4. Atención de requerimientos por servicio y operadora</t>
  </si>
  <si>
    <t>5. Atención de requerimientos del Servicio Móvil Avanzado</t>
  </si>
  <si>
    <t>6. Atención de requerimientos del Servicio de Telefonía Fija</t>
  </si>
  <si>
    <t>7. Atención de requerimientos del Servicio de Internet</t>
  </si>
  <si>
    <t>7. Atención de requerimientos del Servicio de TV Pagada</t>
  </si>
  <si>
    <t>Requerimientos por Provincias y Empresas Operadoras</t>
  </si>
  <si>
    <t>Requerimientos por Servicio de Telecomunicaciones</t>
  </si>
  <si>
    <t>Requerimientos del Servicio Móvil Avanzado</t>
  </si>
  <si>
    <t>Requerimientos de Servicio de Internet</t>
  </si>
  <si>
    <t>Requerimientos de Servicio de TV Pagada</t>
  </si>
  <si>
    <t>TOTAL TELEFONIA FIJA</t>
  </si>
  <si>
    <t>TOTAL INTERNET</t>
  </si>
  <si>
    <t>TOTAL SERVICIO TELEVISIÓN PAGADA</t>
  </si>
  <si>
    <t>Cerrado</t>
  </si>
  <si>
    <t>En trámite</t>
  </si>
  <si>
    <t>Abierto</t>
  </si>
  <si>
    <t>Año 2016</t>
  </si>
  <si>
    <t>-</t>
  </si>
  <si>
    <t>ESTADO DEL REQUERIMIENTO</t>
  </si>
  <si>
    <t>Requerimiento</t>
  </si>
  <si>
    <t>ATENCIÓN DE REQUERIMIENTOS EN LA MATRIZ - COORDINACIONES ZONALES Y OFICINAS TÉCNICAS</t>
  </si>
  <si>
    <t xml:space="preserve">ABRIL </t>
  </si>
  <si>
    <t xml:space="preserve">MAYO </t>
  </si>
  <si>
    <t xml:space="preserve">OCTUBRE </t>
  </si>
  <si>
    <t>Unidad de Atención al Consumidor, DEAC</t>
  </si>
  <si>
    <t>Oficina Técnica de Loja</t>
  </si>
  <si>
    <t>Oficina Técnica de Galápagos</t>
  </si>
  <si>
    <t xml:space="preserve">  </t>
  </si>
  <si>
    <t>MEGADATOS - NETLIFE</t>
  </si>
  <si>
    <t xml:space="preserve"> </t>
  </si>
  <si>
    <t>CLARO FIJO</t>
  </si>
  <si>
    <t>CLARO - FIJO</t>
  </si>
  <si>
    <t>Porcentaje</t>
  </si>
  <si>
    <t>Medio Ingreso</t>
  </si>
  <si>
    <t>Sistema Atención SUARV2 - Página Web Arcotel</t>
  </si>
  <si>
    <t>Morona Santiago</t>
  </si>
  <si>
    <t>Napo</t>
  </si>
  <si>
    <t>Requerimientos del Servicio de Telefonía Fija</t>
  </si>
  <si>
    <t>PBX Directo</t>
  </si>
  <si>
    <t>Formulario Web</t>
  </si>
  <si>
    <t>Atención Presencial</t>
  </si>
  <si>
    <t>Correo Electrónico</t>
  </si>
  <si>
    <t>Zamora Chinchipe</t>
  </si>
  <si>
    <t>Carchi</t>
  </si>
  <si>
    <t>Los Ríos</t>
  </si>
  <si>
    <t>Galápagos</t>
  </si>
  <si>
    <t>Sucumbíos</t>
  </si>
  <si>
    <t>Escalado</t>
  </si>
  <si>
    <t>Manabí</t>
  </si>
  <si>
    <t>Bolívar</t>
  </si>
  <si>
    <t>EVOLUCION MENSUAL DE REQUERIMIENTOS AÑO 2020</t>
  </si>
  <si>
    <t>MESES AÑO 2020</t>
  </si>
  <si>
    <t>facturación: cobro de valores diferentes a los pactados</t>
  </si>
  <si>
    <t>facturación: cobro por servicios no proporcionados</t>
  </si>
  <si>
    <t>falta de tono</t>
  </si>
  <si>
    <t>facturación: cobro por servicios no solicitados</t>
  </si>
  <si>
    <t>portabilidad numérica</t>
  </si>
  <si>
    <t>otros reclamos</t>
  </si>
  <si>
    <t>facturación: acumulación de saldos</t>
  </si>
  <si>
    <t>facturación: cobro por servicios oportunamente terminados</t>
  </si>
  <si>
    <t>teléfonos robados</t>
  </si>
  <si>
    <t>cobertura</t>
  </si>
  <si>
    <t>venta atada o servicio atado</t>
  </si>
  <si>
    <t>equipos</t>
  </si>
  <si>
    <t>privacidad</t>
  </si>
  <si>
    <t>llamadas y mensajes no deseados (spam)</t>
  </si>
  <si>
    <t>cambio de plan</t>
  </si>
  <si>
    <t>facturación: no entrega de la factura</t>
  </si>
  <si>
    <t>servicio móvil avanzado (telefonía móvil e internet móvil)</t>
  </si>
  <si>
    <t>acceso a internet (fijo)</t>
  </si>
  <si>
    <t>televisión por suscripción</t>
  </si>
  <si>
    <t>servicios empaquetados</t>
  </si>
  <si>
    <t>telefonía fija</t>
  </si>
  <si>
    <t>servicio portador</t>
  </si>
  <si>
    <t>televisión abierta y radiodifusión sonora</t>
  </si>
  <si>
    <t>calidad, señal, intermitencias y cortes del servicio</t>
  </si>
  <si>
    <t>terminacion del contrato</t>
  </si>
  <si>
    <t>reduccion velocidad, servicio no habilitado</t>
  </si>
  <si>
    <t>bono de permanencia, fidelidad</t>
  </si>
  <si>
    <t>centros de atencion usuario operador</t>
  </si>
  <si>
    <t>exigencia en atencion presencial</t>
  </si>
  <si>
    <t>call center operador</t>
  </si>
  <si>
    <t>informacion</t>
  </si>
  <si>
    <t>inconvenientes por coactiva</t>
  </si>
  <si>
    <t>información</t>
  </si>
  <si>
    <t>MESES AÑO 2021</t>
  </si>
  <si>
    <t>EVOLUCION MENSUAL DE REQUERIMIENTOS AÑO 2021</t>
  </si>
  <si>
    <t>AÑO 2021</t>
  </si>
  <si>
    <t>RECLAMOS AÑO 2021 -  SERVICIO DE TV PAGADA</t>
  </si>
  <si>
    <t>RECLAMOS AÑO 2021 - RECLAMOS SERVICIO DE INTERNET</t>
  </si>
  <si>
    <t>RECLAMOS AÑO 2021 - SERVICIO DE TELEFONÍA FIJA</t>
  </si>
  <si>
    <t>otros servicios</t>
  </si>
  <si>
    <t>claro - conecel</t>
  </si>
  <si>
    <t>cnt ep</t>
  </si>
  <si>
    <t>movistar - otecel</t>
  </si>
  <si>
    <t>tvcable (grupo tvcable)</t>
  </si>
  <si>
    <t>claro - fijo</t>
  </si>
  <si>
    <t>otras</t>
  </si>
  <si>
    <t>cable unión</t>
  </si>
  <si>
    <t>directv</t>
  </si>
  <si>
    <t>iplanet</t>
  </si>
  <si>
    <t>speedycom</t>
  </si>
  <si>
    <t>megadatos - netlife</t>
  </si>
  <si>
    <t>puntonet</t>
  </si>
  <si>
    <t>roaming</t>
  </si>
  <si>
    <t>Dirección Zonal 2</t>
  </si>
  <si>
    <t>Dirección Zonal 3</t>
  </si>
  <si>
    <t>Dirección Zonal 4</t>
  </si>
  <si>
    <t>Dirección Zonal 5</t>
  </si>
  <si>
    <t>Dirección Zonal 6</t>
  </si>
  <si>
    <t>atención de solicitudes\/reclamos fuera de plazo</t>
  </si>
  <si>
    <t>univisa</t>
  </si>
  <si>
    <t>neutralidad de red</t>
  </si>
  <si>
    <t>ecu 911</t>
  </si>
  <si>
    <t>Información Homologación</t>
  </si>
  <si>
    <t>Solicitud de información</t>
  </si>
  <si>
    <r>
      <t>Fecha de publicación</t>
    </r>
    <r>
      <rPr>
        <sz val="11"/>
        <color theme="3" tint="-0.499984740745262"/>
        <rFont val="Arial"/>
        <family val="2"/>
      </rPr>
      <t>: Agosto 2021</t>
    </r>
  </si>
  <si>
    <t>Mes: Agosto 2021</t>
  </si>
  <si>
    <t>2020 (Hasta Agosto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</si>
</sst>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.0%"/>
    <numFmt numFmtId="166" formatCode="_-* #,##0\ _€_-;\-* #,##0\ _€_-;_-* &quot;-&quot;??\ _€_-;_-@_-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9.35"/>
      <color theme="10"/>
      <name val="Calibri"/>
      <family val="2"/>
    </font>
    <font>
      <sz val="11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1"/>
      <color theme="3" tint="-0.499984740745262"/>
      <name val="Arial"/>
      <family val="2"/>
    </font>
    <font>
      <b/>
      <sz val="16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Calibri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theme="0"/>
      <name val="Arial"/>
      <family val="2"/>
    </font>
    <font>
      <b/>
      <sz val="9"/>
      <color theme="0"/>
      <name val="Arial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theme="1"/>
      <name val="Calibri Light"/>
      <family val="2"/>
    </font>
    <font>
      <b/>
      <sz val="11"/>
      <color rgb="FFFFFFFF"/>
      <name val="Calibri Light"/>
      <family val="2"/>
    </font>
    <font>
      <b/>
      <sz val="11"/>
      <color theme="1"/>
      <name val="Calibri Light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-0.249977111117893"/>
        <bgColor rgb="FFFFFFFF"/>
      </patternFill>
    </fill>
    <fill>
      <patternFill patternType="solid">
        <fgColor rgb="FF305496"/>
        <bgColor indexed="64"/>
      </patternFill>
    </fill>
    <fill>
      <patternFill patternType="solid">
        <fgColor theme="4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</borders>
  <cellStyleXfs count="7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206">
    <xf numFmtId="0" fontId="0" fillId="0" borderId="0" xfId="0"/>
    <xf numFmtId="0" fontId="0" fillId="0" borderId="0" xfId="0"/>
    <xf numFmtId="165" fontId="0" fillId="0" borderId="0" xfId="0" applyNumberFormat="1"/>
    <xf numFmtId="0" fontId="0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14" fillId="35" borderId="10" xfId="0" applyFont="1" applyFill="1" applyBorder="1"/>
    <xf numFmtId="0" fontId="1" fillId="34" borderId="10" xfId="0" applyFont="1" applyFill="1" applyBorder="1" applyAlignment="1">
      <alignment horizontal="center" vertical="center"/>
    </xf>
    <xf numFmtId="0" fontId="20" fillId="36" borderId="10" xfId="0" applyFont="1" applyFill="1" applyBorder="1" applyAlignment="1">
      <alignment horizontal="center" vertical="center" wrapText="1"/>
    </xf>
    <xf numFmtId="165" fontId="20" fillId="36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left" indent="1"/>
    </xf>
    <xf numFmtId="0" fontId="14" fillId="36" borderId="10" xfId="0" applyFont="1" applyFill="1" applyBorder="1" applyAlignment="1">
      <alignment vertical="center" wrapText="1"/>
    </xf>
    <xf numFmtId="0" fontId="14" fillId="35" borderId="10" xfId="0" applyFont="1" applyFill="1" applyBorder="1" applyAlignment="1">
      <alignment vertical="center" wrapText="1"/>
    </xf>
    <xf numFmtId="0" fontId="14" fillId="35" borderId="10" xfId="0" applyFont="1" applyFill="1" applyBorder="1" applyAlignment="1">
      <alignment horizontal="center" vertical="center"/>
    </xf>
    <xf numFmtId="0" fontId="2" fillId="39" borderId="13" xfId="74" applyFill="1" applyBorder="1"/>
    <xf numFmtId="0" fontId="2" fillId="39" borderId="14" xfId="74" applyFill="1" applyBorder="1"/>
    <xf numFmtId="0" fontId="2" fillId="39" borderId="16" xfId="74" applyFill="1" applyBorder="1"/>
    <xf numFmtId="0" fontId="28" fillId="39" borderId="0" xfId="74" applyFont="1" applyFill="1" applyBorder="1"/>
    <xf numFmtId="0" fontId="2" fillId="39" borderId="0" xfId="74" applyFill="1" applyBorder="1"/>
    <xf numFmtId="0" fontId="14" fillId="39" borderId="0" xfId="74" applyFont="1" applyFill="1" applyBorder="1"/>
    <xf numFmtId="0" fontId="29" fillId="39" borderId="0" xfId="74" applyFont="1" applyFill="1" applyBorder="1"/>
    <xf numFmtId="0" fontId="2" fillId="38" borderId="13" xfId="74" applyFill="1" applyBorder="1"/>
    <xf numFmtId="0" fontId="30" fillId="38" borderId="14" xfId="74" applyFont="1" applyFill="1" applyBorder="1"/>
    <xf numFmtId="0" fontId="2" fillId="38" borderId="14" xfId="74" applyFill="1" applyBorder="1"/>
    <xf numFmtId="0" fontId="2" fillId="38" borderId="15" xfId="74" applyFill="1" applyBorder="1"/>
    <xf numFmtId="0" fontId="2" fillId="38" borderId="16" xfId="74" applyFill="1" applyBorder="1"/>
    <xf numFmtId="0" fontId="32" fillId="38" borderId="0" xfId="74" applyFont="1" applyFill="1" applyBorder="1"/>
    <xf numFmtId="0" fontId="2" fillId="38" borderId="0" xfId="74" applyFill="1" applyBorder="1"/>
    <xf numFmtId="0" fontId="2" fillId="38" borderId="17" xfId="74" applyFill="1" applyBorder="1"/>
    <xf numFmtId="0" fontId="2" fillId="38" borderId="18" xfId="74" applyFill="1" applyBorder="1"/>
    <xf numFmtId="0" fontId="32" fillId="38" borderId="19" xfId="74" applyFont="1" applyFill="1" applyBorder="1"/>
    <xf numFmtId="0" fontId="2" fillId="38" borderId="19" xfId="74" applyFill="1" applyBorder="1"/>
    <xf numFmtId="0" fontId="2" fillId="38" borderId="20" xfId="74" applyFill="1" applyBorder="1"/>
    <xf numFmtId="0" fontId="2" fillId="33" borderId="13" xfId="74" applyFill="1" applyBorder="1"/>
    <xf numFmtId="0" fontId="32" fillId="33" borderId="14" xfId="74" applyFont="1" applyFill="1" applyBorder="1"/>
    <xf numFmtId="0" fontId="2" fillId="33" borderId="14" xfId="74" applyFill="1" applyBorder="1"/>
    <xf numFmtId="0" fontId="2" fillId="33" borderId="15" xfId="74" applyFill="1" applyBorder="1"/>
    <xf numFmtId="0" fontId="34" fillId="34" borderId="0" xfId="0" applyFont="1" applyFill="1" applyBorder="1" applyAlignment="1">
      <alignment horizontal="center" vertical="top"/>
    </xf>
    <xf numFmtId="0" fontId="34" fillId="34" borderId="17" xfId="0" applyFont="1" applyFill="1" applyBorder="1" applyAlignment="1">
      <alignment horizontal="center" vertical="top"/>
    </xf>
    <xf numFmtId="0" fontId="2" fillId="33" borderId="0" xfId="74" applyFill="1" applyBorder="1"/>
    <xf numFmtId="0" fontId="2" fillId="33" borderId="16" xfId="74" applyFill="1" applyBorder="1"/>
    <xf numFmtId="0" fontId="2" fillId="33" borderId="24" xfId="74" applyFill="1" applyBorder="1"/>
    <xf numFmtId="0" fontId="2" fillId="33" borderId="17" xfId="74" applyFill="1" applyBorder="1"/>
    <xf numFmtId="0" fontId="0" fillId="0" borderId="19" xfId="0" applyBorder="1"/>
    <xf numFmtId="0" fontId="0" fillId="0" borderId="20" xfId="0" applyBorder="1"/>
    <xf numFmtId="0" fontId="0" fillId="33" borderId="10" xfId="0" applyFill="1" applyBorder="1" applyAlignment="1">
      <alignment horizontal="left" vertical="center" wrapText="1" readingOrder="1"/>
    </xf>
    <xf numFmtId="0" fontId="0" fillId="0" borderId="10" xfId="0" applyNumberFormat="1" applyBorder="1" applyAlignment="1">
      <alignment horizontal="center" vertical="center" wrapText="1" readingOrder="1"/>
    </xf>
    <xf numFmtId="0" fontId="0" fillId="0" borderId="10" xfId="0" applyBorder="1" applyAlignment="1">
      <alignment horizontal="center" vertical="center" wrapText="1" readingOrder="1"/>
    </xf>
    <xf numFmtId="0" fontId="0" fillId="35" borderId="0" xfId="0" applyFill="1"/>
    <xf numFmtId="0" fontId="1" fillId="0" borderId="0" xfId="0" applyFont="1"/>
    <xf numFmtId="0" fontId="0" fillId="0" borderId="0" xfId="0" applyAlignment="1">
      <alignment readingOrder="1"/>
    </xf>
    <xf numFmtId="0" fontId="0" fillId="0" borderId="0" xfId="0" applyAlignment="1">
      <alignment vertical="center" wrapText="1"/>
    </xf>
    <xf numFmtId="0" fontId="0" fillId="33" borderId="10" xfId="0" applyFill="1" applyBorder="1" applyAlignment="1">
      <alignment horizontal="center" vertical="center" wrapText="1" readingOrder="1"/>
    </xf>
    <xf numFmtId="3" fontId="38" fillId="34" borderId="10" xfId="0" applyNumberFormat="1" applyFont="1" applyFill="1" applyBorder="1" applyAlignment="1">
      <alignment horizontal="center" vertical="center" wrapText="1" readingOrder="1"/>
    </xf>
    <xf numFmtId="0" fontId="0" fillId="0" borderId="10" xfId="0" applyBorder="1" applyAlignment="1">
      <alignment horizontal="center"/>
    </xf>
    <xf numFmtId="0" fontId="0" fillId="34" borderId="10" xfId="0" applyFill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1" fillId="34" borderId="10" xfId="0" applyFont="1" applyFill="1" applyBorder="1" applyAlignment="1">
      <alignment horizontal="center"/>
    </xf>
    <xf numFmtId="0" fontId="14" fillId="35" borderId="10" xfId="0" applyFont="1" applyFill="1" applyBorder="1" applyAlignment="1">
      <alignment horizontal="center"/>
    </xf>
    <xf numFmtId="165" fontId="14" fillId="35" borderId="10" xfId="0" applyNumberFormat="1" applyFont="1" applyFill="1" applyBorder="1" applyAlignment="1">
      <alignment horizontal="center"/>
    </xf>
    <xf numFmtId="0" fontId="40" fillId="41" borderId="10" xfId="0" applyFont="1" applyFill="1" applyBorder="1" applyAlignment="1">
      <alignment horizontal="center" vertical="center"/>
    </xf>
    <xf numFmtId="49" fontId="41" fillId="42" borderId="10" xfId="0" applyNumberFormat="1" applyFont="1" applyFill="1" applyBorder="1" applyAlignment="1">
      <alignment horizontal="center" vertical="center"/>
    </xf>
    <xf numFmtId="49" fontId="41" fillId="42" borderId="10" xfId="0" applyNumberFormat="1" applyFont="1" applyFill="1" applyBorder="1" applyAlignment="1">
      <alignment horizontal="center" vertical="center" wrapText="1"/>
    </xf>
    <xf numFmtId="3" fontId="39" fillId="0" borderId="10" xfId="0" applyNumberFormat="1" applyFont="1" applyBorder="1" applyAlignment="1">
      <alignment horizontal="center" vertical="center" readingOrder="1"/>
    </xf>
    <xf numFmtId="3" fontId="39" fillId="0" borderId="10" xfId="0" applyNumberFormat="1" applyFont="1" applyFill="1" applyBorder="1" applyAlignment="1">
      <alignment horizontal="center" vertical="center" readingOrder="1"/>
    </xf>
    <xf numFmtId="0" fontId="0" fillId="0" borderId="0" xfId="0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9" fillId="41" borderId="10" xfId="0" applyFont="1" applyFill="1" applyBorder="1" applyAlignment="1">
      <alignment horizontal="center" vertical="center"/>
    </xf>
    <xf numFmtId="165" fontId="14" fillId="35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/>
    <xf numFmtId="0" fontId="14" fillId="35" borderId="10" xfId="0" applyFont="1" applyFill="1" applyBorder="1" applyAlignment="1">
      <alignment horizontal="center" vertical="center"/>
    </xf>
    <xf numFmtId="0" fontId="0" fillId="0" borderId="31" xfId="0" applyBorder="1"/>
    <xf numFmtId="0" fontId="0" fillId="0" borderId="0" xfId="0"/>
    <xf numFmtId="0" fontId="14" fillId="35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4" borderId="10" xfId="0" applyFont="1" applyFill="1" applyBorder="1" applyAlignment="1">
      <alignment horizontal="left"/>
    </xf>
    <xf numFmtId="166" fontId="14" fillId="35" borderId="10" xfId="76" applyNumberFormat="1" applyFont="1" applyFill="1" applyBorder="1" applyAlignment="1">
      <alignment horizontal="center" vertical="center" wrapText="1" readingOrder="1"/>
    </xf>
    <xf numFmtId="0" fontId="0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14" fillId="35" borderId="10" xfId="0" applyFont="1" applyFill="1" applyBorder="1" applyAlignment="1">
      <alignment horizontal="center" vertical="center"/>
    </xf>
    <xf numFmtId="0" fontId="14" fillId="35" borderId="10" xfId="0" applyFont="1" applyFill="1" applyBorder="1" applyAlignment="1">
      <alignment horizontal="center" vertical="center" wrapText="1"/>
    </xf>
    <xf numFmtId="49" fontId="37" fillId="42" borderId="26" xfId="0" applyNumberFormat="1" applyFont="1" applyFill="1" applyBorder="1" applyAlignment="1">
      <alignment horizontal="center" vertical="center" wrapText="1"/>
    </xf>
    <xf numFmtId="49" fontId="37" fillId="42" borderId="25" xfId="0" applyNumberFormat="1" applyFont="1" applyFill="1" applyBorder="1" applyAlignment="1">
      <alignment horizontal="center" vertical="center" wrapText="1"/>
    </xf>
    <xf numFmtId="49" fontId="37" fillId="42" borderId="27" xfId="0" applyNumberFormat="1" applyFont="1" applyFill="1" applyBorder="1" applyAlignment="1">
      <alignment horizontal="center" vertical="center" wrapText="1"/>
    </xf>
    <xf numFmtId="0" fontId="1" fillId="34" borderId="10" xfId="0" applyFont="1" applyFill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/>
    </xf>
    <xf numFmtId="10" fontId="0" fillId="0" borderId="10" xfId="72" applyNumberFormat="1" applyFont="1" applyBorder="1" applyAlignment="1">
      <alignment horizontal="center" vertical="center"/>
    </xf>
    <xf numFmtId="10" fontId="14" fillId="35" borderId="10" xfId="0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vertical="center"/>
    </xf>
    <xf numFmtId="0" fontId="45" fillId="0" borderId="10" xfId="0" applyFont="1" applyBorder="1" applyAlignment="1">
      <alignment horizontal="center" vertical="center" wrapText="1"/>
    </xf>
    <xf numFmtId="0" fontId="43" fillId="43" borderId="10" xfId="0" applyFont="1" applyFill="1" applyBorder="1" applyAlignment="1">
      <alignment horizontal="center" vertical="center"/>
    </xf>
    <xf numFmtId="0" fontId="46" fillId="43" borderId="10" xfId="0" applyFont="1" applyFill="1" applyBorder="1" applyAlignment="1">
      <alignment horizontal="center" vertical="center" wrapText="1"/>
    </xf>
    <xf numFmtId="0" fontId="47" fillId="34" borderId="10" xfId="0" applyFont="1" applyFill="1" applyBorder="1" applyAlignment="1">
      <alignment horizontal="center" vertical="center" wrapText="1"/>
    </xf>
    <xf numFmtId="0" fontId="14" fillId="35" borderId="10" xfId="0" applyFont="1" applyFill="1" applyBorder="1" applyAlignment="1">
      <alignment horizontal="center" vertical="center" wrapText="1" readingOrder="1"/>
    </xf>
    <xf numFmtId="0" fontId="14" fillId="35" borderId="10" xfId="0" applyFont="1" applyFill="1" applyBorder="1" applyAlignment="1">
      <alignment horizontal="center" vertical="center"/>
    </xf>
    <xf numFmtId="0" fontId="14" fillId="35" borderId="10" xfId="0" applyFont="1" applyFill="1" applyBorder="1" applyAlignment="1">
      <alignment horizontal="center" vertical="center"/>
    </xf>
    <xf numFmtId="0" fontId="14" fillId="35" borderId="11" xfId="0" applyFont="1" applyFill="1" applyBorder="1" applyAlignment="1">
      <alignment vertical="center"/>
    </xf>
    <xf numFmtId="0" fontId="14" fillId="35" borderId="10" xfId="0" applyFont="1" applyFill="1" applyBorder="1" applyAlignment="1">
      <alignment horizontal="center" vertical="center" wrapText="1" readingOrder="1"/>
    </xf>
    <xf numFmtId="0" fontId="14" fillId="35" borderId="32" xfId="0" applyFont="1" applyFill="1" applyBorder="1" applyAlignment="1">
      <alignment vertical="center" wrapText="1" readingOrder="1"/>
    </xf>
    <xf numFmtId="0" fontId="14" fillId="35" borderId="10" xfId="0" applyFont="1" applyFill="1" applyBorder="1" applyAlignment="1">
      <alignment horizontal="center" vertical="center" wrapText="1" readingOrder="1"/>
    </xf>
    <xf numFmtId="0" fontId="29" fillId="35" borderId="10" xfId="0" applyFont="1" applyFill="1" applyBorder="1" applyAlignment="1">
      <alignment horizontal="center" vertical="center" wrapText="1" readingOrder="1"/>
    </xf>
    <xf numFmtId="0" fontId="0" fillId="33" borderId="10" xfId="0" applyFont="1" applyFill="1" applyBorder="1" applyAlignment="1">
      <alignment horizontal="left" vertical="center" wrapText="1" readingOrder="1"/>
    </xf>
    <xf numFmtId="0" fontId="0" fillId="0" borderId="10" xfId="0" applyNumberFormat="1" applyFont="1" applyBorder="1" applyAlignment="1">
      <alignment horizontal="center" vertical="center" wrapText="1" readingOrder="1"/>
    </xf>
    <xf numFmtId="0" fontId="0" fillId="0" borderId="10" xfId="0" applyFont="1" applyBorder="1" applyAlignment="1">
      <alignment horizontal="center" vertical="center" wrapText="1" readingOrder="1"/>
    </xf>
    <xf numFmtId="0" fontId="0" fillId="34" borderId="10" xfId="0" applyFont="1" applyFill="1" applyBorder="1" applyAlignment="1">
      <alignment horizontal="center" vertical="center" wrapText="1" readingOrder="1"/>
    </xf>
    <xf numFmtId="0" fontId="0" fillId="0" borderId="10" xfId="0" applyNumberFormat="1" applyFont="1" applyFill="1" applyBorder="1" applyAlignment="1">
      <alignment horizontal="center" vertical="center" wrapText="1" readingOrder="1"/>
    </xf>
    <xf numFmtId="166" fontId="1" fillId="34" borderId="0" xfId="76" applyNumberFormat="1" applyFont="1" applyFill="1" applyAlignment="1">
      <alignment vertical="center" wrapText="1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14" fillId="35" borderId="10" xfId="0" applyFont="1" applyFill="1" applyBorder="1" applyAlignment="1">
      <alignment horizontal="center" vertical="center" wrapText="1" readingOrder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9" fontId="14" fillId="35" borderId="10" xfId="72" applyFont="1" applyFill="1" applyBorder="1" applyAlignment="1">
      <alignment horizontal="center" vertical="center" wrapText="1" readingOrder="1"/>
    </xf>
    <xf numFmtId="0" fontId="14" fillId="44" borderId="10" xfId="0" applyNumberFormat="1" applyFont="1" applyFill="1" applyBorder="1" applyAlignment="1">
      <alignment horizontal="center" vertical="center" wrapText="1" readingOrder="1"/>
    </xf>
    <xf numFmtId="10" fontId="14" fillId="44" borderId="10" xfId="72" applyNumberFormat="1" applyFont="1" applyFill="1" applyBorder="1" applyAlignment="1">
      <alignment horizontal="center" vertical="center"/>
    </xf>
    <xf numFmtId="0" fontId="43" fillId="43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0" fontId="14" fillId="35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4" fillId="35" borderId="10" xfId="0" applyFont="1" applyFill="1" applyBorder="1" applyAlignment="1">
      <alignment horizontal="center" vertical="center" wrapText="1" readingOrder="1"/>
    </xf>
    <xf numFmtId="0" fontId="1" fillId="37" borderId="10" xfId="0" applyFont="1" applyFill="1" applyBorder="1" applyAlignment="1">
      <alignment horizontal="left"/>
    </xf>
    <xf numFmtId="0" fontId="1" fillId="34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7" fillId="37" borderId="10" xfId="0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43" fillId="43" borderId="10" xfId="0" applyFont="1" applyFill="1" applyBorder="1" applyAlignment="1">
      <alignment vertical="center" wrapText="1"/>
    </xf>
    <xf numFmtId="165" fontId="1" fillId="37" borderId="10" xfId="0" applyNumberFormat="1" applyFont="1" applyFill="1" applyBorder="1" applyAlignment="1">
      <alignment horizontal="center" vertical="center" wrapText="1"/>
    </xf>
    <xf numFmtId="165" fontId="0" fillId="33" borderId="10" xfId="72" applyNumberFormat="1" applyFont="1" applyFill="1" applyBorder="1" applyAlignment="1">
      <alignment horizontal="center" vertical="center" wrapText="1"/>
    </xf>
    <xf numFmtId="165" fontId="1" fillId="34" borderId="10" xfId="72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35" borderId="10" xfId="0" applyFont="1" applyFill="1" applyBorder="1" applyAlignment="1">
      <alignment horizontal="center" vertical="center" wrapText="1" readingOrder="1"/>
    </xf>
    <xf numFmtId="0" fontId="0" fillId="0" borderId="10" xfId="0" applyBorder="1" applyAlignment="1">
      <alignment horizontal="center" vertical="center"/>
    </xf>
    <xf numFmtId="0" fontId="14" fillId="35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0" xfId="0" applyNumberFormat="1"/>
    <xf numFmtId="165" fontId="0" fillId="0" borderId="0" xfId="72" applyNumberFormat="1" applyFont="1"/>
    <xf numFmtId="0" fontId="14" fillId="35" borderId="10" xfId="0" applyFont="1" applyFill="1" applyBorder="1" applyAlignment="1">
      <alignment horizontal="center" vertical="center"/>
    </xf>
    <xf numFmtId="0" fontId="14" fillId="35" borderId="10" xfId="0" applyFont="1" applyFill="1" applyBorder="1" applyAlignment="1">
      <alignment horizontal="center" vertical="center"/>
    </xf>
    <xf numFmtId="0" fontId="43" fillId="4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37" borderId="10" xfId="0" applyNumberFormat="1" applyFont="1" applyFill="1" applyBorder="1" applyAlignment="1">
      <alignment horizontal="center" vertical="center"/>
    </xf>
    <xf numFmtId="0" fontId="2" fillId="39" borderId="0" xfId="74" applyFill="1" applyBorder="1" applyAlignment="1">
      <alignment horizontal="center" vertical="center"/>
    </xf>
    <xf numFmtId="0" fontId="22" fillId="0" borderId="16" xfId="73" applyBorder="1" applyAlignment="1" applyProtection="1">
      <alignment horizontal="left" vertical="top"/>
    </xf>
    <xf numFmtId="0" fontId="22" fillId="0" borderId="0" xfId="73" applyBorder="1" applyAlignment="1" applyProtection="1">
      <alignment horizontal="left" vertical="top"/>
    </xf>
    <xf numFmtId="0" fontId="22" fillId="0" borderId="24" xfId="73" applyBorder="1" applyAlignment="1" applyProtection="1">
      <alignment horizontal="left" vertical="top"/>
    </xf>
    <xf numFmtId="0" fontId="23" fillId="0" borderId="0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33" fillId="40" borderId="21" xfId="0" applyFont="1" applyFill="1" applyBorder="1" applyAlignment="1">
      <alignment horizontal="center" vertical="top"/>
    </xf>
    <xf numFmtId="0" fontId="33" fillId="40" borderId="22" xfId="0" applyFont="1" applyFill="1" applyBorder="1" applyAlignment="1">
      <alignment horizontal="center" vertical="top"/>
    </xf>
    <xf numFmtId="0" fontId="34" fillId="40" borderId="14" xfId="0" applyFont="1" applyFill="1" applyBorder="1" applyAlignment="1">
      <alignment horizontal="center" vertical="top"/>
    </xf>
    <xf numFmtId="0" fontId="34" fillId="40" borderId="15" xfId="0" applyFont="1" applyFill="1" applyBorder="1" applyAlignment="1">
      <alignment horizontal="center" vertical="top"/>
    </xf>
    <xf numFmtId="0" fontId="0" fillId="34" borderId="23" xfId="0" applyFill="1" applyBorder="1" applyAlignment="1">
      <alignment horizontal="center" vertical="top"/>
    </xf>
    <xf numFmtId="0" fontId="0" fillId="34" borderId="24" xfId="0" applyFill="1" applyBorder="1" applyAlignment="1">
      <alignment horizontal="center" vertical="top"/>
    </xf>
    <xf numFmtId="0" fontId="0" fillId="0" borderId="10" xfId="0" applyFont="1" applyBorder="1" applyAlignment="1">
      <alignment horizontal="center" vertical="center" wrapText="1"/>
    </xf>
    <xf numFmtId="0" fontId="14" fillId="35" borderId="30" xfId="0" applyFont="1" applyFill="1" applyBorder="1" applyAlignment="1">
      <alignment horizontal="center" vertical="center" wrapText="1" readingOrder="1"/>
    </xf>
    <xf numFmtId="0" fontId="14" fillId="35" borderId="32" xfId="0" applyFont="1" applyFill="1" applyBorder="1" applyAlignment="1">
      <alignment horizontal="center" vertical="center" wrapText="1" readingOrder="1"/>
    </xf>
    <xf numFmtId="0" fontId="14" fillId="35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6" fillId="35" borderId="10" xfId="0" applyFont="1" applyFill="1" applyBorder="1" applyAlignment="1">
      <alignment horizontal="center" vertical="center"/>
    </xf>
    <xf numFmtId="0" fontId="14" fillId="35" borderId="10" xfId="0" applyFont="1" applyFill="1" applyBorder="1" applyAlignment="1">
      <alignment horizontal="center" vertical="center" wrapText="1" readingOrder="1"/>
    </xf>
    <xf numFmtId="0" fontId="14" fillId="35" borderId="11" xfId="0" applyFont="1" applyFill="1" applyBorder="1" applyAlignment="1">
      <alignment horizontal="center" vertical="center" wrapText="1"/>
    </xf>
    <xf numFmtId="0" fontId="14" fillId="35" borderId="28" xfId="0" applyFont="1" applyFill="1" applyBorder="1" applyAlignment="1">
      <alignment horizontal="center" vertical="center" wrapText="1"/>
    </xf>
    <xf numFmtId="0" fontId="36" fillId="35" borderId="0" xfId="0" applyFont="1" applyFill="1" applyAlignment="1">
      <alignment horizontal="center"/>
    </xf>
    <xf numFmtId="0" fontId="14" fillId="35" borderId="26" xfId="0" applyFont="1" applyFill="1" applyBorder="1" applyAlignment="1">
      <alignment horizontal="center" vertical="center" wrapText="1" readingOrder="1"/>
    </xf>
    <xf numFmtId="0" fontId="14" fillId="35" borderId="27" xfId="0" applyFont="1" applyFill="1" applyBorder="1" applyAlignment="1">
      <alignment horizontal="center" vertical="center" wrapText="1" readingOrder="1"/>
    </xf>
    <xf numFmtId="0" fontId="36" fillId="35" borderId="0" xfId="0" applyFont="1" applyFill="1" applyAlignment="1">
      <alignment horizontal="center" vertical="center"/>
    </xf>
    <xf numFmtId="0" fontId="14" fillId="35" borderId="35" xfId="0" applyFont="1" applyFill="1" applyBorder="1" applyAlignment="1">
      <alignment horizontal="center" vertical="center" wrapText="1"/>
    </xf>
    <xf numFmtId="0" fontId="14" fillId="35" borderId="0" xfId="0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3" fillId="43" borderId="10" xfId="0" applyFont="1" applyFill="1" applyBorder="1" applyAlignment="1">
      <alignment horizontal="center" vertical="center"/>
    </xf>
    <xf numFmtId="0" fontId="26" fillId="35" borderId="33" xfId="0" applyFont="1" applyFill="1" applyBorder="1" applyAlignment="1">
      <alignment horizontal="center" vertical="center"/>
    </xf>
    <xf numFmtId="0" fontId="26" fillId="35" borderId="34" xfId="0" applyFont="1" applyFill="1" applyBorder="1" applyAlignment="1">
      <alignment horizontal="center" vertical="center"/>
    </xf>
    <xf numFmtId="0" fontId="26" fillId="35" borderId="10" xfId="0" applyFont="1" applyFill="1" applyBorder="1" applyAlignment="1">
      <alignment horizontal="center" vertical="center" wrapText="1"/>
    </xf>
    <xf numFmtId="49" fontId="37" fillId="42" borderId="10" xfId="0" applyNumberFormat="1" applyFont="1" applyFill="1" applyBorder="1" applyAlignment="1">
      <alignment horizontal="center" vertical="center"/>
    </xf>
    <xf numFmtId="0" fontId="41" fillId="42" borderId="26" xfId="0" applyFont="1" applyFill="1" applyBorder="1" applyAlignment="1">
      <alignment horizontal="center" vertical="center"/>
    </xf>
    <xf numFmtId="0" fontId="41" fillId="42" borderId="25" xfId="0" applyFont="1" applyFill="1" applyBorder="1" applyAlignment="1">
      <alignment horizontal="center" vertical="center"/>
    </xf>
    <xf numFmtId="0" fontId="41" fillId="42" borderId="27" xfId="0" applyFont="1" applyFill="1" applyBorder="1" applyAlignment="1">
      <alignment horizontal="center" vertical="center"/>
    </xf>
    <xf numFmtId="49" fontId="42" fillId="42" borderId="26" xfId="0" applyNumberFormat="1" applyFont="1" applyFill="1" applyBorder="1" applyAlignment="1">
      <alignment horizontal="center" vertical="center" wrapText="1"/>
    </xf>
    <xf numFmtId="49" fontId="42" fillId="42" borderId="27" xfId="0" applyNumberFormat="1" applyFont="1" applyFill="1" applyBorder="1" applyAlignment="1">
      <alignment horizontal="center" vertical="center" wrapText="1"/>
    </xf>
    <xf numFmtId="49" fontId="42" fillId="42" borderId="11" xfId="0" applyNumberFormat="1" applyFont="1" applyFill="1" applyBorder="1" applyAlignment="1">
      <alignment horizontal="center" vertical="center" wrapText="1"/>
    </xf>
    <xf numFmtId="49" fontId="42" fillId="42" borderId="28" xfId="0" applyNumberFormat="1" applyFont="1" applyFill="1" applyBorder="1" applyAlignment="1">
      <alignment horizontal="center" vertical="center" wrapText="1"/>
    </xf>
    <xf numFmtId="49" fontId="42" fillId="42" borderId="12" xfId="0" applyNumberFormat="1" applyFont="1" applyFill="1" applyBorder="1" applyAlignment="1">
      <alignment horizontal="center" vertical="center" wrapText="1"/>
    </xf>
    <xf numFmtId="49" fontId="37" fillId="42" borderId="10" xfId="0" applyNumberFormat="1" applyFont="1" applyFill="1" applyBorder="1" applyAlignment="1">
      <alignment horizontal="center" vertical="center" wrapText="1"/>
    </xf>
    <xf numFmtId="49" fontId="29" fillId="42" borderId="10" xfId="0" applyNumberFormat="1" applyFont="1" applyFill="1" applyBorder="1" applyAlignment="1">
      <alignment horizontal="center" vertical="center" wrapText="1"/>
    </xf>
    <xf numFmtId="0" fontId="14" fillId="35" borderId="29" xfId="0" applyNumberFormat="1" applyFont="1" applyFill="1" applyBorder="1" applyAlignment="1">
      <alignment horizontal="center" vertical="center" wrapText="1"/>
    </xf>
    <xf numFmtId="0" fontId="14" fillId="35" borderId="30" xfId="0" applyNumberFormat="1" applyFont="1" applyFill="1" applyBorder="1" applyAlignment="1">
      <alignment horizontal="center" vertical="center" wrapText="1"/>
    </xf>
    <xf numFmtId="49" fontId="29" fillId="42" borderId="11" xfId="0" applyNumberFormat="1" applyFont="1" applyFill="1" applyBorder="1" applyAlignment="1">
      <alignment horizontal="center" vertical="center" wrapText="1"/>
    </xf>
    <xf numFmtId="49" fontId="29" fillId="42" borderId="28" xfId="0" applyNumberFormat="1" applyFont="1" applyFill="1" applyBorder="1" applyAlignment="1">
      <alignment horizontal="center" vertical="center" wrapText="1"/>
    </xf>
    <xf numFmtId="49" fontId="29" fillId="42" borderId="12" xfId="0" applyNumberFormat="1" applyFont="1" applyFill="1" applyBorder="1" applyAlignment="1">
      <alignment horizontal="center" vertical="center" wrapText="1"/>
    </xf>
    <xf numFmtId="49" fontId="29" fillId="42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7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73" builtinId="8"/>
    <cellStyle name="Hipervínculo 2" xfId="42"/>
    <cellStyle name="Hipervínculo 3" xfId="43"/>
    <cellStyle name="Hipervínculo 4" xfId="50"/>
    <cellStyle name="Hipervínculo 5" xfId="61"/>
    <cellStyle name="Hipervínculo visitado" xfId="51" builtinId="9" customBuiltin="1"/>
    <cellStyle name="Incorrecto" xfId="7" builtinId="27" customBuiltin="1"/>
    <cellStyle name="Millares" xfId="76" builtinId="3"/>
    <cellStyle name="Millares 10" xfId="57"/>
    <cellStyle name="Millares 11" xfId="59"/>
    <cellStyle name="Millares 12" xfId="58"/>
    <cellStyle name="Millares 13" xfId="60"/>
    <cellStyle name="Millares 14" xfId="62"/>
    <cellStyle name="Millares 15" xfId="63"/>
    <cellStyle name="Millares 16" xfId="64"/>
    <cellStyle name="Millares 17" xfId="65"/>
    <cellStyle name="Millares 18" xfId="66"/>
    <cellStyle name="Millares 19" xfId="67"/>
    <cellStyle name="Millares 2" xfId="46"/>
    <cellStyle name="Millares 20" xfId="68"/>
    <cellStyle name="Millares 21" xfId="69"/>
    <cellStyle name="Millares 22" xfId="70"/>
    <cellStyle name="Millares 23" xfId="71"/>
    <cellStyle name="Millares 24" xfId="44"/>
    <cellStyle name="Millares 3" xfId="47"/>
    <cellStyle name="Millares 4" xfId="48"/>
    <cellStyle name="Millares 5" xfId="52"/>
    <cellStyle name="Millares 6" xfId="53"/>
    <cellStyle name="Millares 7" xfId="54"/>
    <cellStyle name="Millares 8" xfId="55"/>
    <cellStyle name="Millares 9" xfId="56"/>
    <cellStyle name="Neutral" xfId="8" builtinId="28" customBuiltin="1"/>
    <cellStyle name="Normal" xfId="0" builtinId="0"/>
    <cellStyle name="Normal 2" xfId="45"/>
    <cellStyle name="Normal 3" xfId="49"/>
    <cellStyle name="Normal 43" xfId="74"/>
    <cellStyle name="Notas" xfId="15" builtinId="10" customBuiltin="1"/>
    <cellStyle name="Porcentaje" xfId="7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75"/>
    <cellStyle name="Total" xfId="17" builtinId="25" customBuiltin="1"/>
  </cellStyles>
  <dxfs count="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  <horizontal style="thin">
          <color rgb="FF95B3D7"/>
        </horizontal>
      </border>
    </dxf>
  </dxfs>
  <tableStyles count="1" defaultTableStyle="TableStyleMedium2" defaultPivotStyle="PivotStyleLight16">
    <tableStyle name="TableStyleMedium2 2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+mj-ea"/>
                <a:cs typeface="Arial" pitchFamily="34" charset="0"/>
              </a:defRPr>
            </a:pPr>
            <a:r>
              <a:rPr lang="es-EC" b="1">
                <a:latin typeface="Arial" pitchFamily="34" charset="0"/>
                <a:cs typeface="Arial" pitchFamily="34" charset="0"/>
              </a:rPr>
              <a:t>EVOLUCION MENSUAL REQUERIMIENTOS</a:t>
            </a:r>
          </a:p>
          <a:p>
            <a:pPr>
              <a:defRPr sz="2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+mj-ea"/>
                <a:cs typeface="Arial" pitchFamily="34" charset="0"/>
              </a:defRPr>
            </a:pPr>
            <a:r>
              <a:rPr lang="es-EC" b="1">
                <a:latin typeface="Arial" pitchFamily="34" charset="0"/>
                <a:cs typeface="Arial" pitchFamily="34" charset="0"/>
              </a:rPr>
              <a:t>AÑO 2021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'Tipo - Historico'!$C$68</c:f>
              <c:strCache>
                <c:ptCount val="1"/>
                <c:pt idx="0">
                  <c:v>Denuncia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7677907310731218E-2"/>
                  <c:y val="-2.6356296365787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551-4E8B-966E-56A1153EB5E4}"/>
                </c:ext>
              </c:extLst>
            </c:dLbl>
            <c:dLbl>
              <c:idx val="1"/>
              <c:layout>
                <c:manualLayout>
                  <c:x val="2.0090200253421293E-2"/>
                  <c:y val="-5.0514935129017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551-4E8B-966E-56A1153EB5E4}"/>
                </c:ext>
              </c:extLst>
            </c:dLbl>
            <c:dLbl>
              <c:idx val="2"/>
              <c:layout>
                <c:manualLayout>
                  <c:x val="1.5636996363859668E-2"/>
                  <c:y val="-4.4291065537778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551-4E8B-966E-56A1153EB5E4}"/>
                </c:ext>
              </c:extLst>
            </c:dLbl>
            <c:dLbl>
              <c:idx val="3"/>
              <c:layout>
                <c:manualLayout>
                  <c:x val="8.795810454670993E-3"/>
                  <c:y val="-2.8185223524040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551-4E8B-966E-56A1153EB5E4}"/>
                </c:ext>
              </c:extLst>
            </c:dLbl>
            <c:dLbl>
              <c:idx val="10"/>
              <c:layout>
                <c:manualLayout>
                  <c:x val="1.3352007273326021E-2"/>
                  <c:y val="-2.102102102102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7F-4F48-82C0-021D0191EF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'Tipo - Historico'!$D$68:$O$68</c:f>
              <c:numCache>
                <c:formatCode>General</c:formatCode>
                <c:ptCount val="12"/>
                <c:pt idx="0">
                  <c:v>772</c:v>
                </c:pt>
                <c:pt idx="1">
                  <c:v>722</c:v>
                </c:pt>
                <c:pt idx="2">
                  <c:v>862</c:v>
                </c:pt>
                <c:pt idx="3">
                  <c:v>792</c:v>
                </c:pt>
                <c:pt idx="4">
                  <c:v>872</c:v>
                </c:pt>
                <c:pt idx="5">
                  <c:v>925</c:v>
                </c:pt>
                <c:pt idx="6">
                  <c:v>925</c:v>
                </c:pt>
                <c:pt idx="7">
                  <c:v>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51-4E8B-966E-56A1153EB5E4}"/>
            </c:ext>
          </c:extLst>
        </c:ser>
        <c:ser>
          <c:idx val="1"/>
          <c:order val="1"/>
          <c:tx>
            <c:strRef>
              <c:f>'Tipo - Historico'!$C$69</c:f>
              <c:strCache>
                <c:ptCount val="1"/>
                <c:pt idx="0">
                  <c:v>Información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6.8411764586242436E-3"/>
                  <c:y val="-1.337966307781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551-4E8B-966E-56A1153EB5E4}"/>
                </c:ext>
              </c:extLst>
            </c:dLbl>
            <c:dLbl>
              <c:idx val="1"/>
              <c:layout>
                <c:manualLayout>
                  <c:x val="4.886561363706147E-3"/>
                  <c:y val="-8.4555670572122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551-4E8B-966E-56A1153EB5E4}"/>
                </c:ext>
              </c:extLst>
            </c:dLbl>
            <c:dLbl>
              <c:idx val="2"/>
              <c:layout>
                <c:manualLayout>
                  <c:x val="-5.2083333333333712E-3"/>
                  <c:y val="7.7875907403466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551-4E8B-966E-56A1153EB5E4}"/>
                </c:ext>
              </c:extLst>
            </c:dLbl>
            <c:dLbl>
              <c:idx val="3"/>
              <c:layout>
                <c:manualLayout>
                  <c:x val="1.954624545482387E-3"/>
                  <c:y val="-4.0264605034343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551-4E8B-966E-56A1153EB5E4}"/>
                </c:ext>
              </c:extLst>
            </c:dLbl>
            <c:dLbl>
              <c:idx val="4"/>
              <c:layout>
                <c:manualLayout>
                  <c:x val="3.9092490909649171E-3"/>
                  <c:y val="-8.8582131075556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551-4E8B-966E-56A1153EB5E4}"/>
                </c:ext>
              </c:extLst>
            </c:dLbl>
            <c:dLbl>
              <c:idx val="5"/>
              <c:layout>
                <c:manualLayout>
                  <c:x val="2.931936818223688E-3"/>
                  <c:y val="-8.8582131075556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551-4E8B-966E-56A1153EB5E4}"/>
                </c:ext>
              </c:extLst>
            </c:dLbl>
            <c:dLbl>
              <c:idx val="6"/>
              <c:layout>
                <c:manualLayout>
                  <c:x val="3.9092490909649171E-3"/>
                  <c:y val="-7.6502749565253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551-4E8B-966E-56A1153EB5E4}"/>
                </c:ext>
              </c:extLst>
            </c:dLbl>
            <c:dLbl>
              <c:idx val="7"/>
              <c:layout>
                <c:manualLayout>
                  <c:x val="-1.9546245454824585E-3"/>
                  <c:y val="-6.4423368054950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551-4E8B-966E-56A1153EB5E4}"/>
                </c:ext>
              </c:extLst>
            </c:dLbl>
            <c:dLbl>
              <c:idx val="8"/>
              <c:layout>
                <c:manualLayout>
                  <c:x val="1.9546245454823154E-3"/>
                  <c:y val="-5.2343986544646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51-4E8B-966E-56A1153EB5E4}"/>
                </c:ext>
              </c:extLst>
            </c:dLbl>
            <c:dLbl>
              <c:idx val="10"/>
              <c:layout>
                <c:manualLayout>
                  <c:x val="-1.0270774825635402E-2"/>
                  <c:y val="5.4054054054053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7F-4F48-82C0-021D0191EF59}"/>
                </c:ext>
              </c:extLst>
            </c:dLbl>
            <c:dLbl>
              <c:idx val="11"/>
              <c:layout>
                <c:manualLayout>
                  <c:x val="0"/>
                  <c:y val="-4.5045045045045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5E-495A-A0BE-6BAC0A9721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'Tipo - Historico'!$D$69:$O$69</c:f>
              <c:numCache>
                <c:formatCode>General</c:formatCode>
                <c:ptCount val="12"/>
                <c:pt idx="0">
                  <c:v>123</c:v>
                </c:pt>
                <c:pt idx="1">
                  <c:v>146</c:v>
                </c:pt>
                <c:pt idx="2">
                  <c:v>106</c:v>
                </c:pt>
                <c:pt idx="3">
                  <c:v>134</c:v>
                </c:pt>
                <c:pt idx="4">
                  <c:v>68</c:v>
                </c:pt>
                <c:pt idx="5">
                  <c:v>159</c:v>
                </c:pt>
                <c:pt idx="6">
                  <c:v>159</c:v>
                </c:pt>
                <c:pt idx="7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551-4E8B-966E-56A1153EB5E4}"/>
            </c:ext>
          </c:extLst>
        </c:ser>
        <c:ser>
          <c:idx val="2"/>
          <c:order val="2"/>
          <c:tx>
            <c:strRef>
              <c:f>'Tipo - Historico'!$C$70</c:f>
              <c:strCache>
                <c:ptCount val="1"/>
                <c:pt idx="0">
                  <c:v>Reclamo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2.1874999999999999E-2"/>
                  <c:y val="4.8048048048047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F8D-46A5-9001-9F4BD75F983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'Tipo - Historico'!$D$70:$O$70</c:f>
              <c:numCache>
                <c:formatCode>General</c:formatCode>
                <c:ptCount val="12"/>
                <c:pt idx="0">
                  <c:v>905</c:v>
                </c:pt>
                <c:pt idx="1">
                  <c:v>770</c:v>
                </c:pt>
                <c:pt idx="2">
                  <c:v>1118</c:v>
                </c:pt>
                <c:pt idx="3">
                  <c:v>1422</c:v>
                </c:pt>
                <c:pt idx="4">
                  <c:v>900</c:v>
                </c:pt>
                <c:pt idx="5">
                  <c:v>977</c:v>
                </c:pt>
                <c:pt idx="6">
                  <c:v>977</c:v>
                </c:pt>
                <c:pt idx="7">
                  <c:v>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551-4E8B-966E-56A1153EB5E4}"/>
            </c:ext>
          </c:extLst>
        </c:ser>
        <c:ser>
          <c:idx val="3"/>
          <c:order val="3"/>
          <c:tx>
            <c:strRef>
              <c:f>'Tipo - Historico'!$C$71</c:f>
              <c:strCache>
                <c:ptCount val="1"/>
                <c:pt idx="0">
                  <c:v>Sugerencia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1.5636996363859668E-2"/>
                  <c:y val="3.2211684027475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551-4E8B-966E-56A1153EB5E4}"/>
                </c:ext>
              </c:extLst>
            </c:dLbl>
            <c:dLbl>
              <c:idx val="5"/>
              <c:layout>
                <c:manualLayout>
                  <c:x val="1.2705059545635982E-2"/>
                  <c:y val="5.2343986544646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551-4E8B-966E-56A1153EB5E4}"/>
                </c:ext>
              </c:extLst>
            </c:dLbl>
            <c:dLbl>
              <c:idx val="6"/>
              <c:layout>
                <c:manualLayout>
                  <c:x val="8.7958104546710641E-3"/>
                  <c:y val="4.8317526041212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D551-4E8B-966E-56A1153EB5E4}"/>
                </c:ext>
              </c:extLst>
            </c:dLbl>
            <c:dLbl>
              <c:idx val="7"/>
              <c:layout>
                <c:manualLayout>
                  <c:x val="1.1727747272894752E-2"/>
                  <c:y val="4.0264605034343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D551-4E8B-966E-56A1153EB5E4}"/>
                </c:ext>
              </c:extLst>
            </c:dLbl>
            <c:dLbl>
              <c:idx val="8"/>
              <c:layout>
                <c:manualLayout>
                  <c:x val="-3.7137866364166716E-2"/>
                  <c:y val="2.41587630206062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551-4E8B-966E-56A1153EB5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'Tipo - Historico'!$D$71:$O$71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551-4E8B-966E-56A1153EB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6751008"/>
        <c:axId val="946751552"/>
      </c:lineChart>
      <c:catAx>
        <c:axId val="94675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46751552"/>
        <c:crosses val="autoZero"/>
        <c:auto val="1"/>
        <c:lblAlgn val="ctr"/>
        <c:lblOffset val="100"/>
        <c:noMultiLvlLbl val="0"/>
      </c:catAx>
      <c:valAx>
        <c:axId val="94675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4675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REQUERIMIENTOS CIUDADANOS REALIZADOS A LAS OPERADORAS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bg1"/>
        </a:solidFill>
        <a:ln>
          <a:noFill/>
        </a:ln>
        <a:effectLst/>
        <a:sp3d/>
      </c:spPr>
    </c:sideWall>
    <c:backWall>
      <c:thickness val="0"/>
      <c:spPr>
        <a:solidFill>
          <a:schemeClr val="bg1"/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'Provincia - Operadora'!$G$41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'Provincia - Operadora'!$B$42:$B$54</c:f>
              <c:strCache>
                <c:ptCount val="13"/>
                <c:pt idx="0">
                  <c:v>cable unión</c:v>
                </c:pt>
                <c:pt idx="1">
                  <c:v>claro - conecel</c:v>
                </c:pt>
                <c:pt idx="2">
                  <c:v>claro - fijo</c:v>
                </c:pt>
                <c:pt idx="3">
                  <c:v>cnt ep</c:v>
                </c:pt>
                <c:pt idx="4">
                  <c:v>directv</c:v>
                </c:pt>
                <c:pt idx="5">
                  <c:v>iplanet</c:v>
                </c:pt>
                <c:pt idx="6">
                  <c:v>megadatos - netlife</c:v>
                </c:pt>
                <c:pt idx="7">
                  <c:v>movistar - otecel</c:v>
                </c:pt>
                <c:pt idx="8">
                  <c:v>otras</c:v>
                </c:pt>
                <c:pt idx="9">
                  <c:v>puntonet</c:v>
                </c:pt>
                <c:pt idx="10">
                  <c:v>speedycom</c:v>
                </c:pt>
                <c:pt idx="11">
                  <c:v>tvcable (grupo tvcable)</c:v>
                </c:pt>
                <c:pt idx="12">
                  <c:v>univisa</c:v>
                </c:pt>
              </c:strCache>
            </c:strRef>
          </c:cat>
          <c:val>
            <c:numRef>
              <c:f>'Provincia - Operadora'!$G$42:$G$54</c:f>
              <c:numCache>
                <c:formatCode>General</c:formatCode>
                <c:ptCount val="13"/>
                <c:pt idx="0">
                  <c:v>5</c:v>
                </c:pt>
                <c:pt idx="1">
                  <c:v>318</c:v>
                </c:pt>
                <c:pt idx="2">
                  <c:v>148</c:v>
                </c:pt>
                <c:pt idx="3">
                  <c:v>402</c:v>
                </c:pt>
                <c:pt idx="4">
                  <c:v>15</c:v>
                </c:pt>
                <c:pt idx="5">
                  <c:v>3</c:v>
                </c:pt>
                <c:pt idx="6">
                  <c:v>74</c:v>
                </c:pt>
                <c:pt idx="7">
                  <c:v>301</c:v>
                </c:pt>
                <c:pt idx="8">
                  <c:v>61</c:v>
                </c:pt>
                <c:pt idx="9">
                  <c:v>16</c:v>
                </c:pt>
                <c:pt idx="10">
                  <c:v>2</c:v>
                </c:pt>
                <c:pt idx="11">
                  <c:v>347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6-4DE4-975C-018B6295D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083405472"/>
        <c:axId val="1083401664"/>
        <c:axId val="0"/>
      </c:bar3DChart>
      <c:catAx>
        <c:axId val="108340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401664"/>
        <c:crosses val="autoZero"/>
        <c:auto val="1"/>
        <c:lblAlgn val="ctr"/>
        <c:lblOffset val="100"/>
        <c:noMultiLvlLbl val="0"/>
      </c:catAx>
      <c:valAx>
        <c:axId val="108340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40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>
      <a:outerShdw blurRad="50800" dist="50800" dir="5400000" algn="ctr" rotWithShape="0">
        <a:schemeClr val="bg1"/>
      </a:outerShdw>
    </a:effectLst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800" b="1"/>
              <a:t>REQUERIMIENTOS</a:t>
            </a:r>
            <a:r>
              <a:rPr lang="es-EC" sz="1800" b="1" baseline="0"/>
              <a:t> POR SERVICIOS</a:t>
            </a:r>
          </a:p>
        </c:rich>
      </c:tx>
      <c:layout>
        <c:manualLayout>
          <c:xMode val="edge"/>
          <c:yMode val="edge"/>
          <c:x val="0.37463435440813103"/>
          <c:y val="1.8635515957003725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Servicios!$N$8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259-41A5-B73D-6F1C1BB04B3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59-41A5-B73D-6F1C1BB04B3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1A03-42B2-91F1-26BEC2B3E4D9}"/>
              </c:ext>
            </c:extLst>
          </c:dPt>
          <c:dLbls>
            <c:dLbl>
              <c:idx val="0"/>
              <c:layout>
                <c:manualLayout>
                  <c:x val="0"/>
                  <c:y val="-1.2953962433508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9FE-4099-85E9-3382F17A9452}"/>
                </c:ext>
              </c:extLst>
            </c:dLbl>
            <c:dLbl>
              <c:idx val="1"/>
              <c:layout>
                <c:manualLayout>
                  <c:x val="2.4313355891150061E-3"/>
                  <c:y val="-8.6359749556727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9FE-4099-85E9-3382F17A9452}"/>
                </c:ext>
              </c:extLst>
            </c:dLbl>
            <c:dLbl>
              <c:idx val="2"/>
              <c:layout>
                <c:manualLayout>
                  <c:x val="-4.4573970878126553E-17"/>
                  <c:y val="-2.8066918605936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9FE-4099-85E9-3382F17A9452}"/>
                </c:ext>
              </c:extLst>
            </c:dLbl>
            <c:dLbl>
              <c:idx val="3"/>
              <c:layout>
                <c:manualLayout>
                  <c:x val="2.4313355891150061E-3"/>
                  <c:y val="-1.9430943650263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9FE-4099-85E9-3382F17A9452}"/>
                </c:ext>
              </c:extLst>
            </c:dLbl>
            <c:dLbl>
              <c:idx val="4"/>
              <c:layout>
                <c:manualLayout>
                  <c:x val="3.6470033836725094E-3"/>
                  <c:y val="-2.8066918605936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9FE-4099-85E9-3382F17A9452}"/>
                </c:ext>
              </c:extLst>
            </c:dLbl>
            <c:dLbl>
              <c:idx val="5"/>
              <c:layout>
                <c:manualLayout>
                  <c:x val="1.215667794557503E-3"/>
                  <c:y val="-3.2384906083772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9FE-4099-85E9-3382F17A9452}"/>
                </c:ext>
              </c:extLst>
            </c:dLbl>
            <c:dLbl>
              <c:idx val="6"/>
              <c:layout>
                <c:manualLayout>
                  <c:x val="2.4313355891149172E-3"/>
                  <c:y val="-2.8066918605936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9FE-4099-85E9-3382F17A9452}"/>
                </c:ext>
              </c:extLst>
            </c:dLbl>
            <c:dLbl>
              <c:idx val="7"/>
              <c:layout>
                <c:manualLayout>
                  <c:x val="-8.9147941756253106E-17"/>
                  <c:y val="-2.1589937389181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9FE-4099-85E9-3382F17A9452}"/>
                </c:ext>
              </c:extLst>
            </c:dLbl>
            <c:dLbl>
              <c:idx val="8"/>
              <c:layout>
                <c:manualLayout>
                  <c:x val="0"/>
                  <c:y val="-2.8066918605936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259-41A5-B73D-6F1C1BB04B32}"/>
                </c:ext>
              </c:extLst>
            </c:dLbl>
            <c:dLbl>
              <c:idx val="9"/>
              <c:layout>
                <c:manualLayout>
                  <c:x val="1.2105665108117886E-3"/>
                  <c:y val="-2.5907924867017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259-41A5-B73D-6F1C1BB04B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Servicios!$I$9:$I$20</c:f>
              <c:strCache>
                <c:ptCount val="12"/>
                <c:pt idx="0">
                  <c:v>acceso a internet (fijo)</c:v>
                </c:pt>
                <c:pt idx="1">
                  <c:v>otros servicios</c:v>
                </c:pt>
                <c:pt idx="2">
                  <c:v>servicio móvil avanzado (telefonía móvil e internet móvil)</c:v>
                </c:pt>
                <c:pt idx="3">
                  <c:v>servicio portador</c:v>
                </c:pt>
                <c:pt idx="4">
                  <c:v>servicios empaquetados</c:v>
                </c:pt>
                <c:pt idx="5">
                  <c:v>telefonía fija</c:v>
                </c:pt>
                <c:pt idx="6">
                  <c:v>televisión abierta y radiodifusión sonora</c:v>
                </c:pt>
                <c:pt idx="7">
                  <c:v>televisión por suscripción</c:v>
                </c:pt>
                <c:pt idx="8">
                  <c:v>información</c:v>
                </c:pt>
                <c:pt idx="9">
                  <c:v>Solicitud de información</c:v>
                </c:pt>
                <c:pt idx="10">
                  <c:v>Información Homologación</c:v>
                </c:pt>
                <c:pt idx="11">
                  <c:v>Total general</c:v>
                </c:pt>
              </c:strCache>
            </c:strRef>
          </c:cat>
          <c:val>
            <c:numRef>
              <c:f>Servicios!$N$9:$N$20</c:f>
              <c:numCache>
                <c:formatCode>General</c:formatCode>
                <c:ptCount val="12"/>
                <c:pt idx="0">
                  <c:v>563</c:v>
                </c:pt>
                <c:pt idx="1">
                  <c:v>80</c:v>
                </c:pt>
                <c:pt idx="2">
                  <c:v>602</c:v>
                </c:pt>
                <c:pt idx="3">
                  <c:v>9</c:v>
                </c:pt>
                <c:pt idx="4">
                  <c:v>75</c:v>
                </c:pt>
                <c:pt idx="5">
                  <c:v>157</c:v>
                </c:pt>
                <c:pt idx="6">
                  <c:v>5</c:v>
                </c:pt>
                <c:pt idx="7">
                  <c:v>98</c:v>
                </c:pt>
                <c:pt idx="8">
                  <c:v>1</c:v>
                </c:pt>
                <c:pt idx="9">
                  <c:v>87</c:v>
                </c:pt>
                <c:pt idx="10">
                  <c:v>17</c:v>
                </c:pt>
                <c:pt idx="11">
                  <c:v>1694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C-4563-85F7-DED914DA9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402208"/>
        <c:axId val="1083397856"/>
        <c:axId val="0"/>
      </c:bar3DChart>
      <c:catAx>
        <c:axId val="108340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>
              <a:schemeClr val="accent1">
                <a:alpha val="40000"/>
              </a:schemeClr>
            </a:glow>
          </a:effectLst>
        </c:spPr>
        <c:txPr>
          <a:bodyPr rot="-5400000" spcFirstLastPara="1" vertOverflow="ellipsis" wrap="square" anchor="b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397856"/>
        <c:crosses val="autoZero"/>
        <c:auto val="0"/>
        <c:lblAlgn val="ctr"/>
        <c:lblOffset val="100"/>
        <c:noMultiLvlLbl val="0"/>
      </c:catAx>
      <c:valAx>
        <c:axId val="108339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40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REQUERIMIENTOS SMA</a:t>
            </a:r>
            <a:r>
              <a:rPr lang="es-EC" baseline="0"/>
              <a:t> - AÑO 2013</a:t>
            </a:r>
            <a:endParaRPr lang="es-EC"/>
          </a:p>
        </c:rich>
      </c:tx>
      <c:layout>
        <c:manualLayout>
          <c:xMode val="edge"/>
          <c:yMode val="edge"/>
          <c:x val="0.21120160077275596"/>
          <c:y val="2.567006620990568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2.9948410578223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A59-4ABC-9953-39E855904E8A}"/>
                </c:ext>
              </c:extLst>
            </c:dLbl>
            <c:dLbl>
              <c:idx val="1"/>
              <c:layout>
                <c:manualLayout>
                  <c:x val="0"/>
                  <c:y val="-4.2783443683176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A59-4ABC-9953-39E855904E8A}"/>
                </c:ext>
              </c:extLst>
            </c:dLbl>
            <c:dLbl>
              <c:idx val="2"/>
              <c:layout>
                <c:manualLayout>
                  <c:x val="2.3709896903021605E-3"/>
                  <c:y val="-4.706178805149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A59-4ABC-9953-39E855904E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SMA!$D$8:$F$8</c:f>
              <c:strCache>
                <c:ptCount val="3"/>
                <c:pt idx="0">
                  <c:v>OTECEL S.A. (MOVISTAR)</c:v>
                </c:pt>
                <c:pt idx="1">
                  <c:v>CONECEL SA (CLARO)</c:v>
                </c:pt>
                <c:pt idx="2">
                  <c:v>CNT EP</c:v>
                </c:pt>
              </c:strCache>
            </c:strRef>
          </c:cat>
          <c:val>
            <c:numRef>
              <c:f>SMA!$D$21:$F$21</c:f>
              <c:numCache>
                <c:formatCode>General</c:formatCode>
                <c:ptCount val="3"/>
                <c:pt idx="0">
                  <c:v>6876</c:v>
                </c:pt>
                <c:pt idx="1">
                  <c:v>5431</c:v>
                </c:pt>
                <c:pt idx="2">
                  <c:v>1324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59-4ABC-9953-39E855904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401120"/>
        <c:axId val="1083402752"/>
        <c:axId val="0"/>
      </c:bar3DChart>
      <c:catAx>
        <c:axId val="108340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402752"/>
        <c:crosses val="autoZero"/>
        <c:auto val="1"/>
        <c:lblAlgn val="ctr"/>
        <c:lblOffset val="100"/>
        <c:noMultiLvlLbl val="0"/>
      </c:catAx>
      <c:valAx>
        <c:axId val="108340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40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800" b="1" i="0" baseline="0">
                <a:effectLst/>
              </a:rPr>
              <a:t>REQUERIMIENTOS SMA - AÑO 2014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3960537183923725E-3"/>
                  <c:y val="-3.8073906682620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B2-46AA-90A2-C3E039DAA25A}"/>
                </c:ext>
              </c:extLst>
            </c:dLbl>
            <c:dLbl>
              <c:idx val="1"/>
              <c:layout>
                <c:manualLayout>
                  <c:x val="7.188161155177117E-3"/>
                  <c:y val="-3.3843472606773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B2-46AA-90A2-C3E039DAA25A}"/>
                </c:ext>
              </c:extLst>
            </c:dLbl>
            <c:dLbl>
              <c:idx val="2"/>
              <c:layout>
                <c:manualLayout>
                  <c:x val="1.4376322310354234E-2"/>
                  <c:y val="-2.5382604455080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B2-46AA-90A2-C3E039DAA2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SMA!$D$22:$F$22</c:f>
              <c:strCache>
                <c:ptCount val="3"/>
                <c:pt idx="0">
                  <c:v>OTECEL S.A. (MOVISTAR)</c:v>
                </c:pt>
                <c:pt idx="1">
                  <c:v>CONECEL SA (CLARO)</c:v>
                </c:pt>
                <c:pt idx="2">
                  <c:v>CNT EP</c:v>
                </c:pt>
              </c:strCache>
            </c:strRef>
          </c:cat>
          <c:val>
            <c:numRef>
              <c:f>SMA!$D$35:$F$35</c:f>
              <c:numCache>
                <c:formatCode>General</c:formatCode>
                <c:ptCount val="3"/>
                <c:pt idx="0">
                  <c:v>7203</c:v>
                </c:pt>
                <c:pt idx="1">
                  <c:v>4665</c:v>
                </c:pt>
                <c:pt idx="2">
                  <c:v>1596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B2-46AA-90A2-C3E039DAA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395680"/>
        <c:axId val="1083396224"/>
        <c:axId val="0"/>
      </c:bar3DChart>
      <c:catAx>
        <c:axId val="108339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396224"/>
        <c:crosses val="autoZero"/>
        <c:auto val="1"/>
        <c:lblAlgn val="ctr"/>
        <c:lblOffset val="100"/>
        <c:noMultiLvlLbl val="0"/>
      </c:catAx>
      <c:valAx>
        <c:axId val="108339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39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REQUERIMIENTOS SMA - AÑO 2015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8329778050251173E-3"/>
                  <c:y val="-4.6709113894339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601-4AF9-8DCE-D2EAC0B9748E}"/>
                </c:ext>
              </c:extLst>
            </c:dLbl>
            <c:dLbl>
              <c:idx val="1"/>
              <c:layout>
                <c:manualLayout>
                  <c:x val="0"/>
                  <c:y val="-3.8216547731732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601-4AF9-8DCE-D2EAC0B9748E}"/>
                </c:ext>
              </c:extLst>
            </c:dLbl>
            <c:dLbl>
              <c:idx val="2"/>
              <c:layout>
                <c:manualLayout>
                  <c:x val="0"/>
                  <c:y val="-4.6709113894339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601-4AF9-8DCE-D2EAC0B974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SMA!$D$36:$F$36</c:f>
              <c:strCache>
                <c:ptCount val="3"/>
                <c:pt idx="0">
                  <c:v>OTECEL S.A. (MOVISTAR)</c:v>
                </c:pt>
                <c:pt idx="1">
                  <c:v>CONECEL SA (CLARO)</c:v>
                </c:pt>
                <c:pt idx="2">
                  <c:v>CNT EP</c:v>
                </c:pt>
              </c:strCache>
            </c:strRef>
          </c:cat>
          <c:val>
            <c:numRef>
              <c:f>SMA!$D$49:$F$49</c:f>
              <c:numCache>
                <c:formatCode>General</c:formatCode>
                <c:ptCount val="3"/>
                <c:pt idx="0">
                  <c:v>5249</c:v>
                </c:pt>
                <c:pt idx="1">
                  <c:v>3594</c:v>
                </c:pt>
                <c:pt idx="2">
                  <c:v>2093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01-4AF9-8DCE-D2EAC0B97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403296"/>
        <c:axId val="1083392416"/>
        <c:axId val="0"/>
      </c:bar3DChart>
      <c:catAx>
        <c:axId val="108340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392416"/>
        <c:crosses val="autoZero"/>
        <c:auto val="1"/>
        <c:lblAlgn val="ctr"/>
        <c:lblOffset val="100"/>
        <c:noMultiLvlLbl val="0"/>
      </c:catAx>
      <c:valAx>
        <c:axId val="108339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40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REQUERIMIENTOS SMA - AÑO 2016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4.6912703892492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054-4166-968F-827A099C563E}"/>
                </c:ext>
              </c:extLst>
            </c:dLbl>
            <c:dLbl>
              <c:idx val="1"/>
              <c:layout>
                <c:manualLayout>
                  <c:x val="0"/>
                  <c:y val="-4.6912703892492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054-4166-968F-827A099C563E}"/>
                </c:ext>
              </c:extLst>
            </c:dLbl>
            <c:dLbl>
              <c:idx val="2"/>
              <c:layout>
                <c:manualLayout>
                  <c:x val="-2.4268375364120283E-3"/>
                  <c:y val="-4.6912703892492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054-4166-968F-827A099C56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SMA!$D$50:$F$50</c:f>
              <c:strCache>
                <c:ptCount val="3"/>
                <c:pt idx="0">
                  <c:v>OTECEL S.A. (MOVISTAR)</c:v>
                </c:pt>
                <c:pt idx="1">
                  <c:v>CONECEL SA (CLARO)</c:v>
                </c:pt>
                <c:pt idx="2">
                  <c:v>CNT EP</c:v>
                </c:pt>
              </c:strCache>
            </c:strRef>
          </c:cat>
          <c:val>
            <c:numRef>
              <c:f>SMA!$D$63:$F$63</c:f>
              <c:numCache>
                <c:formatCode>General</c:formatCode>
                <c:ptCount val="3"/>
                <c:pt idx="0">
                  <c:v>2902</c:v>
                </c:pt>
                <c:pt idx="1">
                  <c:v>1735</c:v>
                </c:pt>
                <c:pt idx="2">
                  <c:v>1352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54-4166-968F-827A099C5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393504"/>
        <c:axId val="1083996624"/>
        <c:axId val="0"/>
      </c:bar3DChart>
      <c:catAx>
        <c:axId val="108339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996624"/>
        <c:crosses val="autoZero"/>
        <c:auto val="1"/>
        <c:lblAlgn val="ctr"/>
        <c:lblOffset val="100"/>
        <c:noMultiLvlLbl val="0"/>
      </c:catAx>
      <c:valAx>
        <c:axId val="108399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393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REQUERIMIENTOS SMA - HAST</a:t>
            </a:r>
            <a:r>
              <a:rPr lang="es-EC" baseline="0"/>
              <a:t>A  DICIEMBRE 2017</a:t>
            </a:r>
            <a:endParaRPr lang="es-EC"/>
          </a:p>
        </c:rich>
      </c:tx>
      <c:layout>
        <c:manualLayout>
          <c:xMode val="edge"/>
          <c:yMode val="edge"/>
          <c:x val="0.10830479092125811"/>
          <c:y val="4.035019162846622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4.6912703892492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309-4F09-8EE2-873FFA15B7BF}"/>
                </c:ext>
              </c:extLst>
            </c:dLbl>
            <c:dLbl>
              <c:idx val="1"/>
              <c:layout>
                <c:manualLayout>
                  <c:x val="0"/>
                  <c:y val="-4.6912703892492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309-4F09-8EE2-873FFA15B7BF}"/>
                </c:ext>
              </c:extLst>
            </c:dLbl>
            <c:dLbl>
              <c:idx val="2"/>
              <c:layout>
                <c:manualLayout>
                  <c:x val="-2.4268375364120283E-3"/>
                  <c:y val="-4.6912703892492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309-4F09-8EE2-873FFA15B7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SMA!$D$64:$F$64</c:f>
              <c:strCache>
                <c:ptCount val="3"/>
                <c:pt idx="0">
                  <c:v>OTECEL S.A. (MOVISTAR)</c:v>
                </c:pt>
                <c:pt idx="1">
                  <c:v>CONECEL SA (CLARO)</c:v>
                </c:pt>
                <c:pt idx="2">
                  <c:v>CNT EP</c:v>
                </c:pt>
              </c:strCache>
            </c:strRef>
          </c:cat>
          <c:val>
            <c:numRef>
              <c:f>SMA!$D$77:$F$77</c:f>
              <c:numCache>
                <c:formatCode>General</c:formatCode>
                <c:ptCount val="3"/>
                <c:pt idx="0">
                  <c:v>3002</c:v>
                </c:pt>
                <c:pt idx="1">
                  <c:v>2165</c:v>
                </c:pt>
                <c:pt idx="2">
                  <c:v>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09-4F09-8EE2-873FFA15B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986832"/>
        <c:axId val="1083987376"/>
        <c:axId val="0"/>
      </c:bar3DChart>
      <c:catAx>
        <c:axId val="108398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987376"/>
        <c:crosses val="autoZero"/>
        <c:auto val="1"/>
        <c:lblAlgn val="ctr"/>
        <c:lblOffset val="100"/>
        <c:noMultiLvlLbl val="0"/>
      </c:catAx>
      <c:valAx>
        <c:axId val="108398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986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REQUERIMIENTOS SMA - HAST</a:t>
            </a:r>
            <a:r>
              <a:rPr lang="es-EC" baseline="0"/>
              <a:t>A  DICIEMBRE 2018</a:t>
            </a:r>
            <a:endParaRPr lang="es-EC"/>
          </a:p>
        </c:rich>
      </c:tx>
      <c:layout>
        <c:manualLayout>
          <c:xMode val="edge"/>
          <c:yMode val="edge"/>
          <c:x val="0.14470735396743986"/>
          <c:y val="4.0350232924700753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4.6912703892492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ED-481B-B0C0-1F1663E45BAE}"/>
                </c:ext>
              </c:extLst>
            </c:dLbl>
            <c:dLbl>
              <c:idx val="1"/>
              <c:layout>
                <c:manualLayout>
                  <c:x val="0"/>
                  <c:y val="-4.6912703892492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6ED-481B-B0C0-1F1663E45BAE}"/>
                </c:ext>
              </c:extLst>
            </c:dLbl>
            <c:dLbl>
              <c:idx val="2"/>
              <c:layout>
                <c:manualLayout>
                  <c:x val="-2.4268375364120283E-3"/>
                  <c:y val="-4.6912703892492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6ED-481B-B0C0-1F1663E45B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SMA!$D$78:$F$78</c:f>
              <c:strCache>
                <c:ptCount val="3"/>
                <c:pt idx="0">
                  <c:v>OTECEL S.A. (MOVISTAR)</c:v>
                </c:pt>
                <c:pt idx="1">
                  <c:v>CONECEL SA (CLARO)</c:v>
                </c:pt>
                <c:pt idx="2">
                  <c:v>CNT EP</c:v>
                </c:pt>
              </c:strCache>
            </c:strRef>
          </c:cat>
          <c:val>
            <c:numRef>
              <c:f>SMA!$D$91:$F$91</c:f>
              <c:numCache>
                <c:formatCode>General</c:formatCode>
                <c:ptCount val="3"/>
                <c:pt idx="0">
                  <c:v>4515</c:v>
                </c:pt>
                <c:pt idx="1">
                  <c:v>2773</c:v>
                </c:pt>
                <c:pt idx="2">
                  <c:v>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ED-481B-B0C0-1F1663E45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997168"/>
        <c:axId val="1083994992"/>
        <c:axId val="0"/>
      </c:bar3DChart>
      <c:catAx>
        <c:axId val="108399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994992"/>
        <c:crosses val="autoZero"/>
        <c:auto val="1"/>
        <c:lblAlgn val="ctr"/>
        <c:lblOffset val="100"/>
        <c:noMultiLvlLbl val="0"/>
      </c:catAx>
      <c:valAx>
        <c:axId val="108399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997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REQUERIMIENTOS SMA - HAST</a:t>
            </a:r>
            <a:r>
              <a:rPr lang="es-EC" baseline="0"/>
              <a:t>A DICIEMBRE 2019</a:t>
            </a:r>
            <a:endParaRPr lang="es-EC"/>
          </a:p>
        </c:rich>
      </c:tx>
      <c:layout>
        <c:manualLayout>
          <c:xMode val="edge"/>
          <c:yMode val="edge"/>
          <c:x val="0.14228051643102774"/>
          <c:y val="5.466596528143082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4.6912703892492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612-4DCF-8BB7-2FFA06FD178D}"/>
                </c:ext>
              </c:extLst>
            </c:dLbl>
            <c:dLbl>
              <c:idx val="1"/>
              <c:layout>
                <c:manualLayout>
                  <c:x val="0"/>
                  <c:y val="-4.6912703892492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612-4DCF-8BB7-2FFA06FD178D}"/>
                </c:ext>
              </c:extLst>
            </c:dLbl>
            <c:dLbl>
              <c:idx val="2"/>
              <c:layout>
                <c:manualLayout>
                  <c:x val="-2.4268375364120283E-3"/>
                  <c:y val="-4.6912703892492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612-4DCF-8BB7-2FFA06FD17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SMA!$D$92:$F$92</c:f>
              <c:strCache>
                <c:ptCount val="3"/>
                <c:pt idx="0">
                  <c:v>OTECEL S.A. (MOVISTAR)</c:v>
                </c:pt>
                <c:pt idx="1">
                  <c:v>CONECEL SA (CLARO)</c:v>
                </c:pt>
                <c:pt idx="2">
                  <c:v>CNT EP</c:v>
                </c:pt>
              </c:strCache>
            </c:strRef>
          </c:cat>
          <c:val>
            <c:numRef>
              <c:f>SMA!$D$105:$F$105</c:f>
              <c:numCache>
                <c:formatCode>General</c:formatCode>
                <c:ptCount val="3"/>
                <c:pt idx="0">
                  <c:v>4816</c:v>
                </c:pt>
                <c:pt idx="1">
                  <c:v>4256</c:v>
                </c:pt>
                <c:pt idx="2">
                  <c:v>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12-4DCF-8BB7-2FFA06FD1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987920"/>
        <c:axId val="1083982480"/>
        <c:axId val="0"/>
      </c:bar3DChart>
      <c:catAx>
        <c:axId val="108398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982480"/>
        <c:crosses val="autoZero"/>
        <c:auto val="1"/>
        <c:lblAlgn val="ctr"/>
        <c:lblOffset val="100"/>
        <c:noMultiLvlLbl val="0"/>
      </c:catAx>
      <c:valAx>
        <c:axId val="108398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987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REQUERIMIENTOS SMA - HAST</a:t>
            </a:r>
            <a:r>
              <a:rPr lang="es-EC" baseline="0"/>
              <a:t>A  DICIEMBRE 2020</a:t>
            </a:r>
            <a:endParaRPr lang="es-EC"/>
          </a:p>
        </c:rich>
      </c:tx>
      <c:layout>
        <c:manualLayout>
          <c:xMode val="edge"/>
          <c:yMode val="edge"/>
          <c:x val="0.14228051643102774"/>
          <c:y val="5.466596528143082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4.6912703892492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A35-41BE-90E3-08D3FD045A05}"/>
                </c:ext>
              </c:extLst>
            </c:dLbl>
            <c:dLbl>
              <c:idx val="1"/>
              <c:layout>
                <c:manualLayout>
                  <c:x val="0"/>
                  <c:y val="-4.6912703892492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A35-41BE-90E3-08D3FD045A05}"/>
                </c:ext>
              </c:extLst>
            </c:dLbl>
            <c:dLbl>
              <c:idx val="2"/>
              <c:layout>
                <c:manualLayout>
                  <c:x val="-2.4268375364120283E-3"/>
                  <c:y val="-4.6912703892492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A35-41BE-90E3-08D3FD045A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SMA!$D$106:$F$106</c:f>
              <c:strCache>
                <c:ptCount val="3"/>
                <c:pt idx="0">
                  <c:v>OTECEL S.A. (MOVISTAR)</c:v>
                </c:pt>
                <c:pt idx="1">
                  <c:v>CONECEL SA (CLARO)</c:v>
                </c:pt>
                <c:pt idx="2">
                  <c:v>CNT EP</c:v>
                </c:pt>
              </c:strCache>
            </c:strRef>
          </c:cat>
          <c:val>
            <c:numRef>
              <c:f>SMA!$D$119:$F$119</c:f>
              <c:numCache>
                <c:formatCode>General</c:formatCode>
                <c:ptCount val="3"/>
                <c:pt idx="0">
                  <c:v>5685</c:v>
                </c:pt>
                <c:pt idx="1">
                  <c:v>9222</c:v>
                </c:pt>
                <c:pt idx="2">
                  <c:v>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35-41BE-90E3-08D3FD045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983024"/>
        <c:axId val="1083988464"/>
        <c:axId val="0"/>
      </c:bar3DChart>
      <c:catAx>
        <c:axId val="108398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988464"/>
        <c:crosses val="autoZero"/>
        <c:auto val="1"/>
        <c:lblAlgn val="ctr"/>
        <c:lblOffset val="100"/>
        <c:noMultiLvlLbl val="0"/>
      </c:catAx>
      <c:valAx>
        <c:axId val="108398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98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+mj-ea"/>
                <a:cs typeface="Arial" pitchFamily="34" charset="0"/>
              </a:defRPr>
            </a:pPr>
            <a:r>
              <a:rPr lang="en-US" b="1">
                <a:latin typeface="Arial" pitchFamily="34" charset="0"/>
                <a:cs typeface="Arial" pitchFamily="34" charset="0"/>
              </a:rPr>
              <a:t>Totales de</a:t>
            </a:r>
            <a:r>
              <a:rPr lang="en-US" b="1" baseline="0">
                <a:latin typeface="Arial" pitchFamily="34" charset="0"/>
                <a:cs typeface="Arial" pitchFamily="34" charset="0"/>
              </a:rPr>
              <a:t> Requerimientos </a:t>
            </a:r>
          </a:p>
          <a:p>
            <a:pPr>
              <a:defRPr sz="2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+mj-ea"/>
                <a:cs typeface="Arial" pitchFamily="34" charset="0"/>
              </a:defRPr>
            </a:pPr>
            <a:r>
              <a:rPr lang="en-US" b="1" baseline="0">
                <a:latin typeface="Arial" pitchFamily="34" charset="0"/>
                <a:cs typeface="Arial" pitchFamily="34" charset="0"/>
              </a:rPr>
              <a:t>Año 2021</a:t>
            </a:r>
            <a:endParaRPr lang="en-US" b="1">
              <a:latin typeface="Arial" pitchFamily="34" charset="0"/>
              <a:cs typeface="Arial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1492751768882671E-3"/>
                  <c:y val="-3.5578141294245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FE9-4510-811D-2FE30ADE968A}"/>
                </c:ext>
              </c:extLst>
            </c:dLbl>
            <c:dLbl>
              <c:idx val="1"/>
              <c:layout>
                <c:manualLayout>
                  <c:x val="5.1066251263487622E-3"/>
                  <c:y val="-3.5578141294245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FE9-4510-811D-2FE30ADE968A}"/>
                </c:ext>
              </c:extLst>
            </c:dLbl>
            <c:dLbl>
              <c:idx val="2"/>
              <c:layout>
                <c:manualLayout>
                  <c:x val="3.06397507580922E-3"/>
                  <c:y val="-2.9648451078538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FE9-4510-811D-2FE30ADE968A}"/>
                </c:ext>
              </c:extLst>
            </c:dLbl>
            <c:dLbl>
              <c:idx val="3"/>
              <c:layout>
                <c:manualLayout>
                  <c:x val="3.0639750758092573E-3"/>
                  <c:y val="-3.854298640209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FE9-4510-811D-2FE30ADE968A}"/>
                </c:ext>
              </c:extLst>
            </c:dLbl>
            <c:dLbl>
              <c:idx val="4"/>
              <c:layout>
                <c:manualLayout>
                  <c:x val="4.0853001010790098E-3"/>
                  <c:y val="-2.3718760862830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FE9-4510-811D-2FE30ADE968A}"/>
                </c:ext>
              </c:extLst>
            </c:dLbl>
            <c:dLbl>
              <c:idx val="5"/>
              <c:layout>
                <c:manualLayout>
                  <c:x val="7.1492751768882671E-3"/>
                  <c:y val="-2.6683605970684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FE9-4510-811D-2FE30ADE968A}"/>
                </c:ext>
              </c:extLst>
            </c:dLbl>
            <c:dLbl>
              <c:idx val="6"/>
              <c:layout>
                <c:manualLayout>
                  <c:x val="6.1279501516185147E-3"/>
                  <c:y val="-2.0753915754976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FE9-4510-811D-2FE30ADE968A}"/>
                </c:ext>
              </c:extLst>
            </c:dLbl>
            <c:dLbl>
              <c:idx val="7"/>
              <c:layout>
                <c:manualLayout>
                  <c:x val="7.1492751768881925E-3"/>
                  <c:y val="-1.7789070647123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FE9-4510-811D-2FE30ADE968A}"/>
                </c:ext>
              </c:extLst>
            </c:dLbl>
            <c:dLbl>
              <c:idx val="8"/>
              <c:layout>
                <c:manualLayout>
                  <c:x val="1.0213250252697524E-2"/>
                  <c:y val="-3.2613296186392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FE9-4510-811D-2FE30ADE968A}"/>
                </c:ext>
              </c:extLst>
            </c:dLbl>
            <c:dLbl>
              <c:idx val="9"/>
              <c:layout>
                <c:manualLayout>
                  <c:x val="-1.0213249431356721E-3"/>
                  <c:y val="-2.6683605970684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107-4F4F-82FB-CF682B00AD87}"/>
                </c:ext>
              </c:extLst>
            </c:dLbl>
            <c:dLbl>
              <c:idx val="10"/>
              <c:layout>
                <c:manualLayout>
                  <c:x val="-1.2255900303237179E-2"/>
                  <c:y val="-4.4472676617807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FE9-4510-811D-2FE30ADE968A}"/>
                </c:ext>
              </c:extLst>
            </c:dLbl>
            <c:dLbl>
              <c:idx val="11"/>
              <c:layout>
                <c:manualLayout>
                  <c:x val="4.0853001010790098E-3"/>
                  <c:y val="-4.4472676617807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74F-4643-9397-0056E2BD4B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'Tipo - Historico'!$D$67:$O$67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'Tipo - Historico'!$D$72:$O$72</c:f>
              <c:numCache>
                <c:formatCode>General</c:formatCode>
                <c:ptCount val="12"/>
                <c:pt idx="0">
                  <c:v>1801</c:v>
                </c:pt>
                <c:pt idx="1">
                  <c:v>1642</c:v>
                </c:pt>
                <c:pt idx="2">
                  <c:v>2086</c:v>
                </c:pt>
                <c:pt idx="3">
                  <c:v>2349</c:v>
                </c:pt>
                <c:pt idx="4">
                  <c:v>1843</c:v>
                </c:pt>
                <c:pt idx="5">
                  <c:v>2066</c:v>
                </c:pt>
                <c:pt idx="6">
                  <c:v>2066</c:v>
                </c:pt>
                <c:pt idx="7">
                  <c:v>1694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8-4628-87B5-C7EE025C3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6747200"/>
        <c:axId val="946747744"/>
        <c:axId val="0"/>
      </c:bar3DChart>
      <c:catAx>
        <c:axId val="94674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46747744"/>
        <c:crosses val="autoZero"/>
        <c:auto val="1"/>
        <c:lblAlgn val="ctr"/>
        <c:lblOffset val="100"/>
        <c:noMultiLvlLbl val="0"/>
      </c:catAx>
      <c:valAx>
        <c:axId val="94674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4674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REQUERIMIENTOS SMA - HAST</a:t>
            </a:r>
            <a:r>
              <a:rPr lang="es-EC" baseline="0"/>
              <a:t>A  AGOSTO 2021</a:t>
            </a:r>
            <a:endParaRPr lang="es-EC"/>
          </a:p>
        </c:rich>
      </c:tx>
      <c:layout>
        <c:manualLayout>
          <c:xMode val="edge"/>
          <c:yMode val="edge"/>
          <c:x val="0.14228051643102774"/>
          <c:y val="5.466596528143082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4.6912703892492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637-460C-85B0-EE4501F50A05}"/>
                </c:ext>
              </c:extLst>
            </c:dLbl>
            <c:dLbl>
              <c:idx val="1"/>
              <c:layout>
                <c:manualLayout>
                  <c:x val="0"/>
                  <c:y val="-4.6912703892492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637-460C-85B0-EE4501F50A05}"/>
                </c:ext>
              </c:extLst>
            </c:dLbl>
            <c:dLbl>
              <c:idx val="2"/>
              <c:layout>
                <c:manualLayout>
                  <c:x val="-2.4268375364120283E-3"/>
                  <c:y val="-4.6912703892492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637-460C-85B0-EE4501F50A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SMA!$D$120:$F$120</c:f>
              <c:strCache>
                <c:ptCount val="3"/>
                <c:pt idx="0">
                  <c:v>OTECEL S.A. (MOVISTAR)</c:v>
                </c:pt>
                <c:pt idx="1">
                  <c:v>CONECEL SA (CLARO)</c:v>
                </c:pt>
                <c:pt idx="2">
                  <c:v>CNT EP</c:v>
                </c:pt>
              </c:strCache>
            </c:strRef>
          </c:cat>
          <c:val>
            <c:numRef>
              <c:f>SMA!$D$133:$F$133</c:f>
              <c:numCache>
                <c:formatCode>General</c:formatCode>
                <c:ptCount val="3"/>
                <c:pt idx="0">
                  <c:v>2358</c:v>
                </c:pt>
                <c:pt idx="1">
                  <c:v>3309</c:v>
                </c:pt>
                <c:pt idx="2">
                  <c:v>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37-460C-85B0-EE4501F50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989552"/>
        <c:axId val="1083983568"/>
        <c:axId val="0"/>
      </c:bar3DChart>
      <c:catAx>
        <c:axId val="108398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983568"/>
        <c:crosses val="autoZero"/>
        <c:auto val="1"/>
        <c:lblAlgn val="ctr"/>
        <c:lblOffset val="100"/>
        <c:noMultiLvlLbl val="0"/>
      </c:catAx>
      <c:valAx>
        <c:axId val="108398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98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REQUERIMIENTO</a:t>
            </a:r>
            <a:r>
              <a:rPr lang="es-EC" b="1" baseline="0"/>
              <a:t> HASTA AGOSTO 2021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 baseline="0"/>
              <a:t>SERVICIO DE TELEFONÍA FIJA</a:t>
            </a:r>
            <a:endParaRPr lang="es-EC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6197505077202055E-2"/>
          <c:y val="0.18870646779566086"/>
          <c:w val="0.94166707916391568"/>
          <c:h val="0.7353791303926346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3618158975028013E-2"/>
                  <c:y val="-2.3938841510866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AD4-425E-AD6F-561B1C83801B}"/>
                </c:ext>
              </c:extLst>
            </c:dLbl>
            <c:dLbl>
              <c:idx val="1"/>
              <c:layout>
                <c:manualLayout>
                  <c:x val="1.3618158975027958E-2"/>
                  <c:y val="-2.3938841510866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AD4-425E-AD6F-561B1C83801B}"/>
                </c:ext>
              </c:extLst>
            </c:dLbl>
            <c:dLbl>
              <c:idx val="2"/>
              <c:layout>
                <c:manualLayout>
                  <c:x val="1.6644416525034185E-2"/>
                  <c:y val="-3.7618179517076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AD4-425E-AD6F-561B1C83801B}"/>
                </c:ext>
              </c:extLst>
            </c:dLbl>
            <c:dLbl>
              <c:idx val="3"/>
              <c:layout>
                <c:manualLayout>
                  <c:x val="6.7193681465972134E-3"/>
                  <c:y val="-1.6109922951439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AD4-425E-AD6F-561B1C83801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9AD4-425E-AD6F-561B1C83801B}"/>
                </c:ext>
              </c:extLst>
            </c:dLbl>
            <c:dLbl>
              <c:idx val="5"/>
              <c:layout>
                <c:manualLayout>
                  <c:x val="1.3618158975027902E-2"/>
                  <c:y val="-2.3938841510866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AD4-425E-AD6F-561B1C8380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'Telefonia Fija'!$D$23:$I$23</c:f>
              <c:strCache>
                <c:ptCount val="6"/>
                <c:pt idx="0">
                  <c:v>CNT</c:v>
                </c:pt>
                <c:pt idx="1">
                  <c:v>CLARO FIJO</c:v>
                </c:pt>
                <c:pt idx="2">
                  <c:v>ETAPA</c:v>
                </c:pt>
                <c:pt idx="3">
                  <c:v>GRUPO TV CABLE</c:v>
                </c:pt>
                <c:pt idx="4">
                  <c:v>OTROS OPERADORES</c:v>
                </c:pt>
                <c:pt idx="5">
                  <c:v>TOTAL</c:v>
                </c:pt>
              </c:strCache>
            </c:strRef>
          </c:cat>
          <c:val>
            <c:numRef>
              <c:f>'Telefonia Fija'!$D$36:$I$36</c:f>
              <c:numCache>
                <c:formatCode>General</c:formatCode>
                <c:ptCount val="6"/>
                <c:pt idx="0">
                  <c:v>895</c:v>
                </c:pt>
                <c:pt idx="1">
                  <c:v>181</c:v>
                </c:pt>
                <c:pt idx="2">
                  <c:v>1</c:v>
                </c:pt>
                <c:pt idx="3">
                  <c:v>53</c:v>
                </c:pt>
                <c:pt idx="4">
                  <c:v>0</c:v>
                </c:pt>
                <c:pt idx="5">
                  <c:v>1130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D4-425E-AD6F-561B1C838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991728"/>
        <c:axId val="1083992816"/>
        <c:axId val="0"/>
      </c:bar3DChart>
      <c:catAx>
        <c:axId val="108399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992816"/>
        <c:crosses val="autoZero"/>
        <c:auto val="1"/>
        <c:lblAlgn val="ctr"/>
        <c:lblOffset val="100"/>
        <c:noMultiLvlLbl val="0"/>
      </c:catAx>
      <c:valAx>
        <c:axId val="108399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99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REQUERIMIENTO HASTA AGSOTO </a:t>
            </a:r>
            <a:r>
              <a:rPr lang="es-EC" b="1" baseline="0"/>
              <a:t>2021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 baseline="0"/>
              <a:t>SERVICIO DE INTERNET FIJO</a:t>
            </a:r>
            <a:endParaRPr lang="es-EC" b="1"/>
          </a:p>
        </c:rich>
      </c:tx>
      <c:layout>
        <c:manualLayout>
          <c:xMode val="edge"/>
          <c:yMode val="edge"/>
          <c:x val="0.38507548174177508"/>
          <c:y val="8.3333315106449007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3707028366713579E-3"/>
                  <c:y val="-4.1666657553224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4DE-44AF-B450-92C0DA1A47FF}"/>
                </c:ext>
              </c:extLst>
            </c:dLbl>
            <c:dLbl>
              <c:idx val="1"/>
              <c:layout>
                <c:manualLayout>
                  <c:x val="4.1853514183356789E-3"/>
                  <c:y val="-3.0555548872364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4DE-44AF-B450-92C0DA1A47FF}"/>
                </c:ext>
              </c:extLst>
            </c:dLbl>
            <c:dLbl>
              <c:idx val="2"/>
              <c:layout>
                <c:manualLayout>
                  <c:x val="1.0463378545838814E-3"/>
                  <c:y val="-2.2222217361719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4DE-44AF-B450-92C0DA1A47FF}"/>
                </c:ext>
              </c:extLst>
            </c:dLbl>
            <c:dLbl>
              <c:idx val="3"/>
              <c:layout>
                <c:manualLayout>
                  <c:x val="6.7193681465972134E-3"/>
                  <c:y val="-1.6109922951439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4DE-44AF-B450-92C0DA1A47FF}"/>
                </c:ext>
              </c:extLst>
            </c:dLbl>
            <c:dLbl>
              <c:idx val="4"/>
              <c:layout>
                <c:manualLayout>
                  <c:x val="5.2316892729195978E-3"/>
                  <c:y val="-3.0555548872364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4DE-44AF-B450-92C0DA1A47FF}"/>
                </c:ext>
              </c:extLst>
            </c:dLbl>
            <c:dLbl>
              <c:idx val="5"/>
              <c:layout>
                <c:manualLayout>
                  <c:x val="7.3243649820874373E-3"/>
                  <c:y val="-2.4999994531934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4DE-44AF-B450-92C0DA1A47FF}"/>
                </c:ext>
              </c:extLst>
            </c:dLbl>
            <c:dLbl>
              <c:idx val="6"/>
              <c:layout>
                <c:manualLayout>
                  <c:x val="5.2316892729195978E-3"/>
                  <c:y val="-3.0555548872364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4DE-44AF-B450-92C0DA1A47FF}"/>
                </c:ext>
              </c:extLst>
            </c:dLbl>
            <c:dLbl>
              <c:idx val="7"/>
              <c:layout>
                <c:manualLayout>
                  <c:x val="1.0463378545839196E-2"/>
                  <c:y val="-2.2222217361719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4DE-44AF-B450-92C0DA1A47FF}"/>
                </c:ext>
              </c:extLst>
            </c:dLbl>
            <c:dLbl>
              <c:idx val="8"/>
              <c:layout>
                <c:manualLayout>
                  <c:x val="1.5695067818758793E-2"/>
                  <c:y val="-2.499999453193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4DE-44AF-B450-92C0DA1A47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Internet!$D$23:$L$23</c:f>
              <c:strCache>
                <c:ptCount val="9"/>
                <c:pt idx="0">
                  <c:v>CNT</c:v>
                </c:pt>
                <c:pt idx="1">
                  <c:v>CLARO - FIJO</c:v>
                </c:pt>
                <c:pt idx="2">
                  <c:v>ETAPA</c:v>
                </c:pt>
                <c:pt idx="3">
                  <c:v>GRUPO TV CABLE</c:v>
                </c:pt>
                <c:pt idx="4">
                  <c:v>IPLANET</c:v>
                </c:pt>
                <c:pt idx="5">
                  <c:v>MEGADATOS - NETLIFE</c:v>
                </c:pt>
                <c:pt idx="6">
                  <c:v>SOLINTENSA</c:v>
                </c:pt>
                <c:pt idx="7">
                  <c:v>PUNTONET</c:v>
                </c:pt>
                <c:pt idx="8">
                  <c:v>OTROS OPERADORES</c:v>
                </c:pt>
              </c:strCache>
            </c:strRef>
          </c:cat>
          <c:val>
            <c:numRef>
              <c:f>Internet!$D$36:$L$36</c:f>
              <c:numCache>
                <c:formatCode>General</c:formatCode>
                <c:ptCount val="9"/>
                <c:pt idx="0">
                  <c:v>1008</c:v>
                </c:pt>
                <c:pt idx="1">
                  <c:v>1024</c:v>
                </c:pt>
                <c:pt idx="2">
                  <c:v>11</c:v>
                </c:pt>
                <c:pt idx="3">
                  <c:v>1506</c:v>
                </c:pt>
                <c:pt idx="4">
                  <c:v>62</c:v>
                </c:pt>
                <c:pt idx="5">
                  <c:v>600</c:v>
                </c:pt>
                <c:pt idx="6">
                  <c:v>1</c:v>
                </c:pt>
                <c:pt idx="7">
                  <c:v>149</c:v>
                </c:pt>
                <c:pt idx="8">
                  <c:v>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DE-44AF-B450-92C0DA1A4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985744"/>
        <c:axId val="1083994448"/>
        <c:axId val="0"/>
      </c:bar3DChart>
      <c:catAx>
        <c:axId val="108398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994448"/>
        <c:crosses val="autoZero"/>
        <c:auto val="1"/>
        <c:lblAlgn val="ctr"/>
        <c:lblOffset val="100"/>
        <c:noMultiLvlLbl val="0"/>
      </c:catAx>
      <c:valAx>
        <c:axId val="108399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98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REQUERIMIENTO</a:t>
            </a:r>
            <a:r>
              <a:rPr lang="es-EC" b="1" baseline="0"/>
              <a:t> HASTA AGOSTO 2021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 baseline="0"/>
              <a:t>SERVICIO DE TELEVISIÓN PAGADA</a:t>
            </a:r>
            <a:endParaRPr lang="es-EC" b="1"/>
          </a:p>
        </c:rich>
      </c:tx>
      <c:layout>
        <c:manualLayout>
          <c:xMode val="edge"/>
          <c:yMode val="edge"/>
          <c:x val="0.35479258147416382"/>
          <c:y val="1.9444445153267903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3707028366713579E-3"/>
                  <c:y val="-4.1666657553224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D75-4CE5-81DA-A9DF2111F341}"/>
                </c:ext>
              </c:extLst>
            </c:dLbl>
            <c:dLbl>
              <c:idx val="1"/>
              <c:layout>
                <c:manualLayout>
                  <c:x val="4.1853514183356789E-3"/>
                  <c:y val="-3.0555548872364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75-4CE5-81DA-A9DF2111F341}"/>
                </c:ext>
              </c:extLst>
            </c:dLbl>
            <c:dLbl>
              <c:idx val="2"/>
              <c:layout>
                <c:manualLayout>
                  <c:x val="1.0463378545838814E-3"/>
                  <c:y val="-2.2222217361719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D75-4CE5-81DA-A9DF2111F341}"/>
                </c:ext>
              </c:extLst>
            </c:dLbl>
            <c:dLbl>
              <c:idx val="3"/>
              <c:layout>
                <c:manualLayout>
                  <c:x val="6.7193681465972134E-3"/>
                  <c:y val="-1.6109922951439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D75-4CE5-81DA-A9DF2111F341}"/>
                </c:ext>
              </c:extLst>
            </c:dLbl>
            <c:dLbl>
              <c:idx val="4"/>
              <c:layout>
                <c:manualLayout>
                  <c:x val="5.2316892729195978E-3"/>
                  <c:y val="-3.0555548872364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D75-4CE5-81DA-A9DF2111F341}"/>
                </c:ext>
              </c:extLst>
            </c:dLbl>
            <c:dLbl>
              <c:idx val="5"/>
              <c:layout>
                <c:manualLayout>
                  <c:x val="7.3243649820874373E-3"/>
                  <c:y val="-2.4999994531934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D75-4CE5-81DA-A9DF2111F341}"/>
                </c:ext>
              </c:extLst>
            </c:dLbl>
            <c:dLbl>
              <c:idx val="6"/>
              <c:layout>
                <c:manualLayout>
                  <c:x val="5.2316892729195978E-3"/>
                  <c:y val="-3.0555548872364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D75-4CE5-81DA-A9DF2111F341}"/>
                </c:ext>
              </c:extLst>
            </c:dLbl>
            <c:dLbl>
              <c:idx val="7"/>
              <c:layout>
                <c:manualLayout>
                  <c:x val="1.0463378545839196E-2"/>
                  <c:y val="-2.2222217361719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75-4CE5-81DA-A9DF2111F341}"/>
                </c:ext>
              </c:extLst>
            </c:dLbl>
            <c:dLbl>
              <c:idx val="8"/>
              <c:layout>
                <c:manualLayout>
                  <c:x val="1.5695067818758793E-2"/>
                  <c:y val="-2.4999994531934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75-4CE5-81DA-A9DF2111F3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'Television Pagada'!$D$22:$J$22</c:f>
              <c:strCache>
                <c:ptCount val="7"/>
                <c:pt idx="0">
                  <c:v>CABLE UNION</c:v>
                </c:pt>
                <c:pt idx="1">
                  <c:v>CLARO - CONECEL</c:v>
                </c:pt>
                <c:pt idx="2">
                  <c:v>CNT</c:v>
                </c:pt>
                <c:pt idx="3">
                  <c:v>DIRECT TV</c:v>
                </c:pt>
                <c:pt idx="4">
                  <c:v>GRUPO TV CABLE</c:v>
                </c:pt>
                <c:pt idx="5">
                  <c:v>UNIVISA </c:v>
                </c:pt>
                <c:pt idx="6">
                  <c:v>OTROS OPERADORES</c:v>
                </c:pt>
              </c:strCache>
            </c:strRef>
          </c:cat>
          <c:val>
            <c:numRef>
              <c:f>'Television Pagada'!$D$35:$J$35</c:f>
              <c:numCache>
                <c:formatCode>General</c:formatCode>
                <c:ptCount val="7"/>
                <c:pt idx="0">
                  <c:v>29</c:v>
                </c:pt>
                <c:pt idx="1">
                  <c:v>87</c:v>
                </c:pt>
                <c:pt idx="2">
                  <c:v>183</c:v>
                </c:pt>
                <c:pt idx="3">
                  <c:v>109</c:v>
                </c:pt>
                <c:pt idx="4">
                  <c:v>522</c:v>
                </c:pt>
                <c:pt idx="5">
                  <c:v>42</c:v>
                </c:pt>
                <c:pt idx="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D75-4CE5-81DA-A9DF2111F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5785120"/>
        <c:axId val="1085774240"/>
        <c:axId val="0"/>
      </c:bar3DChart>
      <c:catAx>
        <c:axId val="108578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5774240"/>
        <c:crosses val="autoZero"/>
        <c:auto val="1"/>
        <c:lblAlgn val="ctr"/>
        <c:lblOffset val="100"/>
        <c:noMultiLvlLbl val="0"/>
      </c:catAx>
      <c:valAx>
        <c:axId val="108577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578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 b="1"/>
              <a:t>REQUERIMIENTOS TOTALES</a:t>
            </a:r>
          </a:p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 b="1"/>
              <a:t>2010 - 2021</a:t>
            </a:r>
          </a:p>
        </c:rich>
      </c:tx>
      <c:layout>
        <c:manualLayout>
          <c:xMode val="edge"/>
          <c:yMode val="edge"/>
          <c:x val="0.3318634365290562"/>
          <c:y val="1.699420673987957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0F-4042-B7A6-AE49FD942EC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0F-4042-B7A6-AE49FD942EC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30F-4042-B7A6-AE49FD942EC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30F-4042-B7A6-AE49FD942EC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30F-4042-B7A6-AE49FD942EC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30F-4042-B7A6-AE49FD942EC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30F-4042-B7A6-AE49FD942EC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6C12-46CA-A013-F8DC99C5F01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8FB0-4900-B20E-3634AB376512}"/>
              </c:ext>
            </c:extLst>
          </c:dPt>
          <c:dLbls>
            <c:dLbl>
              <c:idx val="0"/>
              <c:layout>
                <c:manualLayout>
                  <c:x val="5.9507777392354628E-3"/>
                  <c:y val="2.35287271599762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474848102831175"/>
                      <c:h val="0.116105684781856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30F-4042-B7A6-AE49FD942ECB}"/>
                </c:ext>
              </c:extLst>
            </c:dLbl>
            <c:dLbl>
              <c:idx val="1"/>
              <c:layout>
                <c:manualLayout>
                  <c:x val="-9.325893248734703E-3"/>
                  <c:y val="-5.1785203555910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2053038636903984"/>
                      <c:h val="0.113464218223324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30F-4042-B7A6-AE49FD942ECB}"/>
                </c:ext>
              </c:extLst>
            </c:dLbl>
            <c:dLbl>
              <c:idx val="2"/>
              <c:layout>
                <c:manualLayout>
                  <c:x val="-8.404683635232682E-2"/>
                  <c:y val="-4.30713415374730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46832308377869"/>
                      <c:h val="0.129241972493538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30F-4042-B7A6-AE49FD942ECB}"/>
                </c:ext>
              </c:extLst>
            </c:dLbl>
            <c:dLbl>
              <c:idx val="3"/>
              <c:layout>
                <c:manualLayout>
                  <c:x val="2.5669777026004897E-3"/>
                  <c:y val="-2.05671867501840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29871068358561"/>
                      <c:h val="0.1167813966365900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30F-4042-B7A6-AE49FD942ECB}"/>
                </c:ext>
              </c:extLst>
            </c:dLbl>
            <c:dLbl>
              <c:idx val="4"/>
              <c:layout>
                <c:manualLayout>
                  <c:x val="2.2266725196478265E-2"/>
                  <c:y val="-0.108389457641329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18513139610594"/>
                      <c:h val="9.35611477437309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30F-4042-B7A6-AE49FD942ECB}"/>
                </c:ext>
              </c:extLst>
            </c:dLbl>
            <c:dLbl>
              <c:idx val="5"/>
              <c:layout>
                <c:manualLayout>
                  <c:x val="7.1431571597725133E-2"/>
                  <c:y val="-1.04125446806955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14727163361272"/>
                      <c:h val="0.100195504570262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30F-4042-B7A6-AE49FD942ECB}"/>
                </c:ext>
              </c:extLst>
            </c:dLbl>
            <c:dLbl>
              <c:idx val="6"/>
              <c:layout>
                <c:manualLayout>
                  <c:x val="2.1682989959089694E-3"/>
                  <c:y val="-0.1615332677733505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80063722476482"/>
                      <c:h val="0.124259674994874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30F-4042-B7A6-AE49FD942ECB}"/>
                </c:ext>
              </c:extLst>
            </c:dLbl>
            <c:dLbl>
              <c:idx val="7"/>
              <c:layout>
                <c:manualLayout>
                  <c:x val="-4.5735694921366686E-3"/>
                  <c:y val="1.44738680781651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639536457957877"/>
                      <c:h val="0.128701037336540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130F-4042-B7A6-AE49FD942ECB}"/>
                </c:ext>
              </c:extLst>
            </c:dLbl>
            <c:dLbl>
              <c:idx val="8"/>
              <c:layout>
                <c:manualLayout>
                  <c:x val="-6.7202030804732166E-2"/>
                  <c:y val="-0.1089690496806236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04931625028645"/>
                      <c:h val="0.123415753463121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6C12-46CA-A013-F8DC99C5F019}"/>
                </c:ext>
              </c:extLst>
            </c:dLbl>
            <c:dLbl>
              <c:idx val="9"/>
              <c:layout>
                <c:manualLayout>
                  <c:x val="-1.3645885653143661E-2"/>
                  <c:y val="-2.15667640957581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549252660654664"/>
                      <c:h val="0.126732931876386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8FB0-4900-B20E-3634AB376512}"/>
                </c:ext>
              </c:extLst>
            </c:dLbl>
            <c:dLbl>
              <c:idx val="10"/>
              <c:layout>
                <c:manualLayout>
                  <c:x val="3.7216051781300899E-2"/>
                  <c:y val="-7.29779250918427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04931625028645"/>
                      <c:h val="0.103512682983527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9D0A-4BCE-B71C-963C2759C7BA}"/>
                </c:ext>
              </c:extLst>
            </c:dLbl>
            <c:dLbl>
              <c:idx val="11"/>
              <c:layout>
                <c:manualLayout>
                  <c:x val="2.4810701187533931E-3"/>
                  <c:y val="-1.6585761468752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39457122322032"/>
                      <c:h val="0.120098575049855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9D0A-4BCE-B71C-963C2759C7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'Tipo - Historico'!$C$102:$N$102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'Tipo - Historico'!$C$107:$N$107</c:f>
              <c:numCache>
                <c:formatCode>_-* #,##0\ _€_-;\-* #,##0\ _€_-;_-* "-"??\ _€_-;_-@_-</c:formatCode>
                <c:ptCount val="12"/>
                <c:pt idx="0">
                  <c:v>53492</c:v>
                </c:pt>
                <c:pt idx="1">
                  <c:v>64291</c:v>
                </c:pt>
                <c:pt idx="2">
                  <c:v>107112</c:v>
                </c:pt>
                <c:pt idx="3">
                  <c:v>144241</c:v>
                </c:pt>
                <c:pt idx="4">
                  <c:v>108086</c:v>
                </c:pt>
                <c:pt idx="5">
                  <c:v>111667</c:v>
                </c:pt>
                <c:pt idx="6">
                  <c:v>29777</c:v>
                </c:pt>
                <c:pt idx="7">
                  <c:v>13094</c:v>
                </c:pt>
                <c:pt idx="8">
                  <c:v>16308</c:v>
                </c:pt>
                <c:pt idx="9">
                  <c:v>20840</c:v>
                </c:pt>
                <c:pt idx="10">
                  <c:v>32845</c:v>
                </c:pt>
                <c:pt idx="11">
                  <c:v>15547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30F-4042-B7A6-AE49FD942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46748832"/>
        <c:axId val="946745024"/>
      </c:barChart>
      <c:catAx>
        <c:axId val="94674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6745024"/>
        <c:crosses val="autoZero"/>
        <c:auto val="1"/>
        <c:lblAlgn val="ctr"/>
        <c:lblOffset val="100"/>
        <c:noMultiLvlLbl val="0"/>
      </c:catAx>
      <c:valAx>
        <c:axId val="946745024"/>
        <c:scaling>
          <c:orientation val="minMax"/>
        </c:scaling>
        <c:delete val="0"/>
        <c:axPos val="l"/>
        <c:majorGridlines/>
        <c:numFmt formatCode="_-* #,##0\ _€_-;\-* #,##0\ _€_-;_-* &quot;-&quot;??\ _€_-;_-@_-" sourceLinked="1"/>
        <c:majorTickMark val="out"/>
        <c:minorTickMark val="none"/>
        <c:tickLblPos val="nextTo"/>
        <c:crossAx val="94674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TIPO DE REQUERIMIENTO EN %</a:t>
            </a:r>
          </a:p>
        </c:rich>
      </c:tx>
      <c:layout>
        <c:manualLayout>
          <c:xMode val="edge"/>
          <c:yMode val="edge"/>
          <c:x val="0.34371404110106196"/>
          <c:y val="2.00282253465807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40-44E5-B438-DA2BA098C69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40-44E5-B438-DA2BA098C69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40-44E5-B438-DA2BA098C69E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40-44E5-B438-DA2BA098C69E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B40-44E5-B438-DA2BA098C69E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B40-44E5-B438-DA2BA098C69E}"/>
              </c:ext>
            </c:extLst>
          </c:dPt>
          <c:dLbls>
            <c:dLbl>
              <c:idx val="0"/>
              <c:layout>
                <c:manualLayout>
                  <c:x val="5.6247789702974844E-2"/>
                  <c:y val="-3.786910830958352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B40-44E5-B438-DA2BA098C69E}"/>
                </c:ext>
              </c:extLst>
            </c:dLbl>
            <c:dLbl>
              <c:idx val="1"/>
              <c:layout>
                <c:manualLayout>
                  <c:x val="0.15352025764866764"/>
                  <c:y val="1.665557697597245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B40-44E5-B438-DA2BA098C69E}"/>
                </c:ext>
              </c:extLst>
            </c:dLbl>
            <c:dLbl>
              <c:idx val="2"/>
              <c:layout>
                <c:manualLayout>
                  <c:x val="0.11591871742086984"/>
                  <c:y val="3.139246466190267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B40-44E5-B438-DA2BA098C69E}"/>
                </c:ext>
              </c:extLst>
            </c:dLbl>
            <c:dLbl>
              <c:idx val="3"/>
              <c:layout>
                <c:manualLayout>
                  <c:x val="4.3703021153677656E-2"/>
                  <c:y val="5.00967882995325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52648488343355"/>
                      <c:h val="0.144401744708693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B40-44E5-B438-DA2BA098C69E}"/>
                </c:ext>
              </c:extLst>
            </c:dLbl>
            <c:dLbl>
              <c:idx val="4"/>
              <c:layout>
                <c:manualLayout>
                  <c:x val="-2.52782943829035E-2"/>
                  <c:y val="-6.34029780609534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40-44E5-B438-DA2BA098C69E}"/>
                </c:ext>
              </c:extLst>
            </c:dLbl>
            <c:dLbl>
              <c:idx val="5"/>
              <c:layout>
                <c:manualLayout>
                  <c:x val="0.21466951006124235"/>
                  <c:y val="2.489700936654879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837510936132982"/>
                      <c:h val="0.143226770099562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B40-44E5-B438-DA2BA098C6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'Tipo - Historico'!$C$11:$C$14</c:f>
              <c:strCache>
                <c:ptCount val="4"/>
                <c:pt idx="0">
                  <c:v>Denuncia</c:v>
                </c:pt>
                <c:pt idx="1">
                  <c:v>Información</c:v>
                </c:pt>
                <c:pt idx="2">
                  <c:v>Reclamo</c:v>
                </c:pt>
                <c:pt idx="3">
                  <c:v>Sugerencia</c:v>
                </c:pt>
              </c:strCache>
            </c:strRef>
          </c:cat>
          <c:val>
            <c:numRef>
              <c:f>'Tipo - Historico'!$E$11:$E$14</c:f>
              <c:numCache>
                <c:formatCode>0.00%</c:formatCode>
                <c:ptCount val="4"/>
                <c:pt idx="0">
                  <c:v>0.39492325855962218</c:v>
                </c:pt>
                <c:pt idx="1">
                  <c:v>6.02125147579693E-2</c:v>
                </c:pt>
                <c:pt idx="2">
                  <c:v>0.54309327036599764</c:v>
                </c:pt>
                <c:pt idx="3">
                  <c:v>1.7709563164108619E-3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B40-44E5-B438-DA2BA098C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MEDIOS DE INGRESO EN %</a:t>
            </a:r>
          </a:p>
        </c:rich>
      </c:tx>
      <c:layout>
        <c:manualLayout>
          <c:xMode val="edge"/>
          <c:yMode val="edge"/>
          <c:x val="0.33554150045737025"/>
          <c:y val="1.5620642248240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80-4942-B9D2-E7564A6609CE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80-4942-B9D2-E7564A6609C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80-4942-B9D2-E7564A6609CE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780-4942-B9D2-E7564A6609CE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780-4942-B9D2-E7564A6609CE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780-4942-B9D2-E7564A6609CE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780-4942-B9D2-E7564A6609CE}"/>
              </c:ext>
            </c:extLst>
          </c:dPt>
          <c:dLbls>
            <c:dLbl>
              <c:idx val="0"/>
              <c:layout>
                <c:manualLayout>
                  <c:x val="-3.7146855822895945E-2"/>
                  <c:y val="-3.3527869409885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5864185210665"/>
                      <c:h val="8.36082576618789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780-4942-B9D2-E7564A6609CE}"/>
                </c:ext>
              </c:extLst>
            </c:dLbl>
            <c:dLbl>
              <c:idx val="1"/>
              <c:layout>
                <c:manualLayout>
                  <c:x val="0.178678107799917"/>
                  <c:y val="-0.1086783443440708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780-4942-B9D2-E7564A6609CE}"/>
                </c:ext>
              </c:extLst>
            </c:dLbl>
            <c:dLbl>
              <c:idx val="2"/>
              <c:layout>
                <c:manualLayout>
                  <c:x val="0.17687074410056922"/>
                  <c:y val="-0.194943142520609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780-4942-B9D2-E7564A6609CE}"/>
                </c:ext>
              </c:extLst>
            </c:dLbl>
            <c:dLbl>
              <c:idx val="3"/>
              <c:layout>
                <c:manualLayout>
                  <c:x val="-7.584176733722077E-2"/>
                  <c:y val="8.651254390540544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05555555555555"/>
                      <c:h val="0.144401744708693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780-4942-B9D2-E7564A6609CE}"/>
                </c:ext>
              </c:extLst>
            </c:dLbl>
            <c:dLbl>
              <c:idx val="4"/>
              <c:layout>
                <c:manualLayout>
                  <c:x val="-0.26299541253967545"/>
                  <c:y val="5.728863634333917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52777777777777"/>
                      <c:h val="0.109187636481801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780-4942-B9D2-E7564A6609CE}"/>
                </c:ext>
              </c:extLst>
            </c:dLbl>
            <c:dLbl>
              <c:idx val="5"/>
              <c:layout>
                <c:manualLayout>
                  <c:x val="9.6807577970532382E-2"/>
                  <c:y val="3.07940359895906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40323951790035"/>
                      <c:h val="0.1472104085136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7780-4942-B9D2-E7564A6609CE}"/>
                </c:ext>
              </c:extLst>
            </c:dLbl>
            <c:dLbl>
              <c:idx val="6"/>
              <c:layout>
                <c:manualLayout>
                  <c:x val="-9.4926579106194842E-2"/>
                  <c:y val="-3.5503136889407389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80-4942-B9D2-E7564A6609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'Tipo - Historico'!$H$11:$H$15</c:f>
              <c:strCache>
                <c:ptCount val="5"/>
                <c:pt idx="0">
                  <c:v>Atención Presencial</c:v>
                </c:pt>
                <c:pt idx="1">
                  <c:v>Correo Electrónico</c:v>
                </c:pt>
                <c:pt idx="2">
                  <c:v>Formulario Web</c:v>
                </c:pt>
                <c:pt idx="3">
                  <c:v>PBX Directo</c:v>
                </c:pt>
                <c:pt idx="4">
                  <c:v>Sistema Documental Quipux</c:v>
                </c:pt>
              </c:strCache>
            </c:strRef>
          </c:cat>
          <c:val>
            <c:numRef>
              <c:f>'Tipo - Historico'!$J$11:$J$15</c:f>
              <c:numCache>
                <c:formatCode>0.00%</c:formatCode>
                <c:ptCount val="5"/>
                <c:pt idx="0">
                  <c:v>8.8547815820543094E-2</c:v>
                </c:pt>
                <c:pt idx="1">
                  <c:v>2.9515938606847697E-3</c:v>
                </c:pt>
                <c:pt idx="2">
                  <c:v>0.89492325855962218</c:v>
                </c:pt>
                <c:pt idx="3">
                  <c:v>1.0625737898465172E-2</c:v>
                </c:pt>
                <c:pt idx="4">
                  <c:v>2.9515938606847697E-3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780-4942-B9D2-E7564A660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TIPO DE REQUERIMIENTO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479812190086156E-2"/>
          <c:y val="0.12494675355409206"/>
          <c:w val="0.91941455624697943"/>
          <c:h val="0.738768895994828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7C-4AFD-96DE-A3EE0B88D7E5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D7C-4AFD-96DE-A3EE0B88D7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'Tipo - Historico'!$C$11:$C$15</c:f>
              <c:strCache>
                <c:ptCount val="5"/>
                <c:pt idx="0">
                  <c:v>Denuncia</c:v>
                </c:pt>
                <c:pt idx="1">
                  <c:v>Información</c:v>
                </c:pt>
                <c:pt idx="2">
                  <c:v>Reclamo</c:v>
                </c:pt>
                <c:pt idx="3">
                  <c:v>Sugerencia</c:v>
                </c:pt>
                <c:pt idx="4">
                  <c:v>Total general</c:v>
                </c:pt>
              </c:strCache>
            </c:strRef>
          </c:cat>
          <c:val>
            <c:numRef>
              <c:f>'Tipo - Historico'!$D$11:$D$15</c:f>
              <c:numCache>
                <c:formatCode>General</c:formatCode>
                <c:ptCount val="5"/>
                <c:pt idx="0">
                  <c:v>669</c:v>
                </c:pt>
                <c:pt idx="1">
                  <c:v>102</c:v>
                </c:pt>
                <c:pt idx="2">
                  <c:v>920</c:v>
                </c:pt>
                <c:pt idx="3">
                  <c:v>3</c:v>
                </c:pt>
                <c:pt idx="4">
                  <c:v>1694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7C-4AFD-96DE-A3EE0B88D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6743392"/>
        <c:axId val="946752096"/>
      </c:barChart>
      <c:catAx>
        <c:axId val="94674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46752096"/>
        <c:crosses val="autoZero"/>
        <c:auto val="1"/>
        <c:lblAlgn val="ctr"/>
        <c:lblOffset val="100"/>
        <c:noMultiLvlLbl val="0"/>
      </c:catAx>
      <c:valAx>
        <c:axId val="94675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4674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MEDIO DE INGRESO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8D-4BA2-8565-D26F9CA9E77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301-44C6-913D-2A3B337620F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98D-4BA2-8565-D26F9CA9E775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98D-4BA2-8565-D26F9CA9E775}"/>
              </c:ext>
            </c:extLst>
          </c:dPt>
          <c:dLbls>
            <c:dLbl>
              <c:idx val="0"/>
              <c:layout>
                <c:manualLayout>
                  <c:x val="0"/>
                  <c:y val="-1.146217407716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98D-4BA2-8565-D26F9CA9E775}"/>
                </c:ext>
              </c:extLst>
            </c:dLbl>
            <c:dLbl>
              <c:idx val="1"/>
              <c:layout>
                <c:manualLayout>
                  <c:x val="0"/>
                  <c:y val="2.2403476310657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98D-4BA2-8565-D26F9CA9E775}"/>
                </c:ext>
              </c:extLst>
            </c:dLbl>
            <c:dLbl>
              <c:idx val="2"/>
              <c:layout>
                <c:manualLayout>
                  <c:x val="-2.1705427946439207E-3"/>
                  <c:y val="6.07863428599981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98D-4BA2-8565-D26F9CA9E775}"/>
                </c:ext>
              </c:extLst>
            </c:dLbl>
            <c:dLbl>
              <c:idx val="3"/>
              <c:layout>
                <c:manualLayout>
                  <c:x val="4.3410855892878413E-3"/>
                  <c:y val="6.4130100615076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98D-4BA2-8565-D26F9CA9E775}"/>
                </c:ext>
              </c:extLst>
            </c:dLbl>
            <c:dLbl>
              <c:idx val="4"/>
              <c:layout>
                <c:manualLayout>
                  <c:x val="-2.0536713255900111E-3"/>
                  <c:y val="-1.07925936394260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98D-4BA2-8565-D26F9CA9E775}"/>
                </c:ext>
              </c:extLst>
            </c:dLbl>
            <c:dLbl>
              <c:idx val="5"/>
              <c:layout>
                <c:manualLayout>
                  <c:x val="-1.9033494153869765E-3"/>
                  <c:y val="-8.23407820797627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301-44C6-913D-2A3B337620FD}"/>
                </c:ext>
              </c:extLst>
            </c:dLbl>
            <c:dLbl>
              <c:idx val="6"/>
              <c:layout>
                <c:manualLayout>
                  <c:x val="-4.242423432608269E-3"/>
                  <c:y val="9.54133468171074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8D-4BA2-8565-D26F9CA9E775}"/>
                </c:ext>
              </c:extLst>
            </c:dLbl>
            <c:dLbl>
              <c:idx val="7"/>
              <c:layout>
                <c:manualLayout>
                  <c:x val="0"/>
                  <c:y val="-7.29092025431324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8D-4BA2-8565-D26F9CA9E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'Tipo - Historico'!$H$11:$H$16</c:f>
              <c:strCache>
                <c:ptCount val="6"/>
                <c:pt idx="0">
                  <c:v>Atención Presencial</c:v>
                </c:pt>
                <c:pt idx="1">
                  <c:v>Correo Electrónico</c:v>
                </c:pt>
                <c:pt idx="2">
                  <c:v>Formulario Web</c:v>
                </c:pt>
                <c:pt idx="3">
                  <c:v>PBX Directo</c:v>
                </c:pt>
                <c:pt idx="4">
                  <c:v>Sistema Documental Quipux</c:v>
                </c:pt>
                <c:pt idx="5">
                  <c:v>Total general</c:v>
                </c:pt>
              </c:strCache>
            </c:strRef>
          </c:cat>
          <c:val>
            <c:numRef>
              <c:f>'Tipo - Historico'!$I$11:$I$16</c:f>
              <c:numCache>
                <c:formatCode>General</c:formatCode>
                <c:ptCount val="6"/>
                <c:pt idx="0">
                  <c:v>150</c:v>
                </c:pt>
                <c:pt idx="1">
                  <c:v>5</c:v>
                </c:pt>
                <c:pt idx="2">
                  <c:v>1516</c:v>
                </c:pt>
                <c:pt idx="3">
                  <c:v>18</c:v>
                </c:pt>
                <c:pt idx="4">
                  <c:v>5</c:v>
                </c:pt>
                <c:pt idx="5">
                  <c:v>1694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8D-4BA2-8565-D26F9CA9E77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46755360"/>
        <c:axId val="946752640"/>
      </c:barChart>
      <c:catAx>
        <c:axId val="94675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46752640"/>
        <c:crosses val="autoZero"/>
        <c:auto val="1"/>
        <c:lblAlgn val="ctr"/>
        <c:lblOffset val="100"/>
        <c:noMultiLvlLbl val="0"/>
      </c:catAx>
      <c:valAx>
        <c:axId val="94675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46755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ESTADO</a:t>
            </a:r>
            <a:r>
              <a:rPr lang="es-EC" b="1" baseline="0"/>
              <a:t> DEL REQUERIMIENTO</a:t>
            </a:r>
            <a:endParaRPr lang="es-EC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'Tipo - Historico'!$M$15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00E-4F00-9D63-323D8AB01BFD}"/>
              </c:ext>
            </c:extLst>
          </c:dPt>
          <c:dLbls>
            <c:dLbl>
              <c:idx val="0"/>
              <c:layout>
                <c:manualLayout>
                  <c:x val="1.0233918364274954E-2"/>
                  <c:y val="-3.981042852112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00E-4F00-9D63-323D8AB01BFD}"/>
                </c:ext>
              </c:extLst>
            </c:dLbl>
            <c:dLbl>
              <c:idx val="1"/>
              <c:layout>
                <c:manualLayout>
                  <c:x val="2.0467836728549535E-3"/>
                  <c:y val="-3.0963666627541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00E-4F00-9D63-323D8AB01BFD}"/>
                </c:ext>
              </c:extLst>
            </c:dLbl>
            <c:dLbl>
              <c:idx val="2"/>
              <c:layout>
                <c:manualLayout>
                  <c:x val="1.8421053055694844E-2"/>
                  <c:y val="-2.2116904733957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00E-4F00-9D63-323D8AB01BFD}"/>
                </c:ext>
              </c:extLst>
            </c:dLbl>
            <c:dLbl>
              <c:idx val="3"/>
              <c:layout>
                <c:manualLayout>
                  <c:x val="6.140351018564973E-3"/>
                  <c:y val="-3.0963666627541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00E-4F00-9D63-323D8AB01BFD}"/>
                </c:ext>
              </c:extLst>
            </c:dLbl>
            <c:dLbl>
              <c:idx val="4"/>
              <c:layout>
                <c:manualLayout>
                  <c:x val="8.1871346914199634E-3"/>
                  <c:y val="-2.654028568074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00E-4F00-9D63-323D8AB01B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'Tipo - Historico'!$N$10:$R$10</c:f>
              <c:strCache>
                <c:ptCount val="5"/>
                <c:pt idx="0">
                  <c:v>Abierto</c:v>
                </c:pt>
                <c:pt idx="1">
                  <c:v>Cerrado</c:v>
                </c:pt>
                <c:pt idx="2">
                  <c:v>En trámite</c:v>
                </c:pt>
                <c:pt idx="3">
                  <c:v>Escalado</c:v>
                </c:pt>
                <c:pt idx="4">
                  <c:v>Total general</c:v>
                </c:pt>
              </c:strCache>
            </c:strRef>
          </c:cat>
          <c:val>
            <c:numRef>
              <c:f>'Tipo - Historico'!$N$15:$R$15</c:f>
              <c:numCache>
                <c:formatCode>General</c:formatCode>
                <c:ptCount val="5"/>
                <c:pt idx="0">
                  <c:v>198</c:v>
                </c:pt>
                <c:pt idx="1">
                  <c:v>1240</c:v>
                </c:pt>
                <c:pt idx="2">
                  <c:v>255</c:v>
                </c:pt>
                <c:pt idx="3">
                  <c:v>1</c:v>
                </c:pt>
                <c:pt idx="4">
                  <c:v>1694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0E-4F00-9D63-323D8AB01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394592"/>
        <c:axId val="1083396768"/>
        <c:axId val="0"/>
      </c:bar3DChart>
      <c:catAx>
        <c:axId val="108339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396768"/>
        <c:crosses val="autoZero"/>
        <c:auto val="1"/>
        <c:lblAlgn val="ctr"/>
        <c:lblOffset val="100"/>
        <c:noMultiLvlLbl val="0"/>
      </c:catAx>
      <c:valAx>
        <c:axId val="108339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39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REQUERIMIENTOS CIUDADANOS POR PROVINCIA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bg1"/>
        </a:solidFill>
        <a:ln>
          <a:noFill/>
        </a:ln>
        <a:effectLst/>
        <a:sp3d/>
      </c:spPr>
    </c:sideWall>
    <c:backWall>
      <c:thickness val="0"/>
      <c:spPr>
        <a:solidFill>
          <a:schemeClr val="bg1"/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'Provincia - Operadora'!$G$10</c:f>
              <c:strCache>
                <c:ptCount val="1"/>
                <c:pt idx="0">
                  <c:v>TOTAL GENERAL 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'Provincia - Operadora'!$B$11:$B$34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</c:v>
                </c:pt>
                <c:pt idx="21">
                  <c:v>Sucumbíos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'Provincia - Operadora'!$G$11:$G$34</c:f>
              <c:numCache>
                <c:formatCode>General</c:formatCode>
                <c:ptCount val="24"/>
                <c:pt idx="0">
                  <c:v>60</c:v>
                </c:pt>
                <c:pt idx="1">
                  <c:v>9</c:v>
                </c:pt>
                <c:pt idx="2">
                  <c:v>3</c:v>
                </c:pt>
                <c:pt idx="3">
                  <c:v>6</c:v>
                </c:pt>
                <c:pt idx="4">
                  <c:v>26</c:v>
                </c:pt>
                <c:pt idx="5">
                  <c:v>9</c:v>
                </c:pt>
                <c:pt idx="6">
                  <c:v>36</c:v>
                </c:pt>
                <c:pt idx="7">
                  <c:v>7</c:v>
                </c:pt>
                <c:pt idx="8">
                  <c:v>2</c:v>
                </c:pt>
                <c:pt idx="9">
                  <c:v>625</c:v>
                </c:pt>
                <c:pt idx="10">
                  <c:v>30</c:v>
                </c:pt>
                <c:pt idx="11">
                  <c:v>29</c:v>
                </c:pt>
                <c:pt idx="12">
                  <c:v>13</c:v>
                </c:pt>
                <c:pt idx="13">
                  <c:v>87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8</c:v>
                </c:pt>
                <c:pt idx="18">
                  <c:v>664</c:v>
                </c:pt>
                <c:pt idx="19">
                  <c:v>19</c:v>
                </c:pt>
                <c:pt idx="20">
                  <c:v>15</c:v>
                </c:pt>
                <c:pt idx="21">
                  <c:v>5</c:v>
                </c:pt>
                <c:pt idx="22">
                  <c:v>32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5-46BE-8F69-FAFFCFE34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083395136"/>
        <c:axId val="1083400032"/>
        <c:axId val="0"/>
      </c:bar3DChart>
      <c:catAx>
        <c:axId val="108339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400032"/>
        <c:crosses val="autoZero"/>
        <c:auto val="1"/>
        <c:lblAlgn val="ctr"/>
        <c:lblOffset val="100"/>
        <c:noMultiLvlLbl val="0"/>
      </c:catAx>
      <c:valAx>
        <c:axId val="108340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3395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10" Type="http://schemas.openxmlformats.org/officeDocument/2006/relationships/image" Target="../media/image1.png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437030</xdr:colOff>
      <xdr:row>0</xdr:row>
      <xdr:rowOff>179294</xdr:rowOff>
    </xdr:from>
    <xdr:to>
      <xdr:col>12</xdr:col>
      <xdr:colOff>3408830</xdr:colOff>
      <xdr:row>3</xdr:row>
      <xdr:rowOff>133514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1030" y="179294"/>
          <a:ext cx="2971800" cy="5593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155863</xdr:colOff>
      <xdr:row>75</xdr:row>
      <xdr:rowOff>55911</xdr:rowOff>
    </xdr:from>
    <xdr:to>
      <xdr:col>8</xdr:col>
      <xdr:colOff>710045</xdr:colOff>
      <xdr:row>97</xdr:row>
      <xdr:rowOff>94011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819766</xdr:colOff>
      <xdr:row>75</xdr:row>
      <xdr:rowOff>71994</xdr:rowOff>
    </xdr:from>
    <xdr:to>
      <xdr:col>17</xdr:col>
      <xdr:colOff>1021772</xdr:colOff>
      <xdr:row>97</xdr:row>
      <xdr:rowOff>164523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81643</xdr:colOff>
      <xdr:row>99</xdr:row>
      <xdr:rowOff>95250</xdr:rowOff>
    </xdr:from>
    <xdr:to>
      <xdr:col>18</xdr:col>
      <xdr:colOff>1091045</xdr:colOff>
      <xdr:row>112</xdr:row>
      <xdr:rowOff>181840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190498</xdr:colOff>
      <xdr:row>35</xdr:row>
      <xdr:rowOff>-1</xdr:rowOff>
    </xdr:from>
    <xdr:to>
      <xdr:col>5</xdr:col>
      <xdr:colOff>-1</xdr:colOff>
      <xdr:row>51</xdr:row>
      <xdr:rowOff>33400</xdr:rowOff>
    </xdr:to>
    <xdr:graphicFrame macro="">
      <xdr:nvGraphicFramePr>
        <xdr:cNvPr id="23" name="Gráfico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1139291</xdr:colOff>
      <xdr:row>35</xdr:row>
      <xdr:rowOff>17318</xdr:rowOff>
    </xdr:from>
    <xdr:to>
      <xdr:col>10</xdr:col>
      <xdr:colOff>1</xdr:colOff>
      <xdr:row>50</xdr:row>
      <xdr:rowOff>183079</xdr:rowOff>
    </xdr:to>
    <xdr:graphicFrame macro="">
      <xdr:nvGraphicFramePr>
        <xdr:cNvPr id="24" name="Gráfico 23" title="MEDIOS DE INGRESO EN %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18</xdr:row>
      <xdr:rowOff>17319</xdr:rowOff>
    </xdr:from>
    <xdr:to>
      <xdr:col>5</xdr:col>
      <xdr:colOff>34636</xdr:colOff>
      <xdr:row>34</xdr:row>
      <xdr:rowOff>49629</xdr:rowOff>
    </xdr:to>
    <xdr:graphicFrame macro="">
      <xdr:nvGraphicFramePr>
        <xdr:cNvPr id="25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1139288</xdr:colOff>
      <xdr:row>17</xdr:row>
      <xdr:rowOff>173183</xdr:rowOff>
    </xdr:from>
    <xdr:to>
      <xdr:col>9</xdr:col>
      <xdr:colOff>1212272</xdr:colOff>
      <xdr:row>34</xdr:row>
      <xdr:rowOff>42499</xdr:rowOff>
    </xdr:to>
    <xdr:graphicFrame macro="">
      <xdr:nvGraphicFramePr>
        <xdr:cNvPr id="26" name="Gráfico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1520289</xdr:colOff>
      <xdr:row>17</xdr:row>
      <xdr:rowOff>16080</xdr:rowOff>
    </xdr:from>
    <xdr:to>
      <xdr:col>17</xdr:col>
      <xdr:colOff>900545</xdr:colOff>
      <xdr:row>39</xdr:row>
      <xdr:rowOff>51954</xdr:rowOff>
    </xdr:to>
    <xdr:graphicFrame macro="">
      <xdr:nvGraphicFramePr>
        <xdr:cNvPr id="27" name="Gráfico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16</xdr:col>
      <xdr:colOff>40821</xdr:colOff>
      <xdr:row>1</xdr:row>
      <xdr:rowOff>68036</xdr:rowOff>
    </xdr:from>
    <xdr:to>
      <xdr:col>18</xdr:col>
      <xdr:colOff>944335</xdr:colOff>
      <xdr:row>4</xdr:row>
      <xdr:rowOff>15053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85678" y="258536"/>
          <a:ext cx="2971800" cy="5593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312961</xdr:colOff>
      <xdr:row>8</xdr:row>
      <xdr:rowOff>43542</xdr:rowOff>
    </xdr:from>
    <xdr:to>
      <xdr:col>20</xdr:col>
      <xdr:colOff>557892</xdr:colOff>
      <xdr:row>34</xdr:row>
      <xdr:rowOff>108856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336466</xdr:colOff>
      <xdr:row>39</xdr:row>
      <xdr:rowOff>21276</xdr:rowOff>
    </xdr:from>
    <xdr:to>
      <xdr:col>20</xdr:col>
      <xdr:colOff>571500</xdr:colOff>
      <xdr:row>63</xdr:row>
      <xdr:rowOff>13606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721178</xdr:colOff>
      <xdr:row>1</xdr:row>
      <xdr:rowOff>68036</xdr:rowOff>
    </xdr:from>
    <xdr:to>
      <xdr:col>13</xdr:col>
      <xdr:colOff>644978</xdr:colOff>
      <xdr:row>4</xdr:row>
      <xdr:rowOff>15053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3714" y="258536"/>
          <a:ext cx="2971800" cy="5593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280147</xdr:colOff>
      <xdr:row>1</xdr:row>
      <xdr:rowOff>67236</xdr:rowOff>
    </xdr:from>
    <xdr:to>
      <xdr:col>6</xdr:col>
      <xdr:colOff>1033183</xdr:colOff>
      <xdr:row>4</xdr:row>
      <xdr:rowOff>21456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2118" y="257736"/>
          <a:ext cx="2971800" cy="5593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734785</xdr:colOff>
      <xdr:row>23</xdr:row>
      <xdr:rowOff>136070</xdr:rowOff>
    </xdr:from>
    <xdr:to>
      <xdr:col>14</xdr:col>
      <xdr:colOff>925285</xdr:colOff>
      <xdr:row>52</xdr:row>
      <xdr:rowOff>180603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258535</xdr:colOff>
      <xdr:row>1</xdr:row>
      <xdr:rowOff>13607</xdr:rowOff>
    </xdr:from>
    <xdr:to>
      <xdr:col>9</xdr:col>
      <xdr:colOff>781050</xdr:colOff>
      <xdr:row>3</xdr:row>
      <xdr:rowOff>151124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0964" y="204107"/>
          <a:ext cx="2971800" cy="5593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112057</xdr:colOff>
      <xdr:row>5</xdr:row>
      <xdr:rowOff>34737</xdr:rowOff>
    </xdr:from>
    <xdr:to>
      <xdr:col>14</xdr:col>
      <xdr:colOff>134470</xdr:colOff>
      <xdr:row>20</xdr:row>
      <xdr:rowOff>100852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123265</xdr:colOff>
      <xdr:row>20</xdr:row>
      <xdr:rowOff>113179</xdr:rowOff>
    </xdr:from>
    <xdr:to>
      <xdr:col>14</xdr:col>
      <xdr:colOff>89647</xdr:colOff>
      <xdr:row>35</xdr:row>
      <xdr:rowOff>35859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134470</xdr:colOff>
      <xdr:row>35</xdr:row>
      <xdr:rowOff>52666</xdr:rowOff>
    </xdr:from>
    <xdr:to>
      <xdr:col>14</xdr:col>
      <xdr:colOff>56029</xdr:colOff>
      <xdr:row>49</xdr:row>
      <xdr:rowOff>35860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143435</xdr:colOff>
      <xdr:row>49</xdr:row>
      <xdr:rowOff>72836</xdr:rowOff>
    </xdr:from>
    <xdr:to>
      <xdr:col>14</xdr:col>
      <xdr:colOff>42583</xdr:colOff>
      <xdr:row>62</xdr:row>
      <xdr:rowOff>152400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161364</xdr:colOff>
      <xdr:row>63</xdr:row>
      <xdr:rowOff>0</xdr:rowOff>
    </xdr:from>
    <xdr:to>
      <xdr:col>14</xdr:col>
      <xdr:colOff>60512</xdr:colOff>
      <xdr:row>76</xdr:row>
      <xdr:rowOff>151282</xdr:rowOff>
    </xdr:to>
    <xdr:graphicFrame macro="">
      <xdr:nvGraphicFramePr>
        <xdr:cNvPr id="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134471</xdr:colOff>
      <xdr:row>77</xdr:row>
      <xdr:rowOff>11206</xdr:rowOff>
    </xdr:from>
    <xdr:to>
      <xdr:col>14</xdr:col>
      <xdr:colOff>33619</xdr:colOff>
      <xdr:row>90</xdr:row>
      <xdr:rowOff>162489</xdr:rowOff>
    </xdr:to>
    <xdr:graphicFrame macro="">
      <xdr:nvGraphicFramePr>
        <xdr:cNvPr id="9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33617</xdr:colOff>
      <xdr:row>91</xdr:row>
      <xdr:rowOff>0</xdr:rowOff>
    </xdr:from>
    <xdr:to>
      <xdr:col>13</xdr:col>
      <xdr:colOff>694765</xdr:colOff>
      <xdr:row>104</xdr:row>
      <xdr:rowOff>151282</xdr:rowOff>
    </xdr:to>
    <xdr:graphicFrame macro="">
      <xdr:nvGraphicFramePr>
        <xdr:cNvPr id="11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11206</xdr:colOff>
      <xdr:row>105</xdr:row>
      <xdr:rowOff>11206</xdr:rowOff>
    </xdr:from>
    <xdr:to>
      <xdr:col>13</xdr:col>
      <xdr:colOff>672354</xdr:colOff>
      <xdr:row>118</xdr:row>
      <xdr:rowOff>162488</xdr:rowOff>
    </xdr:to>
    <xdr:graphicFrame macro="">
      <xdr:nvGraphicFramePr>
        <xdr:cNvPr id="12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119</xdr:row>
      <xdr:rowOff>33618</xdr:rowOff>
    </xdr:from>
    <xdr:to>
      <xdr:col>13</xdr:col>
      <xdr:colOff>661148</xdr:colOff>
      <xdr:row>132</xdr:row>
      <xdr:rowOff>184901</xdr:rowOff>
    </xdr:to>
    <xdr:graphicFrame macro="">
      <xdr:nvGraphicFramePr>
        <xdr:cNvPr id="1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9</xdr:col>
      <xdr:colOff>705970</xdr:colOff>
      <xdr:row>1</xdr:row>
      <xdr:rowOff>44824</xdr:rowOff>
    </xdr:from>
    <xdr:to>
      <xdr:col>13</xdr:col>
      <xdr:colOff>629770</xdr:colOff>
      <xdr:row>3</xdr:row>
      <xdr:rowOff>189544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6117" y="235324"/>
          <a:ext cx="2971800" cy="5593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11205</xdr:colOff>
      <xdr:row>37</xdr:row>
      <xdr:rowOff>62752</xdr:rowOff>
    </xdr:from>
    <xdr:to>
      <xdr:col>10</xdr:col>
      <xdr:colOff>100853</xdr:colOff>
      <xdr:row>56</xdr:row>
      <xdr:rowOff>156882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27214</xdr:colOff>
      <xdr:row>1</xdr:row>
      <xdr:rowOff>81642</xdr:rowOff>
    </xdr:from>
    <xdr:to>
      <xdr:col>13</xdr:col>
      <xdr:colOff>658586</xdr:colOff>
      <xdr:row>4</xdr:row>
      <xdr:rowOff>28659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9893" y="272142"/>
          <a:ext cx="2971800" cy="5593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299356</xdr:colOff>
      <xdr:row>37</xdr:row>
      <xdr:rowOff>163285</xdr:rowOff>
    </xdr:from>
    <xdr:to>
      <xdr:col>12</xdr:col>
      <xdr:colOff>598713</xdr:colOff>
      <xdr:row>61</xdr:row>
      <xdr:rowOff>163286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938892</xdr:colOff>
      <xdr:row>1</xdr:row>
      <xdr:rowOff>54429</xdr:rowOff>
    </xdr:from>
    <xdr:to>
      <xdr:col>12</xdr:col>
      <xdr:colOff>549728</xdr:colOff>
      <xdr:row>4</xdr:row>
      <xdr:rowOff>1446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6142" y="244929"/>
          <a:ext cx="2971800" cy="55933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11</xdr:col>
      <xdr:colOff>0</xdr:colOff>
      <xdr:row>56</xdr:row>
      <xdr:rowOff>108857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81643</xdr:colOff>
      <xdr:row>1</xdr:row>
      <xdr:rowOff>95250</xdr:rowOff>
    </xdr:from>
    <xdr:to>
      <xdr:col>10</xdr:col>
      <xdr:colOff>658586</xdr:colOff>
      <xdr:row>4</xdr:row>
      <xdr:rowOff>42267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2429" y="285750"/>
          <a:ext cx="2971800" cy="559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M27"/>
  <sheetViews>
    <sheetView tabSelected="1" zoomScale="85" zoomScaleNormal="85" workbookViewId="0"/>
  </sheetViews>
  <sheetFormatPr baseColWidth="10" defaultRowHeight="15" x14ac:dyDescent="0.25"/>
  <cols>
    <col min="13" max="13" width="53.7109375" customWidth="1"/>
  </cols>
  <sheetData>
    <row r="1" spans="1:13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8" x14ac:dyDescent="0.25">
      <c r="A2" s="17"/>
      <c r="B2" s="18" t="s">
        <v>52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x14ac:dyDescent="0.25">
      <c r="A3" s="17"/>
      <c r="B3" s="20" t="s">
        <v>53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5">
      <c r="A4" s="17"/>
      <c r="B4" s="21" t="s">
        <v>54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15.75" thickBot="1" x14ac:dyDescent="0.3">
      <c r="A5" s="17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18" customHeight="1" x14ac:dyDescent="0.25">
      <c r="A6" s="22"/>
      <c r="B6" s="23" t="s">
        <v>57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5"/>
    </row>
    <row r="7" spans="1:13" ht="18" customHeight="1" x14ac:dyDescent="0.25">
      <c r="A7" s="26"/>
      <c r="B7" s="27" t="s">
        <v>248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</row>
    <row r="8" spans="1:13" ht="18" customHeight="1" thickBot="1" x14ac:dyDescent="0.3">
      <c r="A8" s="30"/>
      <c r="B8" s="31" t="s">
        <v>159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ht="15.75" thickBot="1" x14ac:dyDescent="0.3">
      <c r="A9" s="34"/>
      <c r="B9" s="35"/>
      <c r="C9" s="36"/>
      <c r="D9" s="36"/>
      <c r="E9" s="36"/>
      <c r="F9" s="36"/>
      <c r="G9" s="36"/>
      <c r="H9" s="36"/>
      <c r="I9" s="36"/>
      <c r="J9" s="36"/>
      <c r="K9" s="36"/>
      <c r="L9" s="36"/>
      <c r="M9" s="37"/>
    </row>
    <row r="10" spans="1:13" x14ac:dyDescent="0.25">
      <c r="A10" s="159" t="s">
        <v>55</v>
      </c>
      <c r="B10" s="160"/>
      <c r="C10" s="160"/>
      <c r="D10" s="160"/>
      <c r="E10" s="160"/>
      <c r="F10" s="160"/>
      <c r="G10" s="161" t="s">
        <v>56</v>
      </c>
      <c r="H10" s="161"/>
      <c r="I10" s="161"/>
      <c r="J10" s="161"/>
      <c r="K10" s="161"/>
      <c r="L10" s="161"/>
      <c r="M10" s="162"/>
    </row>
    <row r="11" spans="1:13" x14ac:dyDescent="0.25">
      <c r="A11" s="163"/>
      <c r="B11" s="164"/>
      <c r="C11" s="164"/>
      <c r="D11" s="164"/>
      <c r="E11" s="164"/>
      <c r="F11" s="164"/>
      <c r="G11" s="38"/>
      <c r="H11" s="38"/>
      <c r="I11" s="38"/>
      <c r="J11" s="38"/>
      <c r="K11" s="38"/>
      <c r="L11" s="38"/>
      <c r="M11" s="39"/>
    </row>
    <row r="12" spans="1:13" x14ac:dyDescent="0.25">
      <c r="A12" s="154" t="s">
        <v>120</v>
      </c>
      <c r="B12" s="155"/>
      <c r="C12" s="155"/>
      <c r="D12" s="155"/>
      <c r="E12" s="155"/>
      <c r="F12" s="156"/>
      <c r="G12" s="40"/>
      <c r="H12" s="157" t="s">
        <v>121</v>
      </c>
      <c r="I12" s="157"/>
      <c r="J12" s="157"/>
      <c r="K12" s="157"/>
      <c r="L12" s="157"/>
      <c r="M12" s="158"/>
    </row>
    <row r="13" spans="1:13" x14ac:dyDescent="0.25">
      <c r="A13" s="41"/>
      <c r="B13" s="40"/>
      <c r="C13" s="40"/>
      <c r="D13" s="40"/>
      <c r="E13" s="40"/>
      <c r="F13" s="42"/>
      <c r="G13" s="40"/>
      <c r="H13" s="40"/>
      <c r="I13" s="40"/>
      <c r="J13" s="40"/>
      <c r="K13" s="40"/>
      <c r="L13" s="40"/>
      <c r="M13" s="43"/>
    </row>
    <row r="14" spans="1:13" x14ac:dyDescent="0.25">
      <c r="A14" s="154" t="s">
        <v>130</v>
      </c>
      <c r="B14" s="155"/>
      <c r="C14" s="155"/>
      <c r="D14" s="155"/>
      <c r="E14" s="155"/>
      <c r="F14" s="156"/>
      <c r="G14" s="40"/>
      <c r="H14" s="157" t="s">
        <v>122</v>
      </c>
      <c r="I14" s="157"/>
      <c r="J14" s="157"/>
      <c r="K14" s="157"/>
      <c r="L14" s="157"/>
      <c r="M14" s="158"/>
    </row>
    <row r="15" spans="1:13" x14ac:dyDescent="0.25">
      <c r="A15" s="41"/>
      <c r="B15" s="40"/>
      <c r="C15" s="40"/>
      <c r="D15" s="40"/>
      <c r="E15" s="40"/>
      <c r="F15" s="42"/>
      <c r="G15" s="40"/>
      <c r="H15" s="40"/>
      <c r="I15" s="40"/>
      <c r="J15" s="40"/>
      <c r="K15" s="40"/>
      <c r="L15" s="40"/>
      <c r="M15" s="43"/>
    </row>
    <row r="16" spans="1:13" x14ac:dyDescent="0.25">
      <c r="A16" s="154" t="s">
        <v>131</v>
      </c>
      <c r="B16" s="155"/>
      <c r="C16" s="155"/>
      <c r="D16" s="155"/>
      <c r="E16" s="155"/>
      <c r="F16" s="156"/>
      <c r="G16" s="40"/>
      <c r="H16" s="157" t="s">
        <v>128</v>
      </c>
      <c r="I16" s="157"/>
      <c r="J16" s="157"/>
      <c r="K16" s="157"/>
      <c r="L16" s="157"/>
      <c r="M16" s="158"/>
    </row>
    <row r="17" spans="1:13" x14ac:dyDescent="0.25">
      <c r="A17" s="41"/>
      <c r="B17" s="40"/>
      <c r="C17" s="40"/>
      <c r="D17" s="40"/>
      <c r="E17" s="40"/>
      <c r="F17" s="42"/>
      <c r="G17" s="40"/>
      <c r="H17" s="40"/>
      <c r="I17" s="40"/>
      <c r="J17" s="40"/>
      <c r="K17" s="40"/>
      <c r="L17" s="40"/>
      <c r="M17" s="43"/>
    </row>
    <row r="18" spans="1:13" x14ac:dyDescent="0.25">
      <c r="A18" s="154" t="s">
        <v>132</v>
      </c>
      <c r="B18" s="155"/>
      <c r="C18" s="155"/>
      <c r="D18" s="155"/>
      <c r="E18" s="155"/>
      <c r="F18" s="156"/>
      <c r="G18" s="40"/>
      <c r="H18" s="157" t="s">
        <v>123</v>
      </c>
      <c r="I18" s="157"/>
      <c r="J18" s="157"/>
      <c r="K18" s="157"/>
      <c r="L18" s="157"/>
      <c r="M18" s="158"/>
    </row>
    <row r="19" spans="1:13" x14ac:dyDescent="0.25">
      <c r="A19" s="41"/>
      <c r="B19" s="40"/>
      <c r="C19" s="40"/>
      <c r="D19" s="40"/>
      <c r="E19" s="40"/>
      <c r="F19" s="42"/>
      <c r="G19" s="40"/>
      <c r="H19" s="40"/>
      <c r="I19" s="40"/>
      <c r="J19" s="40"/>
      <c r="K19" s="40"/>
      <c r="L19" s="40"/>
      <c r="M19" s="43"/>
    </row>
    <row r="20" spans="1:13" x14ac:dyDescent="0.25">
      <c r="A20" s="154" t="s">
        <v>133</v>
      </c>
      <c r="B20" s="155"/>
      <c r="C20" s="155"/>
      <c r="D20" s="155"/>
      <c r="E20" s="155"/>
      <c r="F20" s="156"/>
      <c r="G20" s="40"/>
      <c r="H20" s="157" t="s">
        <v>125</v>
      </c>
      <c r="I20" s="157"/>
      <c r="J20" s="157"/>
      <c r="K20" s="157"/>
      <c r="L20" s="157"/>
      <c r="M20" s="158"/>
    </row>
    <row r="21" spans="1:13" x14ac:dyDescent="0.25">
      <c r="A21" s="41"/>
      <c r="B21" s="40"/>
      <c r="C21" s="40"/>
      <c r="D21" s="40"/>
      <c r="E21" s="40"/>
      <c r="F21" s="42"/>
      <c r="G21" s="40"/>
      <c r="H21" s="40"/>
      <c r="I21" s="40"/>
      <c r="J21" s="40"/>
      <c r="K21" s="40"/>
      <c r="L21" s="40"/>
      <c r="M21" s="43"/>
    </row>
    <row r="22" spans="1:13" x14ac:dyDescent="0.25">
      <c r="A22" s="154" t="s">
        <v>134</v>
      </c>
      <c r="B22" s="155"/>
      <c r="C22" s="155"/>
      <c r="D22" s="155"/>
      <c r="E22" s="155"/>
      <c r="F22" s="156"/>
      <c r="G22" s="40"/>
      <c r="H22" s="157" t="s">
        <v>126</v>
      </c>
      <c r="I22" s="157"/>
      <c r="J22" s="157"/>
      <c r="K22" s="157"/>
      <c r="L22" s="157"/>
      <c r="M22" s="158"/>
    </row>
    <row r="23" spans="1:13" x14ac:dyDescent="0.25">
      <c r="A23" s="41"/>
      <c r="B23" s="40"/>
      <c r="C23" s="40"/>
      <c r="D23" s="40"/>
      <c r="E23" s="40"/>
      <c r="F23" s="42"/>
      <c r="G23" s="40"/>
      <c r="H23" s="40"/>
      <c r="I23" s="40"/>
      <c r="J23" s="40"/>
      <c r="K23" s="40"/>
      <c r="L23" s="40"/>
      <c r="M23" s="43"/>
    </row>
    <row r="24" spans="1:13" x14ac:dyDescent="0.25">
      <c r="A24" s="154" t="s">
        <v>135</v>
      </c>
      <c r="B24" s="155"/>
      <c r="C24" s="155"/>
      <c r="D24" s="155"/>
      <c r="E24" s="155"/>
      <c r="F24" s="156"/>
      <c r="G24" s="40"/>
      <c r="H24" s="157" t="s">
        <v>127</v>
      </c>
      <c r="I24" s="157"/>
      <c r="J24" s="157"/>
      <c r="K24" s="157"/>
      <c r="L24" s="157"/>
      <c r="M24" s="158"/>
    </row>
    <row r="25" spans="1:13" s="1" customFormat="1" x14ac:dyDescent="0.25">
      <c r="A25" s="40"/>
      <c r="B25" s="40"/>
      <c r="C25" s="40"/>
      <c r="D25" s="40"/>
      <c r="E25" s="40"/>
      <c r="F25" s="42"/>
      <c r="G25" s="40"/>
      <c r="H25" s="40"/>
      <c r="I25" s="40"/>
      <c r="J25" s="40"/>
      <c r="K25" s="40"/>
      <c r="L25" s="40"/>
      <c r="M25" s="43"/>
    </row>
    <row r="26" spans="1:13" s="1" customFormat="1" x14ac:dyDescent="0.25">
      <c r="A26" s="154" t="s">
        <v>136</v>
      </c>
      <c r="B26" s="155"/>
      <c r="C26" s="155"/>
      <c r="D26" s="155"/>
      <c r="E26" s="155"/>
      <c r="F26" s="156"/>
      <c r="G26" s="40"/>
      <c r="H26" s="157" t="s">
        <v>129</v>
      </c>
      <c r="I26" s="157"/>
      <c r="J26" s="157"/>
      <c r="K26" s="157"/>
      <c r="L26" s="157"/>
      <c r="M26" s="158"/>
    </row>
    <row r="27" spans="1:13" ht="15.75" thickBot="1" x14ac:dyDescent="0.3">
      <c r="A27" s="44"/>
      <c r="B27" s="44"/>
      <c r="C27" s="44"/>
      <c r="D27" s="44"/>
      <c r="E27" s="44"/>
      <c r="F27" s="75"/>
      <c r="G27" s="44"/>
      <c r="H27" s="44"/>
      <c r="I27" s="44"/>
      <c r="J27" s="44"/>
      <c r="K27" s="44"/>
      <c r="L27" s="44"/>
      <c r="M27" s="45"/>
    </row>
  </sheetData>
  <mergeCells count="19">
    <mergeCell ref="H26:M26"/>
    <mergeCell ref="A26:F26"/>
    <mergeCell ref="A22:F22"/>
    <mergeCell ref="H22:M22"/>
    <mergeCell ref="A24:F24"/>
    <mergeCell ref="H24:M24"/>
    <mergeCell ref="A16:F16"/>
    <mergeCell ref="H16:M16"/>
    <mergeCell ref="A18:F18"/>
    <mergeCell ref="H18:M18"/>
    <mergeCell ref="A20:F20"/>
    <mergeCell ref="H20:M20"/>
    <mergeCell ref="A14:F14"/>
    <mergeCell ref="H14:M14"/>
    <mergeCell ref="A10:F10"/>
    <mergeCell ref="G10:M10"/>
    <mergeCell ref="A11:F11"/>
    <mergeCell ref="A12:F12"/>
    <mergeCell ref="H12:M12"/>
  </mergeCells>
  <hyperlinks>
    <hyperlink ref="A20:F20" location="SMA!A1" display="5. Atención de requerimientos del Servicio Móvil Avanzado"/>
    <hyperlink ref="A22:F22" location="'Telefonia Fija'!A1" display="6. Atención de requerimientos del Servicio de Telefonía Fija"/>
    <hyperlink ref="A24:F24" location="Internet!A1" display="7. Atención de requerimientos del Servicio de Internet"/>
    <hyperlink ref="A12:F12" location="'Tipo - Historico'!A1" display="1 Atención de requerimientos clasificados por tipo e histórico"/>
    <hyperlink ref="A14:F14" location="'Provincia - Operadora'!A1" display="2. Atención de requerimientos por Provincias y Operadoras"/>
    <hyperlink ref="A16:F16" location="'Tipos Requerimientos'!A1" display="3. Atención de requerimientos clasificados por tipo"/>
    <hyperlink ref="A18:F18" location="Servicios!A1" display="4. Atención de requerimientos por servicio y operadora"/>
    <hyperlink ref="A26:F26" location="'Television Pagada'!A1" display="7. Atención de requerimientos del Servicio de TV Pagada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U134"/>
  <sheetViews>
    <sheetView topLeftCell="M1" zoomScale="70" zoomScaleNormal="70" workbookViewId="0">
      <selection activeCell="U3" sqref="U3"/>
    </sheetView>
  </sheetViews>
  <sheetFormatPr baseColWidth="10" defaultRowHeight="15" x14ac:dyDescent="0.25"/>
  <cols>
    <col min="1" max="1" width="2.85546875" style="76" customWidth="1"/>
    <col min="2" max="2" width="25.42578125" style="76" customWidth="1"/>
    <col min="3" max="3" width="24.140625" style="76" customWidth="1"/>
    <col min="4" max="10" width="22.85546875" style="76" customWidth="1"/>
    <col min="11" max="12" width="20.28515625" style="76" customWidth="1"/>
    <col min="13" max="13" width="20.140625" style="76" customWidth="1"/>
    <col min="14" max="14" width="17.85546875" style="76" customWidth="1"/>
    <col min="15" max="15" width="15" style="76" customWidth="1"/>
    <col min="16" max="18" width="15.5703125" style="76" customWidth="1"/>
    <col min="19" max="19" width="17.42578125" style="76" customWidth="1"/>
    <col min="20" max="20" width="23.85546875" style="76" customWidth="1"/>
    <col min="21" max="16384" width="11.42578125" style="76"/>
  </cols>
  <sheetData>
    <row r="1" spans="2:19" x14ac:dyDescent="0.2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2:19" ht="18" x14ac:dyDescent="0.25">
      <c r="B2" s="18" t="s">
        <v>52</v>
      </c>
      <c r="C2" s="21"/>
      <c r="D2" s="18"/>
      <c r="E2" s="19"/>
      <c r="F2" s="19"/>
      <c r="G2" s="18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2:19" x14ac:dyDescent="0.25">
      <c r="B3" s="21" t="s">
        <v>249</v>
      </c>
      <c r="C3" s="21"/>
      <c r="D3" s="21"/>
      <c r="E3" s="19"/>
      <c r="F3" s="19"/>
      <c r="G3" s="21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2:19" x14ac:dyDescent="0.25">
      <c r="B4" s="21" t="s">
        <v>81</v>
      </c>
      <c r="C4" s="19"/>
      <c r="D4" s="21"/>
      <c r="E4" s="19"/>
      <c r="F4" s="19"/>
      <c r="G4" s="21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2:19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7" spans="2:19" ht="21" x14ac:dyDescent="0.25">
      <c r="B7" s="177" t="s">
        <v>58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49"/>
    </row>
    <row r="9" spans="2:19" ht="18.75" x14ac:dyDescent="0.25">
      <c r="B9" s="170" t="s">
        <v>26</v>
      </c>
      <c r="C9" s="170"/>
      <c r="D9" s="170"/>
      <c r="E9" s="170"/>
      <c r="G9" s="185" t="s">
        <v>25</v>
      </c>
      <c r="H9" s="186"/>
      <c r="I9" s="186"/>
      <c r="J9" s="186"/>
      <c r="L9" s="184" t="s">
        <v>150</v>
      </c>
      <c r="M9" s="184"/>
      <c r="N9" s="184"/>
      <c r="O9" s="184"/>
      <c r="P9" s="184"/>
      <c r="Q9" s="184"/>
      <c r="R9" s="184"/>
    </row>
    <row r="10" spans="2:19" x14ac:dyDescent="0.25">
      <c r="B10" s="124" t="s">
        <v>165</v>
      </c>
      <c r="C10" s="124" t="s">
        <v>24</v>
      </c>
      <c r="D10" s="124" t="s">
        <v>27</v>
      </c>
      <c r="E10" s="124" t="s">
        <v>164</v>
      </c>
      <c r="G10" s="102" t="s">
        <v>165</v>
      </c>
      <c r="H10" s="103" t="s">
        <v>24</v>
      </c>
      <c r="I10" s="101" t="s">
        <v>27</v>
      </c>
      <c r="J10" s="101" t="s">
        <v>164</v>
      </c>
      <c r="L10" s="148" t="s">
        <v>165</v>
      </c>
      <c r="M10" s="135" t="s">
        <v>151</v>
      </c>
      <c r="N10" s="122" t="s">
        <v>147</v>
      </c>
      <c r="O10" s="122" t="s">
        <v>145</v>
      </c>
      <c r="P10" s="122" t="s">
        <v>146</v>
      </c>
      <c r="Q10" s="122" t="s">
        <v>179</v>
      </c>
      <c r="R10" s="122" t="s">
        <v>12</v>
      </c>
    </row>
    <row r="11" spans="2:19" ht="15.75" customHeight="1" x14ac:dyDescent="0.25">
      <c r="B11" s="169" t="s">
        <v>166</v>
      </c>
      <c r="C11" s="126" t="s">
        <v>4</v>
      </c>
      <c r="D11" s="125">
        <v>669</v>
      </c>
      <c r="E11" s="93">
        <f>D11/$D$15</f>
        <v>0.39492325855962218</v>
      </c>
      <c r="G11" s="181" t="s">
        <v>166</v>
      </c>
      <c r="H11" s="3" t="s">
        <v>172</v>
      </c>
      <c r="I11" s="4">
        <v>150</v>
      </c>
      <c r="J11" s="93">
        <f>I11/$I$16</f>
        <v>8.8547815820543094E-2</v>
      </c>
      <c r="L11" s="180" t="s">
        <v>166</v>
      </c>
      <c r="M11" s="95" t="s">
        <v>4</v>
      </c>
      <c r="N11" s="92">
        <v>77</v>
      </c>
      <c r="O11" s="92">
        <v>486</v>
      </c>
      <c r="P11" s="92">
        <v>106</v>
      </c>
      <c r="Q11" s="96">
        <v>0</v>
      </c>
      <c r="R11" s="99">
        <f>SUM(N11:Q11)</f>
        <v>669</v>
      </c>
    </row>
    <row r="12" spans="2:19" ht="15.75" customHeight="1" x14ac:dyDescent="0.25">
      <c r="B12" s="169"/>
      <c r="C12" s="126" t="s">
        <v>2</v>
      </c>
      <c r="D12" s="125">
        <v>102</v>
      </c>
      <c r="E12" s="93">
        <f>D12/$D$15</f>
        <v>6.02125147579693E-2</v>
      </c>
      <c r="G12" s="182"/>
      <c r="H12" s="3" t="s">
        <v>173</v>
      </c>
      <c r="I12" s="4">
        <v>5</v>
      </c>
      <c r="J12" s="93">
        <f>I12/$I$16</f>
        <v>2.9515938606847697E-3</v>
      </c>
      <c r="L12" s="180"/>
      <c r="M12" s="95" t="s">
        <v>2</v>
      </c>
      <c r="N12" s="96">
        <v>1</v>
      </c>
      <c r="O12" s="92">
        <v>98</v>
      </c>
      <c r="P12" s="92">
        <v>3</v>
      </c>
      <c r="Q12" s="96">
        <v>0</v>
      </c>
      <c r="R12" s="99">
        <f t="shared" ref="R12:R14" si="0">SUM(N12:Q12)</f>
        <v>102</v>
      </c>
    </row>
    <row r="13" spans="2:19" ht="15.75" customHeight="1" x14ac:dyDescent="0.25">
      <c r="B13" s="169"/>
      <c r="C13" s="126" t="s">
        <v>1</v>
      </c>
      <c r="D13" s="125">
        <v>920</v>
      </c>
      <c r="E13" s="93">
        <f>D13/$D$15</f>
        <v>0.54309327036599764</v>
      </c>
      <c r="G13" s="182"/>
      <c r="H13" s="3" t="s">
        <v>171</v>
      </c>
      <c r="I13" s="4">
        <v>1516</v>
      </c>
      <c r="J13" s="93">
        <f>I13/$I$16</f>
        <v>0.89492325855962218</v>
      </c>
      <c r="L13" s="180"/>
      <c r="M13" s="95" t="s">
        <v>1</v>
      </c>
      <c r="N13" s="92">
        <v>120</v>
      </c>
      <c r="O13" s="92">
        <v>653</v>
      </c>
      <c r="P13" s="92">
        <v>146</v>
      </c>
      <c r="Q13" s="96">
        <v>1</v>
      </c>
      <c r="R13" s="99">
        <f t="shared" si="0"/>
        <v>920</v>
      </c>
    </row>
    <row r="14" spans="2:19" ht="15.75" customHeight="1" x14ac:dyDescent="0.25">
      <c r="B14" s="169"/>
      <c r="C14" s="126" t="s">
        <v>5</v>
      </c>
      <c r="D14" s="125">
        <v>3</v>
      </c>
      <c r="E14" s="93">
        <f>D14/$D$15</f>
        <v>1.7709563164108619E-3</v>
      </c>
      <c r="G14" s="182"/>
      <c r="H14" s="3" t="s">
        <v>170</v>
      </c>
      <c r="I14" s="4">
        <v>18</v>
      </c>
      <c r="J14" s="93">
        <f>I14/$I$16</f>
        <v>1.0625737898465172E-2</v>
      </c>
      <c r="L14" s="180"/>
      <c r="M14" s="95" t="s">
        <v>5</v>
      </c>
      <c r="N14" s="96">
        <v>0</v>
      </c>
      <c r="O14" s="92">
        <v>3</v>
      </c>
      <c r="P14" s="96">
        <v>0</v>
      </c>
      <c r="Q14" s="96">
        <v>0</v>
      </c>
      <c r="R14" s="99">
        <f t="shared" si="0"/>
        <v>3</v>
      </c>
    </row>
    <row r="15" spans="2:19" ht="15.75" customHeight="1" x14ac:dyDescent="0.25">
      <c r="B15" s="169"/>
      <c r="C15" s="124" t="s">
        <v>12</v>
      </c>
      <c r="D15" s="124">
        <f>SUM(D11:D14)</f>
        <v>1694</v>
      </c>
      <c r="E15" s="94">
        <f>SUM(E10:E14)</f>
        <v>1</v>
      </c>
      <c r="G15" s="182"/>
      <c r="H15" s="3" t="s">
        <v>48</v>
      </c>
      <c r="I15" s="4">
        <v>5</v>
      </c>
      <c r="J15" s="93">
        <f>I15/$I$16</f>
        <v>2.9515938606847697E-3</v>
      </c>
      <c r="L15" s="180"/>
      <c r="M15" s="149" t="s">
        <v>12</v>
      </c>
      <c r="N15" s="98">
        <f>SUM(N11:N14)</f>
        <v>198</v>
      </c>
      <c r="O15" s="98">
        <f t="shared" ref="O15:Q15" si="1">SUM(O11:O14)</f>
        <v>1240</v>
      </c>
      <c r="P15" s="98">
        <f t="shared" si="1"/>
        <v>255</v>
      </c>
      <c r="Q15" s="98">
        <f t="shared" si="1"/>
        <v>1</v>
      </c>
      <c r="R15" s="98">
        <f>SUM(R11:R14)</f>
        <v>1694</v>
      </c>
    </row>
    <row r="16" spans="2:19" ht="15.75" customHeight="1" x14ac:dyDescent="0.25">
      <c r="G16" s="183"/>
      <c r="H16" s="97" t="s">
        <v>12</v>
      </c>
      <c r="I16" s="101">
        <f>SUM(I11:I15)</f>
        <v>1694</v>
      </c>
      <c r="J16" s="94">
        <f>SUM(J11:J15)</f>
        <v>1</v>
      </c>
    </row>
    <row r="17" spans="2:21" x14ac:dyDescent="0.25">
      <c r="B17" s="50"/>
    </row>
    <row r="19" spans="2:21" x14ac:dyDescent="0.25">
      <c r="T19" s="82"/>
      <c r="U19" s="83"/>
    </row>
    <row r="20" spans="2:21" x14ac:dyDescent="0.25">
      <c r="T20" s="82"/>
      <c r="U20" s="83"/>
    </row>
    <row r="21" spans="2:21" x14ac:dyDescent="0.25">
      <c r="T21" s="82"/>
      <c r="U21" s="83"/>
    </row>
    <row r="22" spans="2:21" x14ac:dyDescent="0.25">
      <c r="T22" s="82"/>
      <c r="U22" s="83"/>
    </row>
    <row r="23" spans="2:21" x14ac:dyDescent="0.25">
      <c r="T23" s="82"/>
      <c r="U23" s="83"/>
    </row>
    <row r="53" spans="2:19" ht="21" x14ac:dyDescent="0.25">
      <c r="B53" s="177" t="s">
        <v>182</v>
      </c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49"/>
    </row>
    <row r="55" spans="2:19" ht="15.75" customHeight="1" x14ac:dyDescent="0.25">
      <c r="B55" s="168" t="s">
        <v>25</v>
      </c>
      <c r="C55" s="171" t="s">
        <v>59</v>
      </c>
      <c r="D55" s="172" t="s">
        <v>183</v>
      </c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</row>
    <row r="56" spans="2:19" ht="15.75" customHeight="1" x14ac:dyDescent="0.25">
      <c r="B56" s="168"/>
      <c r="C56" s="171"/>
      <c r="D56" s="141" t="s">
        <v>60</v>
      </c>
      <c r="E56" s="141" t="s">
        <v>61</v>
      </c>
      <c r="F56" s="141" t="s">
        <v>62</v>
      </c>
      <c r="G56" s="141" t="s">
        <v>11</v>
      </c>
      <c r="H56" s="141" t="s">
        <v>63</v>
      </c>
      <c r="I56" s="141" t="s">
        <v>64</v>
      </c>
      <c r="J56" s="141" t="s">
        <v>3</v>
      </c>
      <c r="K56" s="141" t="s">
        <v>66</v>
      </c>
      <c r="L56" s="141" t="s">
        <v>67</v>
      </c>
      <c r="M56" s="141" t="s">
        <v>68</v>
      </c>
      <c r="N56" s="141" t="s">
        <v>69</v>
      </c>
      <c r="O56" s="141" t="s">
        <v>70</v>
      </c>
      <c r="P56" s="141" t="s">
        <v>65</v>
      </c>
    </row>
    <row r="57" spans="2:19" s="81" customFormat="1" ht="15.75" customHeight="1" x14ac:dyDescent="0.25">
      <c r="B57" s="165" t="s">
        <v>166</v>
      </c>
      <c r="C57" s="108" t="s">
        <v>4</v>
      </c>
      <c r="D57" s="109">
        <v>532</v>
      </c>
      <c r="E57" s="109">
        <v>214</v>
      </c>
      <c r="F57" s="142">
        <v>655</v>
      </c>
      <c r="G57" s="110">
        <v>707</v>
      </c>
      <c r="H57" s="109">
        <v>1667</v>
      </c>
      <c r="I57" s="110">
        <v>1684</v>
      </c>
      <c r="J57" s="110">
        <v>1708</v>
      </c>
      <c r="K57" s="110">
        <v>1253</v>
      </c>
      <c r="L57" s="110">
        <v>1221</v>
      </c>
      <c r="M57" s="142">
        <v>1120</v>
      </c>
      <c r="N57" s="142">
        <v>1018</v>
      </c>
      <c r="O57" s="142">
        <v>835</v>
      </c>
      <c r="P57" s="111">
        <f>SUM(D57:O57)</f>
        <v>12614</v>
      </c>
    </row>
    <row r="58" spans="2:19" s="81" customFormat="1" ht="15.75" customHeight="1" x14ac:dyDescent="0.25">
      <c r="B58" s="165"/>
      <c r="C58" s="108" t="s">
        <v>2</v>
      </c>
      <c r="D58" s="109">
        <v>461</v>
      </c>
      <c r="E58" s="109">
        <v>97</v>
      </c>
      <c r="F58" s="142">
        <v>91</v>
      </c>
      <c r="G58" s="110">
        <v>125</v>
      </c>
      <c r="H58" s="109">
        <v>155</v>
      </c>
      <c r="I58" s="110">
        <v>144</v>
      </c>
      <c r="J58" s="110">
        <v>77</v>
      </c>
      <c r="K58" s="110">
        <v>55</v>
      </c>
      <c r="L58" s="110">
        <v>50</v>
      </c>
      <c r="M58" s="142">
        <v>41</v>
      </c>
      <c r="N58" s="142">
        <v>42</v>
      </c>
      <c r="O58" s="142">
        <v>37</v>
      </c>
      <c r="P58" s="111">
        <f>SUM(D58:O58)</f>
        <v>1375</v>
      </c>
    </row>
    <row r="59" spans="2:19" s="81" customFormat="1" ht="15.75" customHeight="1" x14ac:dyDescent="0.25">
      <c r="B59" s="165"/>
      <c r="C59" s="108" t="s">
        <v>1</v>
      </c>
      <c r="D59" s="109">
        <v>999</v>
      </c>
      <c r="E59" s="109">
        <v>603</v>
      </c>
      <c r="F59" s="142">
        <v>1195</v>
      </c>
      <c r="G59" s="110">
        <v>1283</v>
      </c>
      <c r="H59" s="109">
        <v>2444</v>
      </c>
      <c r="I59" s="110">
        <v>2524</v>
      </c>
      <c r="J59" s="110">
        <v>2172</v>
      </c>
      <c r="K59" s="110">
        <v>1543</v>
      </c>
      <c r="L59" s="110">
        <v>1802</v>
      </c>
      <c r="M59" s="142">
        <v>1484</v>
      </c>
      <c r="N59" s="142">
        <v>1370</v>
      </c>
      <c r="O59" s="142">
        <v>1392</v>
      </c>
      <c r="P59" s="111">
        <f>SUM(D59:O59)</f>
        <v>18811</v>
      </c>
    </row>
    <row r="60" spans="2:19" s="81" customFormat="1" ht="15.75" customHeight="1" x14ac:dyDescent="0.25">
      <c r="B60" s="165"/>
      <c r="C60" s="108" t="s">
        <v>5</v>
      </c>
      <c r="D60" s="112">
        <v>4</v>
      </c>
      <c r="E60" s="112">
        <v>1</v>
      </c>
      <c r="F60" s="142">
        <v>2</v>
      </c>
      <c r="G60" s="110">
        <v>3</v>
      </c>
      <c r="H60" s="112">
        <v>5</v>
      </c>
      <c r="I60" s="110">
        <v>7</v>
      </c>
      <c r="J60" s="110">
        <v>4</v>
      </c>
      <c r="K60" s="110">
        <v>10</v>
      </c>
      <c r="L60" s="110">
        <v>1</v>
      </c>
      <c r="M60" s="142">
        <v>4</v>
      </c>
      <c r="N60" s="142">
        <v>2</v>
      </c>
      <c r="O60" s="142">
        <v>2</v>
      </c>
      <c r="P60" s="111">
        <f>SUM(D60:O60)</f>
        <v>45</v>
      </c>
    </row>
    <row r="61" spans="2:19" s="81" customFormat="1" ht="15.75" customHeight="1" x14ac:dyDescent="0.25">
      <c r="B61" s="166" t="s">
        <v>65</v>
      </c>
      <c r="C61" s="167"/>
      <c r="D61" s="107">
        <f t="shared" ref="D61:P61" si="2">SUM(D57:D60)</f>
        <v>1996</v>
      </c>
      <c r="E61" s="107">
        <f t="shared" si="2"/>
        <v>915</v>
      </c>
      <c r="F61" s="107">
        <f t="shared" si="2"/>
        <v>1943</v>
      </c>
      <c r="G61" s="107">
        <f t="shared" si="2"/>
        <v>2118</v>
      </c>
      <c r="H61" s="107">
        <f t="shared" si="2"/>
        <v>4271</v>
      </c>
      <c r="I61" s="107">
        <f t="shared" si="2"/>
        <v>4359</v>
      </c>
      <c r="J61" s="107">
        <f t="shared" si="2"/>
        <v>3961</v>
      </c>
      <c r="K61" s="107">
        <f t="shared" si="2"/>
        <v>2861</v>
      </c>
      <c r="L61" s="107">
        <f t="shared" si="2"/>
        <v>3074</v>
      </c>
      <c r="M61" s="107">
        <f t="shared" si="2"/>
        <v>2649</v>
      </c>
      <c r="N61" s="107">
        <f t="shared" si="2"/>
        <v>2432</v>
      </c>
      <c r="O61" s="107">
        <f t="shared" si="2"/>
        <v>2266</v>
      </c>
      <c r="P61" s="107">
        <f t="shared" si="2"/>
        <v>32845</v>
      </c>
    </row>
    <row r="64" spans="2:19" ht="21" x14ac:dyDescent="0.25">
      <c r="B64" s="177" t="s">
        <v>218</v>
      </c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49"/>
    </row>
    <row r="66" spans="2:16" ht="15.75" customHeight="1" x14ac:dyDescent="0.25">
      <c r="B66" s="168" t="s">
        <v>25</v>
      </c>
      <c r="C66" s="171" t="s">
        <v>59</v>
      </c>
      <c r="D66" s="172" t="s">
        <v>217</v>
      </c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</row>
    <row r="67" spans="2:16" ht="15.75" customHeight="1" x14ac:dyDescent="0.25">
      <c r="B67" s="168"/>
      <c r="C67" s="171"/>
      <c r="D67" s="100" t="s">
        <v>60</v>
      </c>
      <c r="E67" s="100" t="s">
        <v>61</v>
      </c>
      <c r="F67" s="100" t="s">
        <v>62</v>
      </c>
      <c r="G67" s="100" t="s">
        <v>11</v>
      </c>
      <c r="H67" s="100" t="s">
        <v>63</v>
      </c>
      <c r="I67" s="100" t="s">
        <v>64</v>
      </c>
      <c r="J67" s="100" t="s">
        <v>3</v>
      </c>
      <c r="K67" s="100" t="s">
        <v>66</v>
      </c>
      <c r="L67" s="100" t="s">
        <v>67</v>
      </c>
      <c r="M67" s="100" t="s">
        <v>68</v>
      </c>
      <c r="N67" s="100" t="s">
        <v>69</v>
      </c>
      <c r="O67" s="100" t="s">
        <v>70</v>
      </c>
      <c r="P67" s="106" t="s">
        <v>65</v>
      </c>
    </row>
    <row r="68" spans="2:16" s="81" customFormat="1" ht="15.75" customHeight="1" x14ac:dyDescent="0.25">
      <c r="B68" s="165" t="s">
        <v>166</v>
      </c>
      <c r="C68" s="108" t="s">
        <v>4</v>
      </c>
      <c r="D68" s="109">
        <v>772</v>
      </c>
      <c r="E68" s="109">
        <v>722</v>
      </c>
      <c r="F68" s="130">
        <v>862</v>
      </c>
      <c r="G68" s="110">
        <v>792</v>
      </c>
      <c r="H68" s="109">
        <v>872</v>
      </c>
      <c r="I68" s="110">
        <v>925</v>
      </c>
      <c r="J68" s="110">
        <v>925</v>
      </c>
      <c r="K68" s="110">
        <v>669</v>
      </c>
      <c r="L68" s="110"/>
      <c r="M68" s="134"/>
      <c r="N68" s="139"/>
      <c r="O68" s="140"/>
      <c r="P68" s="111">
        <f>SUM(D68:O68)</f>
        <v>6539</v>
      </c>
    </row>
    <row r="69" spans="2:16" s="81" customFormat="1" ht="15.75" customHeight="1" x14ac:dyDescent="0.25">
      <c r="B69" s="165"/>
      <c r="C69" s="108" t="s">
        <v>2</v>
      </c>
      <c r="D69" s="109">
        <v>123</v>
      </c>
      <c r="E69" s="109">
        <v>146</v>
      </c>
      <c r="F69" s="130">
        <v>106</v>
      </c>
      <c r="G69" s="110">
        <v>134</v>
      </c>
      <c r="H69" s="109">
        <v>68</v>
      </c>
      <c r="I69" s="110">
        <v>159</v>
      </c>
      <c r="J69" s="110">
        <v>159</v>
      </c>
      <c r="K69" s="110">
        <v>102</v>
      </c>
      <c r="L69" s="110"/>
      <c r="M69" s="134"/>
      <c r="N69" s="139"/>
      <c r="O69" s="140"/>
      <c r="P69" s="111">
        <f>SUM(D69:O69)</f>
        <v>997</v>
      </c>
    </row>
    <row r="70" spans="2:16" s="81" customFormat="1" ht="15.75" customHeight="1" x14ac:dyDescent="0.25">
      <c r="B70" s="165"/>
      <c r="C70" s="108" t="s">
        <v>1</v>
      </c>
      <c r="D70" s="109">
        <v>905</v>
      </c>
      <c r="E70" s="109">
        <v>770</v>
      </c>
      <c r="F70" s="130">
        <v>1118</v>
      </c>
      <c r="G70" s="110">
        <v>1422</v>
      </c>
      <c r="H70" s="109">
        <v>900</v>
      </c>
      <c r="I70" s="110">
        <v>977</v>
      </c>
      <c r="J70" s="110">
        <v>977</v>
      </c>
      <c r="K70" s="110">
        <v>920</v>
      </c>
      <c r="L70" s="110"/>
      <c r="M70" s="134"/>
      <c r="N70" s="139"/>
      <c r="O70" s="140"/>
      <c r="P70" s="111">
        <f>SUM(D70:O70)</f>
        <v>7989</v>
      </c>
    </row>
    <row r="71" spans="2:16" s="81" customFormat="1" ht="15.75" customHeight="1" x14ac:dyDescent="0.25">
      <c r="B71" s="165"/>
      <c r="C71" s="108" t="s">
        <v>5</v>
      </c>
      <c r="D71" s="112">
        <v>1</v>
      </c>
      <c r="E71" s="112">
        <v>4</v>
      </c>
      <c r="F71" s="130">
        <v>0</v>
      </c>
      <c r="G71" s="110">
        <v>1</v>
      </c>
      <c r="H71" s="112">
        <v>3</v>
      </c>
      <c r="I71" s="110">
        <v>5</v>
      </c>
      <c r="J71" s="110">
        <v>5</v>
      </c>
      <c r="K71" s="110">
        <v>3</v>
      </c>
      <c r="L71" s="110"/>
      <c r="M71" s="134"/>
      <c r="N71" s="139"/>
      <c r="O71" s="140"/>
      <c r="P71" s="111">
        <f>SUM(D71:O71)</f>
        <v>22</v>
      </c>
    </row>
    <row r="72" spans="2:16" s="81" customFormat="1" ht="15.75" customHeight="1" x14ac:dyDescent="0.25">
      <c r="B72" s="166" t="s">
        <v>65</v>
      </c>
      <c r="C72" s="167"/>
      <c r="D72" s="107">
        <f t="shared" ref="D72:P72" si="3">SUM(D68:D71)</f>
        <v>1801</v>
      </c>
      <c r="E72" s="107">
        <f t="shared" si="3"/>
        <v>1642</v>
      </c>
      <c r="F72" s="107">
        <f t="shared" si="3"/>
        <v>2086</v>
      </c>
      <c r="G72" s="107">
        <f t="shared" si="3"/>
        <v>2349</v>
      </c>
      <c r="H72" s="107">
        <f t="shared" si="3"/>
        <v>1843</v>
      </c>
      <c r="I72" s="107">
        <f t="shared" si="3"/>
        <v>2066</v>
      </c>
      <c r="J72" s="107">
        <f t="shared" si="3"/>
        <v>2066</v>
      </c>
      <c r="K72" s="107">
        <f t="shared" si="3"/>
        <v>1694</v>
      </c>
      <c r="L72" s="107">
        <f t="shared" si="3"/>
        <v>0</v>
      </c>
      <c r="M72" s="107">
        <f t="shared" si="3"/>
        <v>0</v>
      </c>
      <c r="N72" s="107">
        <f t="shared" si="3"/>
        <v>0</v>
      </c>
      <c r="O72" s="107">
        <f t="shared" si="3"/>
        <v>0</v>
      </c>
      <c r="P72" s="107">
        <f t="shared" si="3"/>
        <v>15547</v>
      </c>
    </row>
    <row r="73" spans="2:16" x14ac:dyDescent="0.25">
      <c r="B73" s="50"/>
      <c r="C73" s="50"/>
      <c r="D73" s="50"/>
    </row>
    <row r="99" spans="2:19" ht="21" x14ac:dyDescent="0.25">
      <c r="B99" s="177" t="s">
        <v>77</v>
      </c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49"/>
    </row>
    <row r="101" spans="2:19" ht="24.75" customHeight="1" x14ac:dyDescent="0.25">
      <c r="B101" s="175" t="s">
        <v>79</v>
      </c>
      <c r="C101" s="178" t="s">
        <v>78</v>
      </c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</row>
    <row r="102" spans="2:19" ht="44.25" customHeight="1" x14ac:dyDescent="0.25">
      <c r="B102" s="176"/>
      <c r="C102" s="104">
        <v>2010</v>
      </c>
      <c r="D102" s="104">
        <v>2011</v>
      </c>
      <c r="E102" s="104">
        <v>2012</v>
      </c>
      <c r="F102" s="104">
        <v>2013</v>
      </c>
      <c r="G102" s="104">
        <v>2014</v>
      </c>
      <c r="H102" s="104">
        <v>2015</v>
      </c>
      <c r="I102" s="104">
        <v>2016</v>
      </c>
      <c r="J102" s="104">
        <v>2017</v>
      </c>
      <c r="K102" s="104">
        <v>2018</v>
      </c>
      <c r="L102" s="106">
        <v>2019</v>
      </c>
      <c r="M102" s="127">
        <v>2020</v>
      </c>
      <c r="N102" s="141">
        <v>2021</v>
      </c>
    </row>
    <row r="103" spans="2:19" ht="21" customHeight="1" x14ac:dyDescent="0.25">
      <c r="B103" s="46" t="s">
        <v>4</v>
      </c>
      <c r="C103" s="47">
        <v>142</v>
      </c>
      <c r="D103" s="47">
        <v>156</v>
      </c>
      <c r="E103" s="48">
        <v>332</v>
      </c>
      <c r="F103" s="48">
        <v>266</v>
      </c>
      <c r="G103" s="53">
        <v>374</v>
      </c>
      <c r="H103" s="47">
        <v>155</v>
      </c>
      <c r="I103" s="47">
        <v>75</v>
      </c>
      <c r="J103" s="47">
        <v>75</v>
      </c>
      <c r="K103" s="47">
        <v>652</v>
      </c>
      <c r="L103" s="47">
        <v>5938</v>
      </c>
      <c r="M103" s="47">
        <v>12614</v>
      </c>
      <c r="N103" s="47">
        <f>P68</f>
        <v>6539</v>
      </c>
    </row>
    <row r="104" spans="2:19" ht="21" customHeight="1" x14ac:dyDescent="0.25">
      <c r="B104" s="46" t="s">
        <v>2</v>
      </c>
      <c r="C104" s="47">
        <v>48400</v>
      </c>
      <c r="D104" s="47">
        <v>55559</v>
      </c>
      <c r="E104" s="48">
        <v>83699</v>
      </c>
      <c r="F104" s="48">
        <v>77651</v>
      </c>
      <c r="G104" s="53">
        <v>63982</v>
      </c>
      <c r="H104" s="47">
        <v>77247</v>
      </c>
      <c r="I104" s="47">
        <v>17519</v>
      </c>
      <c r="J104" s="47">
        <v>949</v>
      </c>
      <c r="K104" s="47">
        <v>2106</v>
      </c>
      <c r="L104" s="47">
        <v>5968</v>
      </c>
      <c r="M104" s="47">
        <v>1375</v>
      </c>
      <c r="N104" s="47">
        <f t="shared" ref="N104:N106" si="4">P69</f>
        <v>997</v>
      </c>
    </row>
    <row r="105" spans="2:19" ht="21" customHeight="1" x14ac:dyDescent="0.25">
      <c r="B105" s="46" t="s">
        <v>1</v>
      </c>
      <c r="C105" s="47">
        <v>4826</v>
      </c>
      <c r="D105" s="47">
        <v>8423</v>
      </c>
      <c r="E105" s="48">
        <v>22915</v>
      </c>
      <c r="F105" s="48">
        <v>66196</v>
      </c>
      <c r="G105" s="53">
        <v>43654</v>
      </c>
      <c r="H105" s="47">
        <v>34212</v>
      </c>
      <c r="I105" s="47">
        <v>12162</v>
      </c>
      <c r="J105" s="47">
        <v>12033</v>
      </c>
      <c r="K105" s="47">
        <v>13494</v>
      </c>
      <c r="L105" s="47">
        <v>8892</v>
      </c>
      <c r="M105" s="47">
        <v>18811</v>
      </c>
      <c r="N105" s="47">
        <f t="shared" si="4"/>
        <v>7989</v>
      </c>
    </row>
    <row r="106" spans="2:19" ht="21" customHeight="1" x14ac:dyDescent="0.25">
      <c r="B106" s="46" t="s">
        <v>5</v>
      </c>
      <c r="C106" s="47">
        <v>124</v>
      </c>
      <c r="D106" s="47">
        <v>153</v>
      </c>
      <c r="E106" s="48">
        <v>166</v>
      </c>
      <c r="F106" s="48">
        <v>128</v>
      </c>
      <c r="G106" s="53">
        <v>76</v>
      </c>
      <c r="H106" s="47">
        <v>53</v>
      </c>
      <c r="I106" s="47">
        <v>21</v>
      </c>
      <c r="J106" s="47">
        <v>37</v>
      </c>
      <c r="K106" s="47">
        <v>56</v>
      </c>
      <c r="L106" s="47">
        <v>42</v>
      </c>
      <c r="M106" s="47">
        <v>45</v>
      </c>
      <c r="N106" s="47">
        <f t="shared" si="4"/>
        <v>22</v>
      </c>
    </row>
    <row r="107" spans="2:19" x14ac:dyDescent="0.25">
      <c r="B107" s="105"/>
      <c r="C107" s="80">
        <f t="shared" ref="C107:K107" si="5">SUM(C103:C106)</f>
        <v>53492</v>
      </c>
      <c r="D107" s="80">
        <f t="shared" si="5"/>
        <v>64291</v>
      </c>
      <c r="E107" s="80">
        <f t="shared" si="5"/>
        <v>107112</v>
      </c>
      <c r="F107" s="80">
        <f t="shared" si="5"/>
        <v>144241</v>
      </c>
      <c r="G107" s="80">
        <f t="shared" si="5"/>
        <v>108086</v>
      </c>
      <c r="H107" s="80">
        <f t="shared" si="5"/>
        <v>111667</v>
      </c>
      <c r="I107" s="80">
        <f t="shared" si="5"/>
        <v>29777</v>
      </c>
      <c r="J107" s="80">
        <f t="shared" si="5"/>
        <v>13094</v>
      </c>
      <c r="K107" s="80">
        <f t="shared" si="5"/>
        <v>16308</v>
      </c>
      <c r="L107" s="80">
        <f>SUM(L103:L106)</f>
        <v>20840</v>
      </c>
      <c r="M107" s="80">
        <f>SUM(M103:M106)</f>
        <v>32845</v>
      </c>
      <c r="N107" s="80">
        <f>SUM(N103:N106)</f>
        <v>15547</v>
      </c>
    </row>
    <row r="108" spans="2:19" x14ac:dyDescent="0.25">
      <c r="C108" s="51"/>
      <c r="D108" s="51"/>
      <c r="E108" s="51"/>
      <c r="F108" s="51"/>
      <c r="G108" s="51"/>
      <c r="H108" s="51"/>
      <c r="I108" s="51"/>
      <c r="J108" s="51"/>
      <c r="K108" s="51"/>
    </row>
    <row r="109" spans="2:19" s="52" customFormat="1" ht="45" customHeight="1" x14ac:dyDescent="0.25">
      <c r="B109" s="175" t="s">
        <v>80</v>
      </c>
      <c r="C109" s="100" t="s">
        <v>71</v>
      </c>
      <c r="D109" s="100" t="s">
        <v>72</v>
      </c>
      <c r="E109" s="100" t="s">
        <v>73</v>
      </c>
      <c r="F109" s="100" t="s">
        <v>74</v>
      </c>
      <c r="G109" s="100" t="s">
        <v>75</v>
      </c>
      <c r="H109" s="100" t="s">
        <v>76</v>
      </c>
      <c r="I109" s="100" t="s">
        <v>148</v>
      </c>
      <c r="J109" s="100">
        <v>2017</v>
      </c>
      <c r="K109" s="106">
        <v>2018</v>
      </c>
      <c r="L109" s="106">
        <v>2019</v>
      </c>
      <c r="M109" s="127">
        <v>2020</v>
      </c>
      <c r="N109" s="141" t="s">
        <v>250</v>
      </c>
    </row>
    <row r="110" spans="2:19" s="52" customFormat="1" ht="20.25" customHeight="1" x14ac:dyDescent="0.25">
      <c r="B110" s="176"/>
      <c r="C110" s="54">
        <f>C107</f>
        <v>53492</v>
      </c>
      <c r="D110" s="54">
        <f>D107</f>
        <v>64291</v>
      </c>
      <c r="E110" s="54">
        <f t="shared" ref="E110:J110" si="6">E107</f>
        <v>107112</v>
      </c>
      <c r="F110" s="54">
        <f t="shared" si="6"/>
        <v>144241</v>
      </c>
      <c r="G110" s="54">
        <f t="shared" si="6"/>
        <v>108086</v>
      </c>
      <c r="H110" s="54">
        <f t="shared" si="6"/>
        <v>111667</v>
      </c>
      <c r="I110" s="54">
        <f t="shared" si="6"/>
        <v>29777</v>
      </c>
      <c r="J110" s="54">
        <f t="shared" si="6"/>
        <v>13094</v>
      </c>
      <c r="K110" s="54">
        <f>K107</f>
        <v>16308</v>
      </c>
      <c r="L110" s="113">
        <f>L107</f>
        <v>20840</v>
      </c>
      <c r="M110" s="113">
        <f>M107</f>
        <v>32845</v>
      </c>
      <c r="N110" s="113">
        <f>N107</f>
        <v>15547</v>
      </c>
    </row>
    <row r="114" spans="2:19" ht="21" x14ac:dyDescent="0.35">
      <c r="B114" s="174" t="s">
        <v>152</v>
      </c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49"/>
    </row>
    <row r="117" spans="2:19" ht="20.25" customHeight="1" x14ac:dyDescent="0.25">
      <c r="B117" s="175" t="s">
        <v>79</v>
      </c>
      <c r="C117" s="171" t="s">
        <v>219</v>
      </c>
      <c r="D117" s="171"/>
      <c r="E117" s="171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  <c r="P117" s="171"/>
    </row>
    <row r="118" spans="2:19" x14ac:dyDescent="0.25">
      <c r="B118" s="176"/>
      <c r="C118" s="116" t="s">
        <v>106</v>
      </c>
      <c r="D118" s="116" t="s">
        <v>107</v>
      </c>
      <c r="E118" s="116" t="s">
        <v>108</v>
      </c>
      <c r="F118" s="116" t="s">
        <v>153</v>
      </c>
      <c r="G118" s="116" t="s">
        <v>154</v>
      </c>
      <c r="H118" s="116" t="s">
        <v>111</v>
      </c>
      <c r="I118" s="116" t="s">
        <v>10</v>
      </c>
      <c r="J118" s="116" t="s">
        <v>112</v>
      </c>
      <c r="K118" s="116" t="s">
        <v>113</v>
      </c>
      <c r="L118" s="116" t="s">
        <v>155</v>
      </c>
      <c r="M118" s="116" t="s">
        <v>115</v>
      </c>
      <c r="N118" s="116" t="s">
        <v>116</v>
      </c>
      <c r="O118" s="116" t="s">
        <v>65</v>
      </c>
      <c r="P118" s="116" t="s">
        <v>14</v>
      </c>
    </row>
    <row r="119" spans="2:19" ht="27.75" customHeight="1" x14ac:dyDescent="0.25">
      <c r="B119" s="46" t="s">
        <v>156</v>
      </c>
      <c r="C119" s="117">
        <v>1189</v>
      </c>
      <c r="D119" s="47">
        <v>1089</v>
      </c>
      <c r="E119" s="130">
        <v>1359</v>
      </c>
      <c r="F119" s="48">
        <v>1679</v>
      </c>
      <c r="G119" s="53">
        <v>1237</v>
      </c>
      <c r="H119" s="47">
        <v>1274</v>
      </c>
      <c r="I119" s="47">
        <v>1274</v>
      </c>
      <c r="J119" s="47">
        <v>1031</v>
      </c>
      <c r="K119" s="47"/>
      <c r="L119" s="47"/>
      <c r="M119" s="47"/>
      <c r="N119" s="140"/>
      <c r="O119" s="120">
        <f>SUM(C119:N119)</f>
        <v>10132</v>
      </c>
      <c r="P119" s="121">
        <f t="shared" ref="P119:P126" si="7">O119/$O$127</f>
        <v>0.65170129285392675</v>
      </c>
    </row>
    <row r="120" spans="2:19" x14ac:dyDescent="0.25">
      <c r="B120" s="46" t="s">
        <v>237</v>
      </c>
      <c r="C120" s="47">
        <v>0</v>
      </c>
      <c r="D120" s="47">
        <v>0</v>
      </c>
      <c r="E120" s="130">
        <v>0</v>
      </c>
      <c r="F120" s="48">
        <v>0</v>
      </c>
      <c r="G120" s="53">
        <v>0</v>
      </c>
      <c r="H120" s="47">
        <v>0</v>
      </c>
      <c r="I120" s="47">
        <v>0</v>
      </c>
      <c r="J120" s="47">
        <v>0</v>
      </c>
      <c r="K120" s="47"/>
      <c r="L120" s="47"/>
      <c r="M120" s="47"/>
      <c r="N120" s="140"/>
      <c r="O120" s="120">
        <f t="shared" ref="O120:O126" si="8">SUM(C120:N120)</f>
        <v>0</v>
      </c>
      <c r="P120" s="121">
        <f t="shared" si="7"/>
        <v>0</v>
      </c>
    </row>
    <row r="121" spans="2:19" x14ac:dyDescent="0.25">
      <c r="B121" s="46" t="s">
        <v>238</v>
      </c>
      <c r="C121" s="47">
        <v>50</v>
      </c>
      <c r="D121" s="47">
        <v>38</v>
      </c>
      <c r="E121" s="130">
        <v>50</v>
      </c>
      <c r="F121" s="48">
        <v>52</v>
      </c>
      <c r="G121" s="53">
        <v>44</v>
      </c>
      <c r="H121" s="47">
        <v>54</v>
      </c>
      <c r="I121" s="47">
        <v>54</v>
      </c>
      <c r="J121" s="47">
        <v>42</v>
      </c>
      <c r="K121" s="47"/>
      <c r="L121" s="47"/>
      <c r="M121" s="47"/>
      <c r="N121" s="140"/>
      <c r="O121" s="120">
        <f t="shared" si="8"/>
        <v>384</v>
      </c>
      <c r="P121" s="121">
        <f t="shared" si="7"/>
        <v>2.4699298900109346E-2</v>
      </c>
    </row>
    <row r="122" spans="2:19" x14ac:dyDescent="0.25">
      <c r="B122" s="46" t="s">
        <v>239</v>
      </c>
      <c r="C122" s="47">
        <v>44</v>
      </c>
      <c r="D122" s="47">
        <v>36</v>
      </c>
      <c r="E122" s="130">
        <v>55</v>
      </c>
      <c r="F122" s="48">
        <v>41</v>
      </c>
      <c r="G122" s="53">
        <v>55</v>
      </c>
      <c r="H122" s="47">
        <v>37</v>
      </c>
      <c r="I122" s="47">
        <v>37</v>
      </c>
      <c r="J122" s="47">
        <v>72</v>
      </c>
      <c r="K122" s="47"/>
      <c r="L122" s="47"/>
      <c r="M122" s="47"/>
      <c r="N122" s="140"/>
      <c r="O122" s="120">
        <f t="shared" si="8"/>
        <v>377</v>
      </c>
      <c r="P122" s="121">
        <f t="shared" si="7"/>
        <v>2.4249051263909437E-2</v>
      </c>
    </row>
    <row r="123" spans="2:19" x14ac:dyDescent="0.25">
      <c r="B123" s="46" t="s">
        <v>240</v>
      </c>
      <c r="C123" s="47">
        <v>453</v>
      </c>
      <c r="D123" s="47">
        <v>418</v>
      </c>
      <c r="E123" s="130">
        <v>544</v>
      </c>
      <c r="F123" s="48">
        <v>508</v>
      </c>
      <c r="G123" s="53">
        <v>402</v>
      </c>
      <c r="H123" s="47">
        <v>584</v>
      </c>
      <c r="I123" s="47">
        <v>584</v>
      </c>
      <c r="J123" s="47">
        <v>490</v>
      </c>
      <c r="K123" s="47"/>
      <c r="L123" s="47"/>
      <c r="M123" s="47"/>
      <c r="N123" s="140"/>
      <c r="O123" s="120">
        <f t="shared" si="8"/>
        <v>3983</v>
      </c>
      <c r="P123" s="121">
        <f t="shared" si="7"/>
        <v>0.25619090499774877</v>
      </c>
    </row>
    <row r="124" spans="2:19" x14ac:dyDescent="0.25">
      <c r="B124" s="46" t="s">
        <v>241</v>
      </c>
      <c r="C124" s="47">
        <v>22</v>
      </c>
      <c r="D124" s="47">
        <v>16</v>
      </c>
      <c r="E124" s="130">
        <v>30</v>
      </c>
      <c r="F124" s="48">
        <v>22</v>
      </c>
      <c r="G124" s="53">
        <v>35</v>
      </c>
      <c r="H124" s="47">
        <v>52</v>
      </c>
      <c r="I124" s="47">
        <v>52</v>
      </c>
      <c r="J124" s="47">
        <v>31</v>
      </c>
      <c r="K124" s="47"/>
      <c r="L124" s="47"/>
      <c r="M124" s="47"/>
      <c r="N124" s="140"/>
      <c r="O124" s="120">
        <f t="shared" si="8"/>
        <v>260</v>
      </c>
      <c r="P124" s="121">
        <f t="shared" si="7"/>
        <v>1.6723483630282369E-2</v>
      </c>
    </row>
    <row r="125" spans="2:19" x14ac:dyDescent="0.25">
      <c r="B125" s="46" t="s">
        <v>157</v>
      </c>
      <c r="C125" s="47">
        <v>43</v>
      </c>
      <c r="D125" s="47">
        <v>40</v>
      </c>
      <c r="E125" s="130">
        <v>47</v>
      </c>
      <c r="F125" s="48">
        <v>42</v>
      </c>
      <c r="G125" s="53">
        <v>68</v>
      </c>
      <c r="H125" s="47">
        <v>57</v>
      </c>
      <c r="I125" s="47">
        <v>57</v>
      </c>
      <c r="J125" s="47">
        <v>28</v>
      </c>
      <c r="K125" s="47"/>
      <c r="L125" s="47"/>
      <c r="M125" s="47"/>
      <c r="N125" s="140"/>
      <c r="O125" s="120">
        <f t="shared" si="8"/>
        <v>382</v>
      </c>
      <c r="P125" s="121">
        <f t="shared" si="7"/>
        <v>2.4570656718337944E-2</v>
      </c>
    </row>
    <row r="126" spans="2:19" ht="30" customHeight="1" x14ac:dyDescent="0.25">
      <c r="B126" s="46" t="s">
        <v>158</v>
      </c>
      <c r="C126" s="47">
        <v>0</v>
      </c>
      <c r="D126" s="47">
        <v>5</v>
      </c>
      <c r="E126" s="130">
        <v>1</v>
      </c>
      <c r="F126" s="48">
        <v>5</v>
      </c>
      <c r="G126" s="53">
        <v>2</v>
      </c>
      <c r="H126" s="47">
        <v>8</v>
      </c>
      <c r="I126" s="47">
        <v>8</v>
      </c>
      <c r="J126" s="47">
        <v>0</v>
      </c>
      <c r="K126" s="47"/>
      <c r="L126" s="47"/>
      <c r="M126" s="47"/>
      <c r="N126" s="140"/>
      <c r="O126" s="120">
        <f t="shared" si="8"/>
        <v>29</v>
      </c>
      <c r="P126" s="121">
        <f t="shared" si="7"/>
        <v>1.8653116356853413E-3</v>
      </c>
    </row>
    <row r="127" spans="2:19" x14ac:dyDescent="0.25">
      <c r="B127" s="100" t="s">
        <v>65</v>
      </c>
      <c r="C127" s="80">
        <f t="shared" ref="C127:N127" si="9">SUM(C119:C126)</f>
        <v>1801</v>
      </c>
      <c r="D127" s="80">
        <f t="shared" si="9"/>
        <v>1642</v>
      </c>
      <c r="E127" s="80">
        <f t="shared" si="9"/>
        <v>2086</v>
      </c>
      <c r="F127" s="80">
        <f t="shared" si="9"/>
        <v>2349</v>
      </c>
      <c r="G127" s="80">
        <f t="shared" si="9"/>
        <v>1843</v>
      </c>
      <c r="H127" s="80">
        <f t="shared" si="9"/>
        <v>2066</v>
      </c>
      <c r="I127" s="80">
        <f t="shared" si="9"/>
        <v>2066</v>
      </c>
      <c r="J127" s="80">
        <f t="shared" si="9"/>
        <v>1694</v>
      </c>
      <c r="K127" s="80">
        <f t="shared" si="9"/>
        <v>0</v>
      </c>
      <c r="L127" s="80">
        <f t="shared" si="9"/>
        <v>0</v>
      </c>
      <c r="M127" s="80">
        <f t="shared" si="9"/>
        <v>0</v>
      </c>
      <c r="N127" s="80">
        <f t="shared" si="9"/>
        <v>0</v>
      </c>
      <c r="O127" s="80">
        <f>SUM(C127:N127)</f>
        <v>15547</v>
      </c>
      <c r="P127" s="119">
        <f>SUM(P119:P126)</f>
        <v>1</v>
      </c>
    </row>
    <row r="129" spans="3:10" x14ac:dyDescent="0.25">
      <c r="C129" s="81"/>
      <c r="D129" s="81"/>
    </row>
    <row r="130" spans="3:10" x14ac:dyDescent="0.25">
      <c r="C130" s="81"/>
      <c r="D130" s="146"/>
    </row>
    <row r="131" spans="3:10" x14ac:dyDescent="0.25">
      <c r="D131" s="146"/>
      <c r="E131" s="2"/>
    </row>
    <row r="132" spans="3:10" x14ac:dyDescent="0.25">
      <c r="D132" s="146"/>
      <c r="E132" s="2"/>
    </row>
    <row r="133" spans="3:10" x14ac:dyDescent="0.25">
      <c r="D133" s="146"/>
      <c r="E133" s="2"/>
    </row>
    <row r="134" spans="3:10" x14ac:dyDescent="0.25">
      <c r="D134" s="145"/>
      <c r="E134" s="2"/>
      <c r="J134" s="76" t="s">
        <v>161</v>
      </c>
    </row>
  </sheetData>
  <mergeCells count="26">
    <mergeCell ref="B7:R7"/>
    <mergeCell ref="B64:R64"/>
    <mergeCell ref="L11:L15"/>
    <mergeCell ref="G11:G16"/>
    <mergeCell ref="L9:R9"/>
    <mergeCell ref="G9:J9"/>
    <mergeCell ref="B53:R53"/>
    <mergeCell ref="B55:B56"/>
    <mergeCell ref="C55:C56"/>
    <mergeCell ref="D55:P55"/>
    <mergeCell ref="B57:B60"/>
    <mergeCell ref="B61:C61"/>
    <mergeCell ref="B114:R114"/>
    <mergeCell ref="B117:B118"/>
    <mergeCell ref="C117:P117"/>
    <mergeCell ref="B99:R99"/>
    <mergeCell ref="B101:B102"/>
    <mergeCell ref="B109:B110"/>
    <mergeCell ref="C101:N101"/>
    <mergeCell ref="B68:B71"/>
    <mergeCell ref="B72:C72"/>
    <mergeCell ref="B66:B67"/>
    <mergeCell ref="B11:B15"/>
    <mergeCell ref="B9:E9"/>
    <mergeCell ref="C66:C67"/>
    <mergeCell ref="D66:P6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N55"/>
  <sheetViews>
    <sheetView zoomScale="70" zoomScaleNormal="70" workbookViewId="0">
      <selection activeCell="O3" sqref="O3"/>
    </sheetView>
  </sheetViews>
  <sheetFormatPr baseColWidth="10" defaultRowHeight="15" x14ac:dyDescent="0.25"/>
  <cols>
    <col min="1" max="1" width="5" customWidth="1"/>
    <col min="2" max="2" width="34.28515625" customWidth="1"/>
    <col min="3" max="6" width="15.140625" customWidth="1"/>
    <col min="7" max="7" width="16.85546875" customWidth="1"/>
    <col min="8" max="8" width="12.85546875" style="2" customWidth="1"/>
  </cols>
  <sheetData>
    <row r="1" spans="1:14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8" x14ac:dyDescent="0.25">
      <c r="A2" s="19"/>
      <c r="B2" s="18" t="s">
        <v>52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5">
      <c r="A3" s="19"/>
      <c r="B3" s="21" t="s">
        <v>249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x14ac:dyDescent="0.25">
      <c r="A4" s="19"/>
      <c r="B4" s="21" t="s">
        <v>137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7" spans="1:14" ht="21" x14ac:dyDescent="0.25">
      <c r="A7" s="177" t="s">
        <v>82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49"/>
      <c r="M7" s="49"/>
      <c r="N7" s="49"/>
    </row>
    <row r="8" spans="1:14" s="1" customFormat="1" x14ac:dyDescent="0.25"/>
    <row r="9" spans="1:14" ht="18.75" x14ac:dyDescent="0.25">
      <c r="B9" s="170" t="s">
        <v>16</v>
      </c>
      <c r="C9" s="170"/>
      <c r="D9" s="170"/>
      <c r="E9" s="170"/>
      <c r="F9" s="170"/>
      <c r="G9" s="170"/>
      <c r="H9" s="170"/>
    </row>
    <row r="10" spans="1:14" ht="24.75" customHeight="1" x14ac:dyDescent="0.25">
      <c r="B10" s="14" t="s">
        <v>15</v>
      </c>
      <c r="C10" s="8" t="s">
        <v>4</v>
      </c>
      <c r="D10" s="8" t="s">
        <v>2</v>
      </c>
      <c r="E10" s="8" t="s">
        <v>1</v>
      </c>
      <c r="F10" s="8" t="s">
        <v>5</v>
      </c>
      <c r="G10" s="9" t="s">
        <v>13</v>
      </c>
      <c r="H10" s="10" t="s">
        <v>14</v>
      </c>
    </row>
    <row r="11" spans="1:14" x14ac:dyDescent="0.25">
      <c r="B11" s="6" t="s">
        <v>42</v>
      </c>
      <c r="C11" s="55">
        <v>23</v>
      </c>
      <c r="D11" s="55">
        <v>1</v>
      </c>
      <c r="E11" s="55">
        <v>36</v>
      </c>
      <c r="F11" s="55">
        <v>0</v>
      </c>
      <c r="G11" s="56">
        <f t="shared" ref="G11:G34" si="0">SUM(C11:F11)</f>
        <v>60</v>
      </c>
      <c r="H11" s="57">
        <f>G11/$G$35</f>
        <v>3.541912632821724E-2</v>
      </c>
    </row>
    <row r="12" spans="1:14" x14ac:dyDescent="0.25">
      <c r="B12" s="6" t="s">
        <v>181</v>
      </c>
      <c r="C12" s="55">
        <v>3</v>
      </c>
      <c r="D12" s="55">
        <v>0</v>
      </c>
      <c r="E12" s="55">
        <v>6</v>
      </c>
      <c r="F12" s="55">
        <v>0</v>
      </c>
      <c r="G12" s="56">
        <f t="shared" si="0"/>
        <v>9</v>
      </c>
      <c r="H12" s="57">
        <f t="shared" ref="H12:H34" si="1">G12/$G$35</f>
        <v>5.3128689492325859E-3</v>
      </c>
    </row>
    <row r="13" spans="1:14" s="76" customFormat="1" x14ac:dyDescent="0.25">
      <c r="B13" s="6" t="s">
        <v>40</v>
      </c>
      <c r="C13" s="55">
        <v>1</v>
      </c>
      <c r="D13" s="55">
        <v>0</v>
      </c>
      <c r="E13" s="55">
        <v>2</v>
      </c>
      <c r="F13" s="55">
        <v>0</v>
      </c>
      <c r="G13" s="56">
        <f t="shared" si="0"/>
        <v>3</v>
      </c>
      <c r="H13" s="57">
        <f t="shared" si="1"/>
        <v>1.7709563164108619E-3</v>
      </c>
    </row>
    <row r="14" spans="1:14" x14ac:dyDescent="0.25">
      <c r="B14" s="6" t="s">
        <v>175</v>
      </c>
      <c r="C14" s="55">
        <v>1</v>
      </c>
      <c r="D14" s="55">
        <v>0</v>
      </c>
      <c r="E14" s="55">
        <v>5</v>
      </c>
      <c r="F14" s="55">
        <v>0</v>
      </c>
      <c r="G14" s="56">
        <f t="shared" si="0"/>
        <v>6</v>
      </c>
      <c r="H14" s="57">
        <f t="shared" si="1"/>
        <v>3.5419126328217238E-3</v>
      </c>
    </row>
    <row r="15" spans="1:14" x14ac:dyDescent="0.25">
      <c r="B15" s="6" t="s">
        <v>37</v>
      </c>
      <c r="C15" s="55">
        <v>16</v>
      </c>
      <c r="D15" s="55">
        <v>0</v>
      </c>
      <c r="E15" s="55">
        <v>10</v>
      </c>
      <c r="F15" s="55">
        <v>0</v>
      </c>
      <c r="G15" s="56">
        <f t="shared" si="0"/>
        <v>26</v>
      </c>
      <c r="H15" s="57">
        <f t="shared" si="1"/>
        <v>1.5348288075560802E-2</v>
      </c>
    </row>
    <row r="16" spans="1:14" x14ac:dyDescent="0.25">
      <c r="B16" s="6" t="s">
        <v>46</v>
      </c>
      <c r="C16" s="55">
        <v>5</v>
      </c>
      <c r="D16" s="55">
        <v>0</v>
      </c>
      <c r="E16" s="55">
        <v>4</v>
      </c>
      <c r="F16" s="55">
        <v>0</v>
      </c>
      <c r="G16" s="56">
        <f t="shared" si="0"/>
        <v>9</v>
      </c>
      <c r="H16" s="57">
        <f t="shared" si="1"/>
        <v>5.3128689492325859E-3</v>
      </c>
    </row>
    <row r="17" spans="2:8" x14ac:dyDescent="0.25">
      <c r="B17" s="6" t="s">
        <v>47</v>
      </c>
      <c r="C17" s="55">
        <v>12</v>
      </c>
      <c r="D17" s="55">
        <v>0</v>
      </c>
      <c r="E17" s="55">
        <v>24</v>
      </c>
      <c r="F17" s="55">
        <v>0</v>
      </c>
      <c r="G17" s="56">
        <f t="shared" si="0"/>
        <v>36</v>
      </c>
      <c r="H17" s="57">
        <f t="shared" si="1"/>
        <v>2.1251475796930343E-2</v>
      </c>
    </row>
    <row r="18" spans="2:8" x14ac:dyDescent="0.25">
      <c r="B18" s="6" t="s">
        <v>6</v>
      </c>
      <c r="C18" s="55">
        <v>3</v>
      </c>
      <c r="D18" s="55">
        <v>0</v>
      </c>
      <c r="E18" s="55">
        <v>4</v>
      </c>
      <c r="F18" s="55">
        <v>0</v>
      </c>
      <c r="G18" s="56">
        <f t="shared" si="0"/>
        <v>7</v>
      </c>
      <c r="H18" s="57">
        <f t="shared" si="1"/>
        <v>4.1322314049586778E-3</v>
      </c>
    </row>
    <row r="19" spans="2:8" x14ac:dyDescent="0.25">
      <c r="B19" s="6" t="s">
        <v>177</v>
      </c>
      <c r="C19" s="55">
        <v>2</v>
      </c>
      <c r="D19" s="55">
        <v>0</v>
      </c>
      <c r="E19" s="55">
        <v>0</v>
      </c>
      <c r="F19" s="55">
        <v>0</v>
      </c>
      <c r="G19" s="56">
        <f t="shared" si="0"/>
        <v>2</v>
      </c>
      <c r="H19" s="57">
        <f t="shared" si="1"/>
        <v>1.1806375442739079E-3</v>
      </c>
    </row>
    <row r="20" spans="2:8" x14ac:dyDescent="0.25">
      <c r="B20" s="6" t="s">
        <v>38</v>
      </c>
      <c r="C20" s="55">
        <v>181</v>
      </c>
      <c r="D20" s="55">
        <v>30</v>
      </c>
      <c r="E20" s="55">
        <v>413</v>
      </c>
      <c r="F20" s="55">
        <v>1</v>
      </c>
      <c r="G20" s="56">
        <f t="shared" si="0"/>
        <v>625</v>
      </c>
      <c r="H20" s="57">
        <f t="shared" si="1"/>
        <v>0.3689492325855962</v>
      </c>
    </row>
    <row r="21" spans="2:8" x14ac:dyDescent="0.25">
      <c r="B21" s="6" t="s">
        <v>43</v>
      </c>
      <c r="C21" s="55">
        <v>18</v>
      </c>
      <c r="D21" s="55">
        <v>0</v>
      </c>
      <c r="E21" s="55">
        <v>12</v>
      </c>
      <c r="F21" s="55">
        <v>0</v>
      </c>
      <c r="G21" s="56">
        <f t="shared" si="0"/>
        <v>30</v>
      </c>
      <c r="H21" s="57">
        <f t="shared" si="1"/>
        <v>1.770956316410862E-2</v>
      </c>
    </row>
    <row r="22" spans="2:8" x14ac:dyDescent="0.25">
      <c r="B22" s="6" t="s">
        <v>36</v>
      </c>
      <c r="C22" s="55">
        <v>17</v>
      </c>
      <c r="D22" s="55">
        <v>0</v>
      </c>
      <c r="E22" s="55">
        <v>12</v>
      </c>
      <c r="F22" s="55">
        <v>0</v>
      </c>
      <c r="G22" s="56">
        <f t="shared" si="0"/>
        <v>29</v>
      </c>
      <c r="H22" s="57">
        <f t="shared" si="1"/>
        <v>1.7119244391971666E-2</v>
      </c>
    </row>
    <row r="23" spans="2:8" x14ac:dyDescent="0.25">
      <c r="B23" s="6" t="s">
        <v>176</v>
      </c>
      <c r="C23" s="55">
        <v>3</v>
      </c>
      <c r="D23" s="55">
        <v>0</v>
      </c>
      <c r="E23" s="55">
        <v>10</v>
      </c>
      <c r="F23" s="55">
        <v>0</v>
      </c>
      <c r="G23" s="56">
        <f t="shared" si="0"/>
        <v>13</v>
      </c>
      <c r="H23" s="57">
        <f t="shared" si="1"/>
        <v>7.6741440377804011E-3</v>
      </c>
    </row>
    <row r="24" spans="2:8" x14ac:dyDescent="0.25">
      <c r="B24" s="6" t="s">
        <v>180</v>
      </c>
      <c r="C24" s="55">
        <v>16</v>
      </c>
      <c r="D24" s="55">
        <v>46</v>
      </c>
      <c r="E24" s="55">
        <v>25</v>
      </c>
      <c r="F24" s="55">
        <v>0</v>
      </c>
      <c r="G24" s="56">
        <f t="shared" si="0"/>
        <v>87</v>
      </c>
      <c r="H24" s="57">
        <f t="shared" si="1"/>
        <v>5.1357733175914994E-2</v>
      </c>
    </row>
    <row r="25" spans="2:8" x14ac:dyDescent="0.25">
      <c r="B25" s="6" t="s">
        <v>167</v>
      </c>
      <c r="C25" s="55">
        <v>1</v>
      </c>
      <c r="D25" s="55">
        <v>0</v>
      </c>
      <c r="E25" s="55">
        <v>1</v>
      </c>
      <c r="F25" s="55">
        <v>0</v>
      </c>
      <c r="G25" s="56">
        <f t="shared" si="0"/>
        <v>2</v>
      </c>
      <c r="H25" s="57">
        <f t="shared" si="1"/>
        <v>1.1806375442739079E-3</v>
      </c>
    </row>
    <row r="26" spans="2:8" x14ac:dyDescent="0.25">
      <c r="B26" s="6" t="s">
        <v>168</v>
      </c>
      <c r="C26" s="55">
        <v>1</v>
      </c>
      <c r="D26" s="55">
        <v>0</v>
      </c>
      <c r="E26" s="55">
        <v>1</v>
      </c>
      <c r="F26" s="55">
        <v>0</v>
      </c>
      <c r="G26" s="56">
        <f t="shared" si="0"/>
        <v>2</v>
      </c>
      <c r="H26" s="57">
        <f t="shared" si="1"/>
        <v>1.1806375442739079E-3</v>
      </c>
    </row>
    <row r="27" spans="2:8" x14ac:dyDescent="0.25">
      <c r="B27" s="6" t="s">
        <v>7</v>
      </c>
      <c r="C27" s="55">
        <v>1</v>
      </c>
      <c r="D27" s="55">
        <v>0</v>
      </c>
      <c r="E27" s="55">
        <v>1</v>
      </c>
      <c r="F27" s="55">
        <v>0</v>
      </c>
      <c r="G27" s="56">
        <f t="shared" si="0"/>
        <v>2</v>
      </c>
      <c r="H27" s="57">
        <f t="shared" si="1"/>
        <v>1.1806375442739079E-3</v>
      </c>
    </row>
    <row r="28" spans="2:8" x14ac:dyDescent="0.25">
      <c r="B28" s="6" t="s">
        <v>44</v>
      </c>
      <c r="C28" s="55">
        <v>3</v>
      </c>
      <c r="D28" s="55">
        <v>0</v>
      </c>
      <c r="E28" s="55">
        <v>5</v>
      </c>
      <c r="F28" s="55">
        <v>0</v>
      </c>
      <c r="G28" s="56">
        <f t="shared" si="0"/>
        <v>8</v>
      </c>
      <c r="H28" s="57">
        <f t="shared" si="1"/>
        <v>4.7225501770956314E-3</v>
      </c>
    </row>
    <row r="29" spans="2:8" x14ac:dyDescent="0.25">
      <c r="B29" s="6" t="s">
        <v>9</v>
      </c>
      <c r="C29" s="55">
        <v>330</v>
      </c>
      <c r="D29" s="55">
        <v>25</v>
      </c>
      <c r="E29" s="55">
        <v>307</v>
      </c>
      <c r="F29" s="55">
        <v>2</v>
      </c>
      <c r="G29" s="56">
        <f t="shared" si="0"/>
        <v>664</v>
      </c>
      <c r="H29" s="57">
        <f t="shared" si="1"/>
        <v>0.39197166469893741</v>
      </c>
    </row>
    <row r="30" spans="2:8" x14ac:dyDescent="0.25">
      <c r="B30" s="6" t="s">
        <v>8</v>
      </c>
      <c r="C30" s="55">
        <v>4</v>
      </c>
      <c r="D30" s="55">
        <v>0</v>
      </c>
      <c r="E30" s="55">
        <v>15</v>
      </c>
      <c r="F30" s="55">
        <v>0</v>
      </c>
      <c r="G30" s="56">
        <f t="shared" si="0"/>
        <v>19</v>
      </c>
      <c r="H30" s="57">
        <f t="shared" si="1"/>
        <v>1.1216056670602124E-2</v>
      </c>
    </row>
    <row r="31" spans="2:8" x14ac:dyDescent="0.25">
      <c r="B31" s="6" t="s">
        <v>41</v>
      </c>
      <c r="C31" s="55">
        <v>6</v>
      </c>
      <c r="D31" s="55">
        <v>0</v>
      </c>
      <c r="E31" s="55">
        <v>9</v>
      </c>
      <c r="F31" s="55">
        <v>0</v>
      </c>
      <c r="G31" s="56">
        <f t="shared" si="0"/>
        <v>15</v>
      </c>
      <c r="H31" s="57">
        <f t="shared" si="1"/>
        <v>8.8547815820543101E-3</v>
      </c>
    </row>
    <row r="32" spans="2:8" s="76" customFormat="1" x14ac:dyDescent="0.25">
      <c r="B32" s="6" t="s">
        <v>178</v>
      </c>
      <c r="C32" s="55">
        <v>3</v>
      </c>
      <c r="D32" s="55">
        <v>0</v>
      </c>
      <c r="E32" s="55">
        <v>2</v>
      </c>
      <c r="F32" s="55">
        <v>0</v>
      </c>
      <c r="G32" s="56">
        <f t="shared" si="0"/>
        <v>5</v>
      </c>
      <c r="H32" s="57">
        <f t="shared" si="1"/>
        <v>2.9515938606847697E-3</v>
      </c>
    </row>
    <row r="33" spans="1:14" x14ac:dyDescent="0.25">
      <c r="B33" s="6" t="s">
        <v>45</v>
      </c>
      <c r="C33" s="55">
        <v>17</v>
      </c>
      <c r="D33" s="55">
        <v>0</v>
      </c>
      <c r="E33" s="55">
        <v>15</v>
      </c>
      <c r="F33" s="55">
        <v>0</v>
      </c>
      <c r="G33" s="56">
        <f t="shared" si="0"/>
        <v>32</v>
      </c>
      <c r="H33" s="57">
        <f t="shared" si="1"/>
        <v>1.8890200708382526E-2</v>
      </c>
    </row>
    <row r="34" spans="1:14" s="76" customFormat="1" x14ac:dyDescent="0.25">
      <c r="B34" s="6" t="s">
        <v>174</v>
      </c>
      <c r="C34" s="55">
        <v>2</v>
      </c>
      <c r="D34" s="55">
        <v>0</v>
      </c>
      <c r="E34" s="55">
        <v>1</v>
      </c>
      <c r="F34" s="55">
        <v>0</v>
      </c>
      <c r="G34" s="56">
        <f t="shared" si="0"/>
        <v>3</v>
      </c>
      <c r="H34" s="57">
        <f t="shared" si="1"/>
        <v>1.7709563164108619E-3</v>
      </c>
    </row>
    <row r="35" spans="1:14" x14ac:dyDescent="0.25">
      <c r="B35" s="7" t="s">
        <v>12</v>
      </c>
      <c r="C35" s="58">
        <f>SUM(C11:C34)</f>
        <v>669</v>
      </c>
      <c r="D35" s="58">
        <f t="shared" ref="D35:F35" si="2">SUM(D11:D34)</f>
        <v>102</v>
      </c>
      <c r="E35" s="58">
        <f t="shared" si="2"/>
        <v>920</v>
      </c>
      <c r="F35" s="58">
        <f t="shared" si="2"/>
        <v>3</v>
      </c>
      <c r="G35" s="59">
        <f>SUM(G11:G34)</f>
        <v>1694</v>
      </c>
      <c r="H35" s="60">
        <f t="shared" ref="H35" si="3">SUM(H11:H34)</f>
        <v>0.99999999999999989</v>
      </c>
    </row>
    <row r="38" spans="1:14" ht="21" x14ac:dyDescent="0.25">
      <c r="A38" s="177" t="s">
        <v>83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49"/>
      <c r="M38" s="49"/>
      <c r="N38" s="49"/>
    </row>
    <row r="40" spans="1:14" ht="18.75" x14ac:dyDescent="0.25">
      <c r="B40" s="187" t="s">
        <v>18</v>
      </c>
      <c r="C40" s="187"/>
      <c r="D40" s="187"/>
      <c r="E40" s="187"/>
      <c r="F40" s="187"/>
      <c r="G40" s="187"/>
      <c r="H40" s="187"/>
    </row>
    <row r="41" spans="1:14" x14ac:dyDescent="0.25">
      <c r="B41" s="86" t="s">
        <v>0</v>
      </c>
      <c r="C41" s="90" t="s">
        <v>4</v>
      </c>
      <c r="D41" s="90" t="s">
        <v>2</v>
      </c>
      <c r="E41" s="90" t="s">
        <v>1</v>
      </c>
      <c r="F41" s="90" t="s">
        <v>5</v>
      </c>
      <c r="G41" s="86" t="s">
        <v>12</v>
      </c>
      <c r="H41" s="70" t="s">
        <v>14</v>
      </c>
    </row>
    <row r="42" spans="1:14" x14ac:dyDescent="0.25">
      <c r="B42" s="114" t="s">
        <v>230</v>
      </c>
      <c r="C42" s="55">
        <v>4</v>
      </c>
      <c r="D42" s="55">
        <v>0</v>
      </c>
      <c r="E42" s="144">
        <v>1</v>
      </c>
      <c r="F42" s="55">
        <v>0</v>
      </c>
      <c r="G42" s="92">
        <f>SUM(C42:F42)</f>
        <v>5</v>
      </c>
      <c r="H42" s="91">
        <f t="shared" ref="H42:H54" si="4">G42/$G$55</f>
        <v>2.9515938606847697E-3</v>
      </c>
    </row>
    <row r="43" spans="1:14" x14ac:dyDescent="0.25">
      <c r="B43" s="114" t="s">
        <v>224</v>
      </c>
      <c r="C43" s="92">
        <v>157</v>
      </c>
      <c r="D43" s="92">
        <v>3</v>
      </c>
      <c r="E43" s="92">
        <v>157</v>
      </c>
      <c r="F43" s="55">
        <v>1</v>
      </c>
      <c r="G43" s="92">
        <f t="shared" ref="G43:G54" si="5">SUM(C43:F43)</f>
        <v>318</v>
      </c>
      <c r="H43" s="91">
        <f t="shared" si="4"/>
        <v>0.18772136953955135</v>
      </c>
    </row>
    <row r="44" spans="1:14" x14ac:dyDescent="0.25">
      <c r="B44" s="114" t="s">
        <v>228</v>
      </c>
      <c r="C44" s="92">
        <v>75</v>
      </c>
      <c r="D44" s="55">
        <v>0</v>
      </c>
      <c r="E44" s="144">
        <v>73</v>
      </c>
      <c r="F44" s="55">
        <v>0</v>
      </c>
      <c r="G44" s="92">
        <f t="shared" si="5"/>
        <v>148</v>
      </c>
      <c r="H44" s="91">
        <f t="shared" si="4"/>
        <v>8.7367178276269192E-2</v>
      </c>
    </row>
    <row r="45" spans="1:14" x14ac:dyDescent="0.25">
      <c r="B45" s="114" t="s">
        <v>225</v>
      </c>
      <c r="C45" s="92">
        <v>87</v>
      </c>
      <c r="D45" s="92">
        <v>75</v>
      </c>
      <c r="E45" s="144">
        <v>240</v>
      </c>
      <c r="F45" s="55">
        <v>0</v>
      </c>
      <c r="G45" s="92">
        <f t="shared" si="5"/>
        <v>402</v>
      </c>
      <c r="H45" s="91">
        <f t="shared" si="4"/>
        <v>0.23730814639905548</v>
      </c>
    </row>
    <row r="46" spans="1:14" x14ac:dyDescent="0.25">
      <c r="B46" s="114" t="s">
        <v>231</v>
      </c>
      <c r="C46" s="144">
        <v>5</v>
      </c>
      <c r="D46" s="55">
        <v>0</v>
      </c>
      <c r="E46" s="144">
        <v>10</v>
      </c>
      <c r="F46" s="55">
        <v>0</v>
      </c>
      <c r="G46" s="92">
        <f t="shared" si="5"/>
        <v>15</v>
      </c>
      <c r="H46" s="91">
        <f t="shared" si="4"/>
        <v>8.8547815820543101E-3</v>
      </c>
    </row>
    <row r="47" spans="1:14" x14ac:dyDescent="0.25">
      <c r="B47" s="114" t="s">
        <v>232</v>
      </c>
      <c r="C47" s="55">
        <v>3</v>
      </c>
      <c r="D47" s="55">
        <v>0</v>
      </c>
      <c r="E47" s="144"/>
      <c r="F47" s="55">
        <v>0</v>
      </c>
      <c r="G47" s="92">
        <f t="shared" si="5"/>
        <v>3</v>
      </c>
      <c r="H47" s="91">
        <f t="shared" si="4"/>
        <v>1.7709563164108619E-3</v>
      </c>
    </row>
    <row r="48" spans="1:14" x14ac:dyDescent="0.25">
      <c r="B48" s="114" t="s">
        <v>234</v>
      </c>
      <c r="C48" s="92">
        <v>22</v>
      </c>
      <c r="D48" s="55">
        <v>0</v>
      </c>
      <c r="E48" s="144">
        <v>52</v>
      </c>
      <c r="F48" s="55">
        <v>0</v>
      </c>
      <c r="G48" s="92">
        <f t="shared" si="5"/>
        <v>74</v>
      </c>
      <c r="H48" s="91">
        <f t="shared" si="4"/>
        <v>4.3683589138134596E-2</v>
      </c>
    </row>
    <row r="49" spans="2:8" x14ac:dyDescent="0.25">
      <c r="B49" s="114" t="s">
        <v>226</v>
      </c>
      <c r="C49" s="92">
        <v>110</v>
      </c>
      <c r="D49" s="55">
        <v>3</v>
      </c>
      <c r="E49" s="55">
        <v>188</v>
      </c>
      <c r="F49" s="55">
        <v>0</v>
      </c>
      <c r="G49" s="92">
        <f t="shared" si="5"/>
        <v>301</v>
      </c>
      <c r="H49" s="91">
        <f t="shared" si="4"/>
        <v>0.17768595041322313</v>
      </c>
    </row>
    <row r="50" spans="2:8" ht="15" customHeight="1" x14ac:dyDescent="0.25">
      <c r="B50" s="114" t="s">
        <v>229</v>
      </c>
      <c r="C50" s="92">
        <v>35</v>
      </c>
      <c r="D50" s="55">
        <v>0</v>
      </c>
      <c r="E50" s="144">
        <v>26</v>
      </c>
      <c r="F50" s="55">
        <v>0</v>
      </c>
      <c r="G50" s="92">
        <f t="shared" si="5"/>
        <v>61</v>
      </c>
      <c r="H50" s="91">
        <f t="shared" si="4"/>
        <v>3.6009445100354191E-2</v>
      </c>
    </row>
    <row r="51" spans="2:8" x14ac:dyDescent="0.25">
      <c r="B51" s="114" t="s">
        <v>235</v>
      </c>
      <c r="C51" s="92">
        <v>9</v>
      </c>
      <c r="D51" s="55">
        <v>0</v>
      </c>
      <c r="E51" s="144">
        <v>7</v>
      </c>
      <c r="F51" s="55">
        <v>0</v>
      </c>
      <c r="G51" s="92">
        <f t="shared" si="5"/>
        <v>16</v>
      </c>
      <c r="H51" s="91">
        <f t="shared" si="4"/>
        <v>9.4451003541912628E-3</v>
      </c>
    </row>
    <row r="52" spans="2:8" s="76" customFormat="1" x14ac:dyDescent="0.25">
      <c r="B52" s="114" t="s">
        <v>233</v>
      </c>
      <c r="C52" s="92">
        <v>1</v>
      </c>
      <c r="D52" s="55">
        <v>0</v>
      </c>
      <c r="E52" s="144">
        <v>1</v>
      </c>
      <c r="F52" s="55">
        <v>0</v>
      </c>
      <c r="G52" s="92">
        <f t="shared" si="5"/>
        <v>2</v>
      </c>
      <c r="H52" s="91">
        <f t="shared" si="4"/>
        <v>1.1806375442739079E-3</v>
      </c>
    </row>
    <row r="53" spans="2:8" s="76" customFormat="1" x14ac:dyDescent="0.25">
      <c r="B53" s="114" t="s">
        <v>227</v>
      </c>
      <c r="C53" s="55">
        <v>160</v>
      </c>
      <c r="D53" s="55">
        <v>21</v>
      </c>
      <c r="E53" s="55">
        <v>164</v>
      </c>
      <c r="F53" s="55">
        <v>2</v>
      </c>
      <c r="G53" s="92">
        <f t="shared" si="5"/>
        <v>347</v>
      </c>
      <c r="H53" s="91">
        <f t="shared" si="4"/>
        <v>0.20484061393152303</v>
      </c>
    </row>
    <row r="54" spans="2:8" s="76" customFormat="1" x14ac:dyDescent="0.25">
      <c r="B54" s="114" t="s">
        <v>243</v>
      </c>
      <c r="C54" s="144">
        <v>1</v>
      </c>
      <c r="D54" s="55">
        <v>0</v>
      </c>
      <c r="E54" s="55">
        <v>1</v>
      </c>
      <c r="F54" s="55">
        <v>0</v>
      </c>
      <c r="G54" s="92">
        <f t="shared" si="5"/>
        <v>2</v>
      </c>
      <c r="H54" s="91">
        <f t="shared" si="4"/>
        <v>1.1806375442739079E-3</v>
      </c>
    </row>
    <row r="55" spans="2:8" x14ac:dyDescent="0.25">
      <c r="B55" s="13" t="s">
        <v>12</v>
      </c>
      <c r="C55" s="143">
        <f t="shared" ref="C55:H55" si="6">SUM(C42:C54)</f>
        <v>669</v>
      </c>
      <c r="D55" s="147">
        <f t="shared" si="6"/>
        <v>102</v>
      </c>
      <c r="E55" s="147">
        <f t="shared" si="6"/>
        <v>920</v>
      </c>
      <c r="F55" s="147">
        <f t="shared" si="6"/>
        <v>3</v>
      </c>
      <c r="G55" s="147">
        <f t="shared" si="6"/>
        <v>1694</v>
      </c>
      <c r="H55" s="60">
        <f t="shared" si="6"/>
        <v>0.99999999999999989</v>
      </c>
    </row>
  </sheetData>
  <sortState ref="B11:F34">
    <sortCondition ref="B11:B34"/>
  </sortState>
  <mergeCells count="4">
    <mergeCell ref="B9:H9"/>
    <mergeCell ref="A7:K7"/>
    <mergeCell ref="B40:H40"/>
    <mergeCell ref="A38:K3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H181"/>
  <sheetViews>
    <sheetView zoomScale="85" zoomScaleNormal="85" workbookViewId="0">
      <selection activeCell="H4" sqref="H4"/>
    </sheetView>
  </sheetViews>
  <sheetFormatPr baseColWidth="10" defaultRowHeight="15" x14ac:dyDescent="0.25"/>
  <cols>
    <col min="1" max="1" width="5.7109375" customWidth="1"/>
    <col min="2" max="2" width="63" customWidth="1"/>
    <col min="3" max="7" width="16.7109375" style="78" customWidth="1"/>
    <col min="8" max="8" width="11.42578125" style="118"/>
  </cols>
  <sheetData>
    <row r="1" spans="1:8" x14ac:dyDescent="0.25">
      <c r="A1" s="19"/>
      <c r="B1" s="19"/>
      <c r="C1" s="19"/>
      <c r="D1" s="19"/>
      <c r="E1" s="19"/>
      <c r="F1" s="19"/>
      <c r="G1" s="19"/>
    </row>
    <row r="2" spans="1:8" ht="18" x14ac:dyDescent="0.25">
      <c r="A2" s="19"/>
      <c r="B2" s="18" t="s">
        <v>52</v>
      </c>
      <c r="C2" s="18"/>
      <c r="D2" s="18"/>
      <c r="E2" s="18"/>
      <c r="F2" s="18"/>
      <c r="G2" s="18"/>
    </row>
    <row r="3" spans="1:8" x14ac:dyDescent="0.25">
      <c r="A3" s="19"/>
      <c r="B3" s="21" t="s">
        <v>249</v>
      </c>
      <c r="C3" s="21"/>
      <c r="D3" s="21"/>
      <c r="E3" s="21"/>
      <c r="F3" s="21"/>
      <c r="G3" s="21"/>
    </row>
    <row r="4" spans="1:8" x14ac:dyDescent="0.25">
      <c r="A4" s="19"/>
      <c r="B4" s="21" t="s">
        <v>84</v>
      </c>
      <c r="C4" s="21"/>
      <c r="D4" s="21"/>
      <c r="E4" s="21"/>
      <c r="F4" s="21"/>
      <c r="G4" s="21"/>
    </row>
    <row r="5" spans="1:8" x14ac:dyDescent="0.25">
      <c r="A5" s="19"/>
      <c r="B5" s="19"/>
      <c r="C5" s="19"/>
      <c r="D5" s="19"/>
      <c r="E5" s="19"/>
      <c r="F5" s="19"/>
      <c r="G5" s="19"/>
    </row>
    <row r="7" spans="1:8" s="73" customFormat="1" ht="18.75" x14ac:dyDescent="0.25">
      <c r="B7" s="170" t="s">
        <v>34</v>
      </c>
      <c r="C7" s="170"/>
      <c r="D7" s="170"/>
      <c r="E7" s="170"/>
      <c r="F7" s="170"/>
      <c r="G7" s="170"/>
      <c r="H7" s="118"/>
    </row>
    <row r="8" spans="1:8" s="73" customFormat="1" x14ac:dyDescent="0.25">
      <c r="B8" s="123" t="s">
        <v>31</v>
      </c>
      <c r="C8" s="123" t="s">
        <v>4</v>
      </c>
      <c r="D8" s="123" t="s">
        <v>2</v>
      </c>
      <c r="E8" s="123" t="s">
        <v>1</v>
      </c>
      <c r="F8" s="123" t="s">
        <v>5</v>
      </c>
      <c r="G8" s="123" t="s">
        <v>12</v>
      </c>
      <c r="H8" s="118"/>
    </row>
    <row r="9" spans="1:8" s="50" customFormat="1" x14ac:dyDescent="0.25">
      <c r="B9" s="79" t="s">
        <v>230</v>
      </c>
      <c r="C9" s="129">
        <v>4</v>
      </c>
      <c r="D9" s="129">
        <v>0</v>
      </c>
      <c r="E9" s="129">
        <v>1</v>
      </c>
      <c r="F9" s="129">
        <v>0</v>
      </c>
      <c r="G9" s="129">
        <v>5</v>
      </c>
    </row>
    <row r="10" spans="1:8" s="73" customFormat="1" x14ac:dyDescent="0.25">
      <c r="B10" s="11" t="s">
        <v>207</v>
      </c>
      <c r="C10" s="92">
        <v>1</v>
      </c>
      <c r="D10" s="92">
        <v>0</v>
      </c>
      <c r="E10" s="92">
        <v>1</v>
      </c>
      <c r="F10" s="92">
        <v>0</v>
      </c>
      <c r="G10" s="92">
        <v>2</v>
      </c>
    </row>
    <row r="11" spans="1:8" s="50" customFormat="1" x14ac:dyDescent="0.25">
      <c r="B11" s="11" t="s">
        <v>198</v>
      </c>
      <c r="C11" s="92">
        <v>1</v>
      </c>
      <c r="D11" s="92">
        <v>0</v>
      </c>
      <c r="E11" s="92">
        <v>0</v>
      </c>
      <c r="F11" s="92">
        <v>0</v>
      </c>
      <c r="G11" s="92">
        <v>1</v>
      </c>
    </row>
    <row r="12" spans="1:8" s="73" customFormat="1" x14ac:dyDescent="0.25">
      <c r="B12" s="11" t="s">
        <v>191</v>
      </c>
      <c r="C12" s="92">
        <v>1</v>
      </c>
      <c r="D12" s="92">
        <v>0</v>
      </c>
      <c r="E12" s="92">
        <v>0</v>
      </c>
      <c r="F12" s="92">
        <v>0</v>
      </c>
      <c r="G12" s="92">
        <v>1</v>
      </c>
    </row>
    <row r="13" spans="1:8" s="73" customFormat="1" x14ac:dyDescent="0.25">
      <c r="B13" s="11" t="s">
        <v>208</v>
      </c>
      <c r="C13" s="92">
        <v>1</v>
      </c>
      <c r="D13" s="92">
        <v>0</v>
      </c>
      <c r="E13" s="92">
        <v>0</v>
      </c>
      <c r="F13" s="92">
        <v>0</v>
      </c>
      <c r="G13" s="92">
        <v>1</v>
      </c>
    </row>
    <row r="14" spans="1:8" s="73" customFormat="1" x14ac:dyDescent="0.25">
      <c r="B14" s="79" t="s">
        <v>224</v>
      </c>
      <c r="C14" s="129">
        <v>157</v>
      </c>
      <c r="D14" s="129">
        <v>3</v>
      </c>
      <c r="E14" s="129">
        <v>157</v>
      </c>
      <c r="F14" s="129">
        <v>1</v>
      </c>
      <c r="G14" s="129">
        <v>318</v>
      </c>
    </row>
    <row r="15" spans="1:8" s="73" customFormat="1" x14ac:dyDescent="0.25">
      <c r="B15" s="11" t="s">
        <v>242</v>
      </c>
      <c r="C15" s="92">
        <v>5</v>
      </c>
      <c r="D15" s="92">
        <v>0</v>
      </c>
      <c r="E15" s="92">
        <v>6</v>
      </c>
      <c r="F15" s="92">
        <v>0</v>
      </c>
      <c r="G15" s="92">
        <v>11</v>
      </c>
    </row>
    <row r="16" spans="1:8" s="73" customFormat="1" x14ac:dyDescent="0.25">
      <c r="B16" s="11" t="s">
        <v>210</v>
      </c>
      <c r="C16" s="92">
        <v>42</v>
      </c>
      <c r="D16" s="92">
        <v>0</v>
      </c>
      <c r="E16" s="92">
        <v>24</v>
      </c>
      <c r="F16" s="92">
        <v>0</v>
      </c>
      <c r="G16" s="92">
        <v>66</v>
      </c>
    </row>
    <row r="17" spans="2:7" s="73" customFormat="1" x14ac:dyDescent="0.25">
      <c r="B17" s="11" t="s">
        <v>207</v>
      </c>
      <c r="C17" s="92">
        <v>5</v>
      </c>
      <c r="D17" s="92">
        <v>0</v>
      </c>
      <c r="E17" s="92">
        <v>6</v>
      </c>
      <c r="F17" s="92">
        <v>0</v>
      </c>
      <c r="G17" s="92">
        <v>11</v>
      </c>
    </row>
    <row r="18" spans="2:7" s="73" customFormat="1" x14ac:dyDescent="0.25">
      <c r="B18" s="11" t="s">
        <v>213</v>
      </c>
      <c r="C18" s="92">
        <v>4</v>
      </c>
      <c r="D18" s="92">
        <v>0</v>
      </c>
      <c r="E18" s="92">
        <v>0</v>
      </c>
      <c r="F18" s="92">
        <v>0</v>
      </c>
      <c r="G18" s="92">
        <v>4</v>
      </c>
    </row>
    <row r="19" spans="2:7" s="73" customFormat="1" x14ac:dyDescent="0.25">
      <c r="B19" s="11" t="s">
        <v>198</v>
      </c>
      <c r="C19" s="92">
        <v>3</v>
      </c>
      <c r="D19" s="92">
        <v>0</v>
      </c>
      <c r="E19" s="92">
        <v>4</v>
      </c>
      <c r="F19" s="92">
        <v>0</v>
      </c>
      <c r="G19" s="92">
        <v>7</v>
      </c>
    </row>
    <row r="20" spans="2:7" s="73" customFormat="1" x14ac:dyDescent="0.25">
      <c r="B20" s="11" t="s">
        <v>211</v>
      </c>
      <c r="C20" s="92">
        <v>1</v>
      </c>
      <c r="D20" s="92">
        <v>0</v>
      </c>
      <c r="E20" s="92">
        <v>2</v>
      </c>
      <c r="F20" s="92">
        <v>0</v>
      </c>
      <c r="G20" s="92">
        <v>3</v>
      </c>
    </row>
    <row r="21" spans="2:7" s="73" customFormat="1" x14ac:dyDescent="0.25">
      <c r="B21" s="11" t="s">
        <v>193</v>
      </c>
      <c r="C21" s="92">
        <v>2</v>
      </c>
      <c r="D21" s="92">
        <v>0</v>
      </c>
      <c r="E21" s="92">
        <v>1</v>
      </c>
      <c r="F21" s="92">
        <v>0</v>
      </c>
      <c r="G21" s="92">
        <v>3</v>
      </c>
    </row>
    <row r="22" spans="2:7" s="73" customFormat="1" x14ac:dyDescent="0.25">
      <c r="B22" s="11" t="s">
        <v>195</v>
      </c>
      <c r="C22" s="92">
        <v>0</v>
      </c>
      <c r="D22" s="92">
        <v>0</v>
      </c>
      <c r="E22" s="92">
        <v>5</v>
      </c>
      <c r="F22" s="92">
        <v>0</v>
      </c>
      <c r="G22" s="92">
        <v>5</v>
      </c>
    </row>
    <row r="23" spans="2:7" s="73" customFormat="1" x14ac:dyDescent="0.25">
      <c r="B23" s="11" t="s">
        <v>212</v>
      </c>
      <c r="C23" s="92">
        <v>0</v>
      </c>
      <c r="D23" s="92">
        <v>0</v>
      </c>
      <c r="E23" s="92">
        <v>2</v>
      </c>
      <c r="F23" s="92">
        <v>0</v>
      </c>
      <c r="G23" s="92">
        <v>2</v>
      </c>
    </row>
    <row r="24" spans="2:7" s="73" customFormat="1" x14ac:dyDescent="0.25">
      <c r="B24" s="11" t="s">
        <v>190</v>
      </c>
      <c r="C24" s="92">
        <v>5</v>
      </c>
      <c r="D24" s="92">
        <v>0</v>
      </c>
      <c r="E24" s="92">
        <v>8</v>
      </c>
      <c r="F24" s="92">
        <v>0</v>
      </c>
      <c r="G24" s="92">
        <v>13</v>
      </c>
    </row>
    <row r="25" spans="2:7" s="73" customFormat="1" x14ac:dyDescent="0.25">
      <c r="B25" s="11" t="s">
        <v>184</v>
      </c>
      <c r="C25" s="92">
        <v>10</v>
      </c>
      <c r="D25" s="92">
        <v>0</v>
      </c>
      <c r="E25" s="92">
        <v>13</v>
      </c>
      <c r="F25" s="92">
        <v>0</v>
      </c>
      <c r="G25" s="92">
        <v>23</v>
      </c>
    </row>
    <row r="26" spans="2:7" s="73" customFormat="1" x14ac:dyDescent="0.25">
      <c r="B26" s="11" t="s">
        <v>185</v>
      </c>
      <c r="C26" s="92">
        <v>10</v>
      </c>
      <c r="D26" s="92">
        <v>0</v>
      </c>
      <c r="E26" s="92">
        <v>8</v>
      </c>
      <c r="F26" s="92">
        <v>0</v>
      </c>
      <c r="G26" s="92">
        <v>18</v>
      </c>
    </row>
    <row r="27" spans="2:7" s="73" customFormat="1" x14ac:dyDescent="0.25">
      <c r="B27" s="11" t="s">
        <v>187</v>
      </c>
      <c r="C27" s="92">
        <v>18</v>
      </c>
      <c r="D27" s="92">
        <v>0</v>
      </c>
      <c r="E27" s="92">
        <v>19</v>
      </c>
      <c r="F27" s="92">
        <v>0</v>
      </c>
      <c r="G27" s="92">
        <v>37</v>
      </c>
    </row>
    <row r="28" spans="2:7" s="73" customFormat="1" x14ac:dyDescent="0.25">
      <c r="B28" s="11" t="s">
        <v>191</v>
      </c>
      <c r="C28" s="92">
        <v>8</v>
      </c>
      <c r="D28" s="92">
        <v>0</v>
      </c>
      <c r="E28" s="92">
        <v>6</v>
      </c>
      <c r="F28" s="92">
        <v>0</v>
      </c>
      <c r="G28" s="92">
        <v>14</v>
      </c>
    </row>
    <row r="29" spans="2:7" s="73" customFormat="1" x14ac:dyDescent="0.25">
      <c r="B29" s="11" t="s">
        <v>199</v>
      </c>
      <c r="C29" s="92">
        <v>1</v>
      </c>
      <c r="D29" s="92">
        <v>0</v>
      </c>
      <c r="E29" s="92">
        <v>0</v>
      </c>
      <c r="F29" s="92">
        <v>0</v>
      </c>
      <c r="G29" s="92">
        <v>1</v>
      </c>
    </row>
    <row r="30" spans="2:7" s="73" customFormat="1" x14ac:dyDescent="0.25">
      <c r="B30" s="11" t="s">
        <v>215</v>
      </c>
      <c r="C30" s="92">
        <v>0</v>
      </c>
      <c r="D30" s="92">
        <v>0</v>
      </c>
      <c r="E30" s="92">
        <v>1</v>
      </c>
      <c r="F30" s="92">
        <v>0</v>
      </c>
      <c r="G30" s="92">
        <v>1</v>
      </c>
    </row>
    <row r="31" spans="2:7" s="73" customFormat="1" x14ac:dyDescent="0.25">
      <c r="B31" s="11" t="s">
        <v>214</v>
      </c>
      <c r="C31" s="92">
        <v>2</v>
      </c>
      <c r="D31" s="92">
        <v>3</v>
      </c>
      <c r="E31" s="92">
        <v>0</v>
      </c>
      <c r="F31" s="92">
        <v>1</v>
      </c>
      <c r="G31" s="92">
        <v>6</v>
      </c>
    </row>
    <row r="32" spans="2:7" s="73" customFormat="1" x14ac:dyDescent="0.25">
      <c r="B32" s="11" t="s">
        <v>197</v>
      </c>
      <c r="C32" s="92">
        <v>6</v>
      </c>
      <c r="D32" s="92">
        <v>0</v>
      </c>
      <c r="E32" s="92">
        <v>1</v>
      </c>
      <c r="F32" s="92">
        <v>0</v>
      </c>
      <c r="G32" s="92">
        <v>7</v>
      </c>
    </row>
    <row r="33" spans="2:7" s="73" customFormat="1" x14ac:dyDescent="0.25">
      <c r="B33" s="11" t="s">
        <v>189</v>
      </c>
      <c r="C33" s="92">
        <v>20</v>
      </c>
      <c r="D33" s="92">
        <v>0</v>
      </c>
      <c r="E33" s="92">
        <v>30</v>
      </c>
      <c r="F33" s="92">
        <v>0</v>
      </c>
      <c r="G33" s="92">
        <v>50</v>
      </c>
    </row>
    <row r="34" spans="2:7" s="73" customFormat="1" x14ac:dyDescent="0.25">
      <c r="B34" s="11" t="s">
        <v>188</v>
      </c>
      <c r="C34" s="92">
        <v>7</v>
      </c>
      <c r="D34" s="92">
        <v>0</v>
      </c>
      <c r="E34" s="92">
        <v>6</v>
      </c>
      <c r="F34" s="92">
        <v>0</v>
      </c>
      <c r="G34" s="92">
        <v>13</v>
      </c>
    </row>
    <row r="35" spans="2:7" s="73" customFormat="1" x14ac:dyDescent="0.25">
      <c r="B35" s="11" t="s">
        <v>196</v>
      </c>
      <c r="C35" s="92">
        <v>3</v>
      </c>
      <c r="D35" s="92">
        <v>0</v>
      </c>
      <c r="E35" s="92">
        <v>0</v>
      </c>
      <c r="F35" s="92">
        <v>0</v>
      </c>
      <c r="G35" s="92">
        <v>3</v>
      </c>
    </row>
    <row r="36" spans="2:7" s="73" customFormat="1" x14ac:dyDescent="0.25">
      <c r="B36" s="11" t="s">
        <v>209</v>
      </c>
      <c r="C36" s="92">
        <v>1</v>
      </c>
      <c r="D36" s="92">
        <v>0</v>
      </c>
      <c r="E36" s="92">
        <v>1</v>
      </c>
      <c r="F36" s="92">
        <v>0</v>
      </c>
      <c r="G36" s="92">
        <v>2</v>
      </c>
    </row>
    <row r="37" spans="2:7" s="73" customFormat="1" x14ac:dyDescent="0.25">
      <c r="B37" s="11" t="s">
        <v>236</v>
      </c>
      <c r="C37" s="92">
        <v>0</v>
      </c>
      <c r="D37" s="92">
        <v>0</v>
      </c>
      <c r="E37" s="92">
        <v>1</v>
      </c>
      <c r="F37" s="92">
        <v>0</v>
      </c>
      <c r="G37" s="92">
        <v>1</v>
      </c>
    </row>
    <row r="38" spans="2:7" s="73" customFormat="1" x14ac:dyDescent="0.25">
      <c r="B38" s="11" t="s">
        <v>192</v>
      </c>
      <c r="C38" s="92">
        <v>1</v>
      </c>
      <c r="D38" s="92">
        <v>0</v>
      </c>
      <c r="E38" s="92">
        <v>3</v>
      </c>
      <c r="F38" s="92">
        <v>0</v>
      </c>
      <c r="G38" s="92">
        <v>4</v>
      </c>
    </row>
    <row r="39" spans="2:7" s="73" customFormat="1" x14ac:dyDescent="0.25">
      <c r="B39" s="11" t="s">
        <v>208</v>
      </c>
      <c r="C39" s="92">
        <v>2</v>
      </c>
      <c r="D39" s="92">
        <v>0</v>
      </c>
      <c r="E39" s="92">
        <v>8</v>
      </c>
      <c r="F39" s="92">
        <v>0</v>
      </c>
      <c r="G39" s="92">
        <v>10</v>
      </c>
    </row>
    <row r="40" spans="2:7" s="76" customFormat="1" x14ac:dyDescent="0.25">
      <c r="B40" s="11" t="s">
        <v>194</v>
      </c>
      <c r="C40" s="92">
        <v>1</v>
      </c>
      <c r="D40" s="92">
        <v>0</v>
      </c>
      <c r="E40" s="92">
        <v>2</v>
      </c>
      <c r="F40" s="92">
        <v>0</v>
      </c>
      <c r="G40" s="92">
        <v>3</v>
      </c>
    </row>
    <row r="41" spans="2:7" s="50" customFormat="1" x14ac:dyDescent="0.25">
      <c r="B41" s="79" t="s">
        <v>228</v>
      </c>
      <c r="C41" s="129">
        <v>75</v>
      </c>
      <c r="D41" s="129">
        <v>0</v>
      </c>
      <c r="E41" s="129">
        <v>73</v>
      </c>
      <c r="F41" s="129">
        <v>0</v>
      </c>
      <c r="G41" s="129">
        <v>148</v>
      </c>
    </row>
    <row r="42" spans="2:7" s="73" customFormat="1" x14ac:dyDescent="0.25">
      <c r="B42" s="11" t="s">
        <v>242</v>
      </c>
      <c r="C42" s="92">
        <v>5</v>
      </c>
      <c r="D42" s="92">
        <v>0</v>
      </c>
      <c r="E42" s="92">
        <v>5</v>
      </c>
      <c r="F42" s="92">
        <v>0</v>
      </c>
      <c r="G42" s="92">
        <v>10</v>
      </c>
    </row>
    <row r="43" spans="2:7" s="73" customFormat="1" x14ac:dyDescent="0.25">
      <c r="B43" s="11" t="s">
        <v>207</v>
      </c>
      <c r="C43" s="92">
        <v>10</v>
      </c>
      <c r="D43" s="92">
        <v>0</v>
      </c>
      <c r="E43" s="92">
        <v>12</v>
      </c>
      <c r="F43" s="92">
        <v>0</v>
      </c>
      <c r="G43" s="92">
        <v>22</v>
      </c>
    </row>
    <row r="44" spans="2:7" s="73" customFormat="1" x14ac:dyDescent="0.25">
      <c r="B44" s="11" t="s">
        <v>198</v>
      </c>
      <c r="C44" s="92">
        <v>0</v>
      </c>
      <c r="D44" s="92">
        <v>0</v>
      </c>
      <c r="E44" s="92">
        <v>1</v>
      </c>
      <c r="F44" s="92">
        <v>0</v>
      </c>
      <c r="G44" s="92">
        <v>1</v>
      </c>
    </row>
    <row r="45" spans="2:7" s="73" customFormat="1" x14ac:dyDescent="0.25">
      <c r="B45" s="11" t="s">
        <v>211</v>
      </c>
      <c r="C45" s="92">
        <v>1</v>
      </c>
      <c r="D45" s="92">
        <v>0</v>
      </c>
      <c r="E45" s="92">
        <v>0</v>
      </c>
      <c r="F45" s="92">
        <v>0</v>
      </c>
      <c r="G45" s="92">
        <v>1</v>
      </c>
    </row>
    <row r="46" spans="2:7" s="73" customFormat="1" x14ac:dyDescent="0.25">
      <c r="B46" s="11" t="s">
        <v>193</v>
      </c>
      <c r="C46" s="92">
        <v>1</v>
      </c>
      <c r="D46" s="92">
        <v>0</v>
      </c>
      <c r="E46" s="92">
        <v>0</v>
      </c>
      <c r="F46" s="92">
        <v>0</v>
      </c>
      <c r="G46" s="92">
        <v>1</v>
      </c>
    </row>
    <row r="47" spans="2:7" s="73" customFormat="1" x14ac:dyDescent="0.25">
      <c r="B47" s="11" t="s">
        <v>245</v>
      </c>
      <c r="C47" s="92">
        <v>0</v>
      </c>
      <c r="D47" s="92">
        <v>0</v>
      </c>
      <c r="E47" s="92">
        <v>1</v>
      </c>
      <c r="F47" s="92">
        <v>0</v>
      </c>
      <c r="G47" s="92">
        <v>1</v>
      </c>
    </row>
    <row r="48" spans="2:7" s="73" customFormat="1" x14ac:dyDescent="0.25">
      <c r="B48" s="11" t="s">
        <v>195</v>
      </c>
      <c r="C48" s="92">
        <v>0</v>
      </c>
      <c r="D48" s="92">
        <v>0</v>
      </c>
      <c r="E48" s="92">
        <v>1</v>
      </c>
      <c r="F48" s="92">
        <v>0</v>
      </c>
      <c r="G48" s="92">
        <v>1</v>
      </c>
    </row>
    <row r="49" spans="2:7" s="73" customFormat="1" x14ac:dyDescent="0.25">
      <c r="B49" s="11" t="s">
        <v>212</v>
      </c>
      <c r="C49" s="92">
        <v>3</v>
      </c>
      <c r="D49" s="92">
        <v>0</v>
      </c>
      <c r="E49" s="92">
        <v>2</v>
      </c>
      <c r="F49" s="92">
        <v>0</v>
      </c>
      <c r="G49" s="92">
        <v>5</v>
      </c>
    </row>
    <row r="50" spans="2:7" s="73" customFormat="1" x14ac:dyDescent="0.25">
      <c r="B50" s="11" t="s">
        <v>190</v>
      </c>
      <c r="C50" s="92">
        <v>2</v>
      </c>
      <c r="D50" s="92">
        <v>0</v>
      </c>
      <c r="E50" s="92">
        <v>1</v>
      </c>
      <c r="F50" s="92">
        <v>0</v>
      </c>
      <c r="G50" s="92">
        <v>3</v>
      </c>
    </row>
    <row r="51" spans="2:7" s="73" customFormat="1" x14ac:dyDescent="0.25">
      <c r="B51" s="11" t="s">
        <v>184</v>
      </c>
      <c r="C51" s="92">
        <v>10</v>
      </c>
      <c r="D51" s="92">
        <v>0</v>
      </c>
      <c r="E51" s="92">
        <v>16</v>
      </c>
      <c r="F51" s="92">
        <v>0</v>
      </c>
      <c r="G51" s="92">
        <v>26</v>
      </c>
    </row>
    <row r="52" spans="2:7" s="73" customFormat="1" x14ac:dyDescent="0.25">
      <c r="B52" s="11" t="s">
        <v>185</v>
      </c>
      <c r="C52" s="92">
        <v>6</v>
      </c>
      <c r="D52" s="92">
        <v>0</v>
      </c>
      <c r="E52" s="92">
        <v>5</v>
      </c>
      <c r="F52" s="92">
        <v>0</v>
      </c>
      <c r="G52" s="92">
        <v>11</v>
      </c>
    </row>
    <row r="53" spans="2:7" s="73" customFormat="1" x14ac:dyDescent="0.25">
      <c r="B53" s="11" t="s">
        <v>187</v>
      </c>
      <c r="C53" s="92">
        <v>4</v>
      </c>
      <c r="D53" s="92">
        <v>0</v>
      </c>
      <c r="E53" s="92">
        <v>2</v>
      </c>
      <c r="F53" s="92">
        <v>0</v>
      </c>
      <c r="G53" s="92">
        <v>6</v>
      </c>
    </row>
    <row r="54" spans="2:7" s="73" customFormat="1" x14ac:dyDescent="0.25">
      <c r="B54" s="11" t="s">
        <v>191</v>
      </c>
      <c r="C54" s="92">
        <v>8</v>
      </c>
      <c r="D54" s="92">
        <v>0</v>
      </c>
      <c r="E54" s="92">
        <v>2</v>
      </c>
      <c r="F54" s="92">
        <v>0</v>
      </c>
      <c r="G54" s="92">
        <v>10</v>
      </c>
    </row>
    <row r="55" spans="2:7" s="73" customFormat="1" x14ac:dyDescent="0.25">
      <c r="B55" s="11" t="s">
        <v>189</v>
      </c>
      <c r="C55" s="92">
        <v>12</v>
      </c>
      <c r="D55" s="92">
        <v>0</v>
      </c>
      <c r="E55" s="92">
        <v>9</v>
      </c>
      <c r="F55" s="92">
        <v>0</v>
      </c>
      <c r="G55" s="92">
        <v>21</v>
      </c>
    </row>
    <row r="56" spans="2:7" s="73" customFormat="1" x14ac:dyDescent="0.25">
      <c r="B56" s="11" t="s">
        <v>209</v>
      </c>
      <c r="C56" s="92">
        <v>1</v>
      </c>
      <c r="D56" s="92">
        <v>0</v>
      </c>
      <c r="E56" s="92">
        <v>1</v>
      </c>
      <c r="F56" s="92">
        <v>0</v>
      </c>
      <c r="G56" s="92">
        <v>2</v>
      </c>
    </row>
    <row r="57" spans="2:7" s="73" customFormat="1" x14ac:dyDescent="0.25">
      <c r="B57" s="11" t="s">
        <v>208</v>
      </c>
      <c r="C57" s="92">
        <v>11</v>
      </c>
      <c r="D57" s="92">
        <v>0</v>
      </c>
      <c r="E57" s="92">
        <v>15</v>
      </c>
      <c r="F57" s="92">
        <v>0</v>
      </c>
      <c r="G57" s="92">
        <v>26</v>
      </c>
    </row>
    <row r="58" spans="2:7" s="73" customFormat="1" x14ac:dyDescent="0.25">
      <c r="B58" s="11" t="s">
        <v>194</v>
      </c>
      <c r="C58" s="92">
        <v>1</v>
      </c>
      <c r="D58" s="92">
        <v>0</v>
      </c>
      <c r="E58" s="92">
        <v>0</v>
      </c>
      <c r="F58" s="92">
        <v>0</v>
      </c>
      <c r="G58" s="92">
        <v>1</v>
      </c>
    </row>
    <row r="59" spans="2:7" s="73" customFormat="1" x14ac:dyDescent="0.25">
      <c r="B59" s="79" t="s">
        <v>225</v>
      </c>
      <c r="C59" s="129">
        <v>87</v>
      </c>
      <c r="D59" s="129">
        <v>75</v>
      </c>
      <c r="E59" s="129">
        <v>240</v>
      </c>
      <c r="F59" s="129">
        <v>0</v>
      </c>
      <c r="G59" s="129">
        <v>402</v>
      </c>
    </row>
    <row r="60" spans="2:7" s="73" customFormat="1" x14ac:dyDescent="0.25">
      <c r="B60" s="11" t="s">
        <v>242</v>
      </c>
      <c r="C60" s="92">
        <v>4</v>
      </c>
      <c r="D60" s="92">
        <v>0</v>
      </c>
      <c r="E60" s="92">
        <v>10</v>
      </c>
      <c r="F60" s="92">
        <v>0</v>
      </c>
      <c r="G60" s="92">
        <v>14</v>
      </c>
    </row>
    <row r="61" spans="2:7" s="73" customFormat="1" x14ac:dyDescent="0.25">
      <c r="B61" s="11" t="s">
        <v>210</v>
      </c>
      <c r="C61" s="92">
        <v>1</v>
      </c>
      <c r="D61" s="92">
        <v>0</v>
      </c>
      <c r="E61" s="92">
        <v>4</v>
      </c>
      <c r="F61" s="92">
        <v>0</v>
      </c>
      <c r="G61" s="92">
        <v>5</v>
      </c>
    </row>
    <row r="62" spans="2:7" s="73" customFormat="1" x14ac:dyDescent="0.25">
      <c r="B62" s="11" t="s">
        <v>207</v>
      </c>
      <c r="C62" s="92">
        <v>8</v>
      </c>
      <c r="D62" s="92">
        <v>0</v>
      </c>
      <c r="E62" s="92">
        <v>67</v>
      </c>
      <c r="F62" s="92">
        <v>0</v>
      </c>
      <c r="G62" s="92">
        <v>75</v>
      </c>
    </row>
    <row r="63" spans="2:7" s="73" customFormat="1" x14ac:dyDescent="0.25">
      <c r="B63" s="11" t="s">
        <v>213</v>
      </c>
      <c r="C63" s="92">
        <v>1</v>
      </c>
      <c r="D63" s="92">
        <v>0</v>
      </c>
      <c r="E63" s="92">
        <v>2</v>
      </c>
      <c r="F63" s="92">
        <v>0</v>
      </c>
      <c r="G63" s="92">
        <v>3</v>
      </c>
    </row>
    <row r="64" spans="2:7" s="73" customFormat="1" x14ac:dyDescent="0.25">
      <c r="B64" s="11" t="s">
        <v>198</v>
      </c>
      <c r="C64" s="92">
        <v>1</v>
      </c>
      <c r="D64" s="92">
        <v>0</v>
      </c>
      <c r="E64" s="92">
        <v>2</v>
      </c>
      <c r="F64" s="92">
        <v>0</v>
      </c>
      <c r="G64" s="92">
        <v>3</v>
      </c>
    </row>
    <row r="65" spans="2:7" s="73" customFormat="1" x14ac:dyDescent="0.25">
      <c r="B65" s="11" t="s">
        <v>211</v>
      </c>
      <c r="C65" s="92">
        <v>1</v>
      </c>
      <c r="D65" s="92">
        <v>0</v>
      </c>
      <c r="E65" s="92">
        <v>1</v>
      </c>
      <c r="F65" s="92">
        <v>0</v>
      </c>
      <c r="G65" s="92">
        <v>2</v>
      </c>
    </row>
    <row r="66" spans="2:7" s="73" customFormat="1" x14ac:dyDescent="0.25">
      <c r="B66" s="11" t="s">
        <v>193</v>
      </c>
      <c r="C66" s="92">
        <v>3</v>
      </c>
      <c r="D66" s="92">
        <v>0</v>
      </c>
      <c r="E66" s="92">
        <v>0</v>
      </c>
      <c r="F66" s="92">
        <v>0</v>
      </c>
      <c r="G66" s="92">
        <v>3</v>
      </c>
    </row>
    <row r="67" spans="2:7" s="73" customFormat="1" x14ac:dyDescent="0.25">
      <c r="B67" s="11" t="s">
        <v>245</v>
      </c>
      <c r="C67" s="92">
        <v>0</v>
      </c>
      <c r="D67" s="92">
        <v>0</v>
      </c>
      <c r="E67" s="92">
        <v>1</v>
      </c>
      <c r="F67" s="92">
        <v>0</v>
      </c>
      <c r="G67" s="92">
        <v>1</v>
      </c>
    </row>
    <row r="68" spans="2:7" s="73" customFormat="1" x14ac:dyDescent="0.25">
      <c r="B68" s="11" t="s">
        <v>195</v>
      </c>
      <c r="C68" s="92">
        <v>1</v>
      </c>
      <c r="D68" s="92">
        <v>0</v>
      </c>
      <c r="E68" s="92">
        <v>1</v>
      </c>
      <c r="F68" s="92">
        <v>0</v>
      </c>
      <c r="G68" s="92">
        <v>2</v>
      </c>
    </row>
    <row r="69" spans="2:7" s="50" customFormat="1" x14ac:dyDescent="0.25">
      <c r="B69" s="11" t="s">
        <v>212</v>
      </c>
      <c r="C69" s="92">
        <v>0</v>
      </c>
      <c r="D69" s="92">
        <v>0</v>
      </c>
      <c r="E69" s="92">
        <v>2</v>
      </c>
      <c r="F69" s="92">
        <v>0</v>
      </c>
      <c r="G69" s="92">
        <v>2</v>
      </c>
    </row>
    <row r="70" spans="2:7" s="73" customFormat="1" x14ac:dyDescent="0.25">
      <c r="B70" s="11" t="s">
        <v>190</v>
      </c>
      <c r="C70" s="92">
        <v>1</v>
      </c>
      <c r="D70" s="92">
        <v>0</v>
      </c>
      <c r="E70" s="92">
        <v>5</v>
      </c>
      <c r="F70" s="92">
        <v>0</v>
      </c>
      <c r="G70" s="92">
        <v>6</v>
      </c>
    </row>
    <row r="71" spans="2:7" s="73" customFormat="1" x14ac:dyDescent="0.25">
      <c r="B71" s="11" t="s">
        <v>184</v>
      </c>
      <c r="C71" s="92">
        <v>5</v>
      </c>
      <c r="D71" s="92">
        <v>0</v>
      </c>
      <c r="E71" s="92">
        <v>8</v>
      </c>
      <c r="F71" s="92">
        <v>0</v>
      </c>
      <c r="G71" s="92">
        <v>13</v>
      </c>
    </row>
    <row r="72" spans="2:7" s="73" customFormat="1" x14ac:dyDescent="0.25">
      <c r="B72" s="11" t="s">
        <v>185</v>
      </c>
      <c r="C72" s="92">
        <v>16</v>
      </c>
      <c r="D72" s="92">
        <v>0</v>
      </c>
      <c r="E72" s="92">
        <v>24</v>
      </c>
      <c r="F72" s="92">
        <v>0</v>
      </c>
      <c r="G72" s="92">
        <v>40</v>
      </c>
    </row>
    <row r="73" spans="2:7" s="73" customFormat="1" x14ac:dyDescent="0.25">
      <c r="B73" s="11" t="s">
        <v>187</v>
      </c>
      <c r="C73" s="92">
        <v>3</v>
      </c>
      <c r="D73" s="92">
        <v>0</v>
      </c>
      <c r="E73" s="92">
        <v>2</v>
      </c>
      <c r="F73" s="92">
        <v>0</v>
      </c>
      <c r="G73" s="92">
        <v>5</v>
      </c>
    </row>
    <row r="74" spans="2:7" s="73" customFormat="1" x14ac:dyDescent="0.25">
      <c r="B74" s="11" t="s">
        <v>191</v>
      </c>
      <c r="C74" s="92">
        <v>6</v>
      </c>
      <c r="D74" s="92">
        <v>0</v>
      </c>
      <c r="E74" s="92">
        <v>8</v>
      </c>
      <c r="F74" s="92">
        <v>0</v>
      </c>
      <c r="G74" s="92">
        <v>14</v>
      </c>
    </row>
    <row r="75" spans="2:7" s="73" customFormat="1" x14ac:dyDescent="0.25">
      <c r="B75" s="11" t="s">
        <v>186</v>
      </c>
      <c r="C75" s="92">
        <v>8</v>
      </c>
      <c r="D75" s="92">
        <v>0</v>
      </c>
      <c r="E75" s="92">
        <v>61</v>
      </c>
      <c r="F75" s="92">
        <v>0</v>
      </c>
      <c r="G75" s="92">
        <v>69</v>
      </c>
    </row>
    <row r="76" spans="2:7" s="73" customFormat="1" x14ac:dyDescent="0.25">
      <c r="B76" s="11" t="s">
        <v>215</v>
      </c>
      <c r="C76" s="92">
        <v>2</v>
      </c>
      <c r="D76" s="92">
        <v>0</v>
      </c>
      <c r="E76" s="92">
        <v>2</v>
      </c>
      <c r="F76" s="92">
        <v>0</v>
      </c>
      <c r="G76" s="92">
        <v>4</v>
      </c>
    </row>
    <row r="77" spans="2:7" s="73" customFormat="1" x14ac:dyDescent="0.25">
      <c r="B77" s="11" t="s">
        <v>214</v>
      </c>
      <c r="C77" s="92">
        <v>0</v>
      </c>
      <c r="D77" s="92">
        <v>75</v>
      </c>
      <c r="E77" s="92">
        <v>1</v>
      </c>
      <c r="F77" s="92">
        <v>0</v>
      </c>
      <c r="G77" s="92">
        <v>76</v>
      </c>
    </row>
    <row r="78" spans="2:7" s="73" customFormat="1" x14ac:dyDescent="0.25">
      <c r="B78" s="11" t="s">
        <v>197</v>
      </c>
      <c r="C78" s="92">
        <v>3</v>
      </c>
      <c r="D78" s="92">
        <v>0</v>
      </c>
      <c r="E78" s="92">
        <v>0</v>
      </c>
      <c r="F78" s="92">
        <v>0</v>
      </c>
      <c r="G78" s="92">
        <v>3</v>
      </c>
    </row>
    <row r="79" spans="2:7" s="50" customFormat="1" x14ac:dyDescent="0.25">
      <c r="B79" s="11" t="s">
        <v>189</v>
      </c>
      <c r="C79" s="92">
        <v>11</v>
      </c>
      <c r="D79" s="92">
        <v>0</v>
      </c>
      <c r="E79" s="92">
        <v>17</v>
      </c>
      <c r="F79" s="92">
        <v>0</v>
      </c>
      <c r="G79" s="92">
        <v>28</v>
      </c>
    </row>
    <row r="80" spans="2:7" s="73" customFormat="1" x14ac:dyDescent="0.25">
      <c r="B80" s="11" t="s">
        <v>196</v>
      </c>
      <c r="C80" s="92">
        <v>1</v>
      </c>
      <c r="D80" s="92">
        <v>0</v>
      </c>
      <c r="E80" s="92">
        <v>0</v>
      </c>
      <c r="F80" s="92">
        <v>0</v>
      </c>
      <c r="G80" s="92">
        <v>1</v>
      </c>
    </row>
    <row r="81" spans="2:7" s="73" customFormat="1" x14ac:dyDescent="0.25">
      <c r="B81" s="11" t="s">
        <v>209</v>
      </c>
      <c r="C81" s="92">
        <v>1</v>
      </c>
      <c r="D81" s="92">
        <v>0</v>
      </c>
      <c r="E81" s="92">
        <v>2</v>
      </c>
      <c r="F81" s="92">
        <v>0</v>
      </c>
      <c r="G81" s="92">
        <v>3</v>
      </c>
    </row>
    <row r="82" spans="2:7" s="73" customFormat="1" x14ac:dyDescent="0.25">
      <c r="B82" s="11" t="s">
        <v>192</v>
      </c>
      <c r="C82" s="92">
        <v>3</v>
      </c>
      <c r="D82" s="92">
        <v>0</v>
      </c>
      <c r="E82" s="92">
        <v>1</v>
      </c>
      <c r="F82" s="92">
        <v>0</v>
      </c>
      <c r="G82" s="92">
        <v>4</v>
      </c>
    </row>
    <row r="83" spans="2:7" s="73" customFormat="1" x14ac:dyDescent="0.25">
      <c r="B83" s="11" t="s">
        <v>208</v>
      </c>
      <c r="C83" s="92">
        <v>7</v>
      </c>
      <c r="D83" s="92">
        <v>0</v>
      </c>
      <c r="E83" s="92">
        <v>19</v>
      </c>
      <c r="F83" s="92">
        <v>0</v>
      </c>
      <c r="G83" s="92">
        <v>26</v>
      </c>
    </row>
    <row r="84" spans="2:7" s="73" customFormat="1" x14ac:dyDescent="0.25">
      <c r="B84" s="79" t="s">
        <v>231</v>
      </c>
      <c r="C84" s="129">
        <v>5</v>
      </c>
      <c r="D84" s="129">
        <v>0</v>
      </c>
      <c r="E84" s="129">
        <v>10</v>
      </c>
      <c r="F84" s="129">
        <v>0</v>
      </c>
      <c r="G84" s="129">
        <v>15</v>
      </c>
    </row>
    <row r="85" spans="2:7" s="73" customFormat="1" x14ac:dyDescent="0.25">
      <c r="B85" s="11" t="s">
        <v>207</v>
      </c>
      <c r="C85" s="92">
        <v>0</v>
      </c>
      <c r="D85" s="92">
        <v>0</v>
      </c>
      <c r="E85" s="92">
        <v>1</v>
      </c>
      <c r="F85" s="92">
        <v>0</v>
      </c>
      <c r="G85" s="92">
        <v>1</v>
      </c>
    </row>
    <row r="86" spans="2:7" s="73" customFormat="1" x14ac:dyDescent="0.25">
      <c r="B86" s="11" t="s">
        <v>184</v>
      </c>
      <c r="C86" s="92">
        <v>1</v>
      </c>
      <c r="D86" s="92">
        <v>0</v>
      </c>
      <c r="E86" s="92">
        <v>1</v>
      </c>
      <c r="F86" s="92">
        <v>0</v>
      </c>
      <c r="G86" s="92">
        <v>2</v>
      </c>
    </row>
    <row r="87" spans="2:7" s="73" customFormat="1" x14ac:dyDescent="0.25">
      <c r="B87" s="11" t="s">
        <v>185</v>
      </c>
      <c r="C87" s="92">
        <v>2</v>
      </c>
      <c r="D87" s="92">
        <v>0</v>
      </c>
      <c r="E87" s="92">
        <v>2</v>
      </c>
      <c r="F87" s="92">
        <v>0</v>
      </c>
      <c r="G87" s="92">
        <v>4</v>
      </c>
    </row>
    <row r="88" spans="2:7" s="50" customFormat="1" x14ac:dyDescent="0.25">
      <c r="B88" s="11" t="s">
        <v>191</v>
      </c>
      <c r="C88" s="92">
        <v>1</v>
      </c>
      <c r="D88" s="92">
        <v>0</v>
      </c>
      <c r="E88" s="92">
        <v>1</v>
      </c>
      <c r="F88" s="92">
        <v>0</v>
      </c>
      <c r="G88" s="92">
        <v>2</v>
      </c>
    </row>
    <row r="89" spans="2:7" s="73" customFormat="1" x14ac:dyDescent="0.25">
      <c r="B89" s="11" t="s">
        <v>215</v>
      </c>
      <c r="C89" s="92">
        <v>0</v>
      </c>
      <c r="D89" s="92">
        <v>0</v>
      </c>
      <c r="E89" s="92">
        <v>1</v>
      </c>
      <c r="F89" s="92">
        <v>0</v>
      </c>
      <c r="G89" s="92">
        <v>1</v>
      </c>
    </row>
    <row r="90" spans="2:7" s="73" customFormat="1" x14ac:dyDescent="0.25">
      <c r="B90" s="11" t="s">
        <v>189</v>
      </c>
      <c r="C90" s="92">
        <v>0</v>
      </c>
      <c r="D90" s="92">
        <v>0</v>
      </c>
      <c r="E90" s="92">
        <v>2</v>
      </c>
      <c r="F90" s="92">
        <v>0</v>
      </c>
      <c r="G90" s="92">
        <v>2</v>
      </c>
    </row>
    <row r="91" spans="2:7" s="73" customFormat="1" x14ac:dyDescent="0.25">
      <c r="B91" s="11" t="s">
        <v>208</v>
      </c>
      <c r="C91" s="92">
        <v>1</v>
      </c>
      <c r="D91" s="92">
        <v>0</v>
      </c>
      <c r="E91" s="92">
        <v>2</v>
      </c>
      <c r="F91" s="92">
        <v>0</v>
      </c>
      <c r="G91" s="92">
        <v>3</v>
      </c>
    </row>
    <row r="92" spans="2:7" s="50" customFormat="1" x14ac:dyDescent="0.25">
      <c r="B92" s="79" t="s">
        <v>232</v>
      </c>
      <c r="C92" s="129">
        <v>3</v>
      </c>
      <c r="D92" s="129">
        <v>0</v>
      </c>
      <c r="E92" s="129">
        <v>0</v>
      </c>
      <c r="F92" s="129">
        <v>0</v>
      </c>
      <c r="G92" s="129">
        <v>3</v>
      </c>
    </row>
    <row r="93" spans="2:7" s="73" customFormat="1" x14ac:dyDescent="0.25">
      <c r="B93" s="11" t="s">
        <v>207</v>
      </c>
      <c r="C93" s="92">
        <v>3</v>
      </c>
      <c r="D93" s="92">
        <v>0</v>
      </c>
      <c r="E93" s="92">
        <v>0</v>
      </c>
      <c r="F93" s="92">
        <v>0</v>
      </c>
      <c r="G93" s="92">
        <v>3</v>
      </c>
    </row>
    <row r="94" spans="2:7" s="73" customFormat="1" x14ac:dyDescent="0.25">
      <c r="B94" s="79" t="s">
        <v>234</v>
      </c>
      <c r="C94" s="129">
        <v>22</v>
      </c>
      <c r="D94" s="129">
        <v>0</v>
      </c>
      <c r="E94" s="129">
        <v>52</v>
      </c>
      <c r="F94" s="129">
        <v>0</v>
      </c>
      <c r="G94" s="129">
        <v>74</v>
      </c>
    </row>
    <row r="95" spans="2:7" s="73" customFormat="1" x14ac:dyDescent="0.25">
      <c r="B95" s="11" t="s">
        <v>242</v>
      </c>
      <c r="C95" s="92">
        <v>1</v>
      </c>
      <c r="D95" s="92">
        <v>0</v>
      </c>
      <c r="E95" s="92">
        <v>1</v>
      </c>
      <c r="F95" s="92">
        <v>0</v>
      </c>
      <c r="G95" s="92">
        <v>2</v>
      </c>
    </row>
    <row r="96" spans="2:7" s="73" customFormat="1" x14ac:dyDescent="0.25">
      <c r="B96" s="11" t="s">
        <v>207</v>
      </c>
      <c r="C96" s="92">
        <v>10</v>
      </c>
      <c r="D96" s="92">
        <v>0</v>
      </c>
      <c r="E96" s="92">
        <v>32</v>
      </c>
      <c r="F96" s="92">
        <v>0</v>
      </c>
      <c r="G96" s="92">
        <v>42</v>
      </c>
    </row>
    <row r="97" spans="2:7" s="73" customFormat="1" x14ac:dyDescent="0.25">
      <c r="B97" s="11" t="s">
        <v>193</v>
      </c>
      <c r="C97" s="92">
        <v>0</v>
      </c>
      <c r="D97" s="92">
        <v>0</v>
      </c>
      <c r="E97" s="92">
        <v>1</v>
      </c>
      <c r="F97" s="92">
        <v>0</v>
      </c>
      <c r="G97" s="92">
        <v>1</v>
      </c>
    </row>
    <row r="98" spans="2:7" s="73" customFormat="1" x14ac:dyDescent="0.25">
      <c r="B98" s="11" t="s">
        <v>212</v>
      </c>
      <c r="C98" s="92">
        <v>2</v>
      </c>
      <c r="D98" s="92">
        <v>0</v>
      </c>
      <c r="E98" s="92">
        <v>0</v>
      </c>
      <c r="F98" s="92">
        <v>0</v>
      </c>
      <c r="G98" s="92">
        <v>2</v>
      </c>
    </row>
    <row r="99" spans="2:7" s="73" customFormat="1" x14ac:dyDescent="0.25">
      <c r="B99" s="11" t="s">
        <v>190</v>
      </c>
      <c r="C99" s="92">
        <v>1</v>
      </c>
      <c r="D99" s="92">
        <v>0</v>
      </c>
      <c r="E99" s="92">
        <v>0</v>
      </c>
      <c r="F99" s="92">
        <v>0</v>
      </c>
      <c r="G99" s="92">
        <v>1</v>
      </c>
    </row>
    <row r="100" spans="2:7" s="73" customFormat="1" x14ac:dyDescent="0.25">
      <c r="B100" s="11" t="s">
        <v>184</v>
      </c>
      <c r="C100" s="92">
        <v>1</v>
      </c>
      <c r="D100" s="92">
        <v>0</v>
      </c>
      <c r="E100" s="92">
        <v>3</v>
      </c>
      <c r="F100" s="92">
        <v>0</v>
      </c>
      <c r="G100" s="92">
        <v>4</v>
      </c>
    </row>
    <row r="101" spans="2:7" s="73" customFormat="1" x14ac:dyDescent="0.25">
      <c r="B101" s="11" t="s">
        <v>185</v>
      </c>
      <c r="C101" s="92">
        <v>0</v>
      </c>
      <c r="D101" s="92">
        <v>0</v>
      </c>
      <c r="E101" s="92">
        <v>1</v>
      </c>
      <c r="F101" s="92">
        <v>0</v>
      </c>
      <c r="G101" s="92">
        <v>1</v>
      </c>
    </row>
    <row r="102" spans="2:7" s="73" customFormat="1" x14ac:dyDescent="0.25">
      <c r="B102" s="11" t="s">
        <v>191</v>
      </c>
      <c r="C102" s="92">
        <v>0</v>
      </c>
      <c r="D102" s="92">
        <v>0</v>
      </c>
      <c r="E102" s="92">
        <v>1</v>
      </c>
      <c r="F102" s="92">
        <v>0</v>
      </c>
      <c r="G102" s="92">
        <v>1</v>
      </c>
    </row>
    <row r="103" spans="2:7" s="73" customFormat="1" x14ac:dyDescent="0.25">
      <c r="B103" s="11" t="s">
        <v>244</v>
      </c>
      <c r="C103" s="92">
        <v>0</v>
      </c>
      <c r="D103" s="92">
        <v>0</v>
      </c>
      <c r="E103" s="92">
        <v>1</v>
      </c>
      <c r="F103" s="92">
        <v>0</v>
      </c>
      <c r="G103" s="92">
        <v>1</v>
      </c>
    </row>
    <row r="104" spans="2:7" s="73" customFormat="1" x14ac:dyDescent="0.25">
      <c r="B104" s="11" t="s">
        <v>189</v>
      </c>
      <c r="C104" s="92">
        <v>4</v>
      </c>
      <c r="D104" s="92">
        <v>0</v>
      </c>
      <c r="E104" s="92">
        <v>6</v>
      </c>
      <c r="F104" s="92">
        <v>0</v>
      </c>
      <c r="G104" s="92">
        <v>10</v>
      </c>
    </row>
    <row r="105" spans="2:7" s="73" customFormat="1" x14ac:dyDescent="0.25">
      <c r="B105" s="11" t="s">
        <v>188</v>
      </c>
      <c r="C105" s="92">
        <v>1</v>
      </c>
      <c r="D105" s="92">
        <v>0</v>
      </c>
      <c r="E105" s="92">
        <v>0</v>
      </c>
      <c r="F105" s="92">
        <v>0</v>
      </c>
      <c r="G105" s="92">
        <v>1</v>
      </c>
    </row>
    <row r="106" spans="2:7" s="73" customFormat="1" x14ac:dyDescent="0.25">
      <c r="B106" s="11" t="s">
        <v>209</v>
      </c>
      <c r="C106" s="92">
        <v>0</v>
      </c>
      <c r="D106" s="92">
        <v>0</v>
      </c>
      <c r="E106" s="92">
        <v>2</v>
      </c>
      <c r="F106" s="92">
        <v>0</v>
      </c>
      <c r="G106" s="92">
        <v>2</v>
      </c>
    </row>
    <row r="107" spans="2:7" s="73" customFormat="1" x14ac:dyDescent="0.25">
      <c r="B107" s="11" t="s">
        <v>208</v>
      </c>
      <c r="C107" s="92">
        <v>2</v>
      </c>
      <c r="D107" s="92">
        <v>0</v>
      </c>
      <c r="E107" s="92">
        <v>2</v>
      </c>
      <c r="F107" s="92">
        <v>0</v>
      </c>
      <c r="G107" s="92">
        <v>4</v>
      </c>
    </row>
    <row r="108" spans="2:7" s="73" customFormat="1" x14ac:dyDescent="0.25">
      <c r="B108" s="11" t="s">
        <v>194</v>
      </c>
      <c r="C108" s="92">
        <v>0</v>
      </c>
      <c r="D108" s="92">
        <v>0</v>
      </c>
      <c r="E108" s="92">
        <v>2</v>
      </c>
      <c r="F108" s="92">
        <v>0</v>
      </c>
      <c r="G108" s="92">
        <v>2</v>
      </c>
    </row>
    <row r="109" spans="2:7" s="73" customFormat="1" x14ac:dyDescent="0.25">
      <c r="B109" s="79" t="s">
        <v>226</v>
      </c>
      <c r="C109" s="129">
        <v>110</v>
      </c>
      <c r="D109" s="129">
        <v>3</v>
      </c>
      <c r="E109" s="129">
        <v>188</v>
      </c>
      <c r="F109" s="129">
        <v>0</v>
      </c>
      <c r="G109" s="129">
        <v>301</v>
      </c>
    </row>
    <row r="110" spans="2:7" s="50" customFormat="1" x14ac:dyDescent="0.25">
      <c r="B110" s="11" t="s">
        <v>242</v>
      </c>
      <c r="C110" s="92">
        <v>2</v>
      </c>
      <c r="D110" s="92">
        <v>0</v>
      </c>
      <c r="E110" s="92">
        <v>5</v>
      </c>
      <c r="F110" s="92">
        <v>0</v>
      </c>
      <c r="G110" s="92">
        <v>7</v>
      </c>
    </row>
    <row r="111" spans="2:7" s="73" customFormat="1" x14ac:dyDescent="0.25">
      <c r="B111" s="11" t="s">
        <v>210</v>
      </c>
      <c r="C111" s="92">
        <v>13</v>
      </c>
      <c r="D111" s="92">
        <v>0</v>
      </c>
      <c r="E111" s="92">
        <v>83</v>
      </c>
      <c r="F111" s="92">
        <v>0</v>
      </c>
      <c r="G111" s="92">
        <v>96</v>
      </c>
    </row>
    <row r="112" spans="2:7" s="73" customFormat="1" x14ac:dyDescent="0.25">
      <c r="B112" s="11" t="s">
        <v>207</v>
      </c>
      <c r="C112" s="92">
        <v>6</v>
      </c>
      <c r="D112" s="92">
        <v>0</v>
      </c>
      <c r="E112" s="92">
        <v>3</v>
      </c>
      <c r="F112" s="92">
        <v>0</v>
      </c>
      <c r="G112" s="92">
        <v>9</v>
      </c>
    </row>
    <row r="113" spans="2:7" s="73" customFormat="1" x14ac:dyDescent="0.25">
      <c r="B113" s="11" t="s">
        <v>213</v>
      </c>
      <c r="C113" s="92">
        <v>1</v>
      </c>
      <c r="D113" s="92">
        <v>0</v>
      </c>
      <c r="E113" s="92">
        <v>1</v>
      </c>
      <c r="F113" s="92">
        <v>0</v>
      </c>
      <c r="G113" s="92">
        <v>2</v>
      </c>
    </row>
    <row r="114" spans="2:7" s="73" customFormat="1" x14ac:dyDescent="0.25">
      <c r="B114" s="11" t="s">
        <v>198</v>
      </c>
      <c r="C114" s="92">
        <v>2</v>
      </c>
      <c r="D114" s="92">
        <v>0</v>
      </c>
      <c r="E114" s="92">
        <v>4</v>
      </c>
      <c r="F114" s="92">
        <v>0</v>
      </c>
      <c r="G114" s="92">
        <v>6</v>
      </c>
    </row>
    <row r="115" spans="2:7" s="73" customFormat="1" x14ac:dyDescent="0.25">
      <c r="B115" s="11" t="s">
        <v>211</v>
      </c>
      <c r="C115" s="92">
        <v>0</v>
      </c>
      <c r="D115" s="92">
        <v>0</v>
      </c>
      <c r="E115" s="92">
        <v>1</v>
      </c>
      <c r="F115" s="92">
        <v>0</v>
      </c>
      <c r="G115" s="92">
        <v>1</v>
      </c>
    </row>
    <row r="116" spans="2:7" s="50" customFormat="1" x14ac:dyDescent="0.25">
      <c r="B116" s="11" t="s">
        <v>193</v>
      </c>
      <c r="C116" s="92">
        <v>1</v>
      </c>
      <c r="D116" s="92">
        <v>0</v>
      </c>
      <c r="E116" s="92">
        <v>2</v>
      </c>
      <c r="F116" s="92">
        <v>0</v>
      </c>
      <c r="G116" s="92">
        <v>3</v>
      </c>
    </row>
    <row r="117" spans="2:7" s="73" customFormat="1" x14ac:dyDescent="0.25">
      <c r="B117" s="11" t="s">
        <v>245</v>
      </c>
      <c r="C117" s="92">
        <v>0</v>
      </c>
      <c r="D117" s="92">
        <v>0</v>
      </c>
      <c r="E117" s="92">
        <v>1</v>
      </c>
      <c r="F117" s="92">
        <v>0</v>
      </c>
      <c r="G117" s="92">
        <v>1</v>
      </c>
    </row>
    <row r="118" spans="2:7" s="73" customFormat="1" x14ac:dyDescent="0.25">
      <c r="B118" s="11" t="s">
        <v>195</v>
      </c>
      <c r="C118" s="92">
        <v>1</v>
      </c>
      <c r="D118" s="92">
        <v>0</v>
      </c>
      <c r="E118" s="92">
        <v>2</v>
      </c>
      <c r="F118" s="92">
        <v>0</v>
      </c>
      <c r="G118" s="92">
        <v>3</v>
      </c>
    </row>
    <row r="119" spans="2:7" s="73" customFormat="1" x14ac:dyDescent="0.25">
      <c r="B119" s="11" t="s">
        <v>190</v>
      </c>
      <c r="C119" s="92">
        <v>1</v>
      </c>
      <c r="D119" s="92">
        <v>0</v>
      </c>
      <c r="E119" s="92">
        <v>1</v>
      </c>
      <c r="F119" s="92">
        <v>0</v>
      </c>
      <c r="G119" s="92">
        <v>2</v>
      </c>
    </row>
    <row r="120" spans="2:7" s="73" customFormat="1" x14ac:dyDescent="0.25">
      <c r="B120" s="11" t="s">
        <v>184</v>
      </c>
      <c r="C120" s="92">
        <v>10</v>
      </c>
      <c r="D120" s="92">
        <v>0</v>
      </c>
      <c r="E120" s="92">
        <v>5</v>
      </c>
      <c r="F120" s="92">
        <v>0</v>
      </c>
      <c r="G120" s="92">
        <v>15</v>
      </c>
    </row>
    <row r="121" spans="2:7" s="73" customFormat="1" x14ac:dyDescent="0.25">
      <c r="B121" s="11" t="s">
        <v>185</v>
      </c>
      <c r="C121" s="92">
        <v>10</v>
      </c>
      <c r="D121" s="92">
        <v>0</v>
      </c>
      <c r="E121" s="92">
        <v>8</v>
      </c>
      <c r="F121" s="92">
        <v>0</v>
      </c>
      <c r="G121" s="92">
        <v>18</v>
      </c>
    </row>
    <row r="122" spans="2:7" s="73" customFormat="1" x14ac:dyDescent="0.25">
      <c r="B122" s="11" t="s">
        <v>187</v>
      </c>
      <c r="C122" s="92">
        <v>11</v>
      </c>
      <c r="D122" s="92">
        <v>0</v>
      </c>
      <c r="E122" s="92">
        <v>24</v>
      </c>
      <c r="F122" s="92">
        <v>0</v>
      </c>
      <c r="G122" s="92">
        <v>35</v>
      </c>
    </row>
    <row r="123" spans="2:7" s="73" customFormat="1" x14ac:dyDescent="0.25">
      <c r="B123" s="11" t="s">
        <v>191</v>
      </c>
      <c r="C123" s="92">
        <v>8</v>
      </c>
      <c r="D123" s="92">
        <v>0</v>
      </c>
      <c r="E123" s="92">
        <v>7</v>
      </c>
      <c r="F123" s="92">
        <v>0</v>
      </c>
      <c r="G123" s="92">
        <v>15</v>
      </c>
    </row>
    <row r="124" spans="2:7" s="73" customFormat="1" x14ac:dyDescent="0.25">
      <c r="B124" s="11" t="s">
        <v>199</v>
      </c>
      <c r="C124" s="92">
        <v>0</v>
      </c>
      <c r="D124" s="92">
        <v>0</v>
      </c>
      <c r="E124" s="92">
        <v>1</v>
      </c>
      <c r="F124" s="92">
        <v>0</v>
      </c>
      <c r="G124" s="92">
        <v>1</v>
      </c>
    </row>
    <row r="125" spans="2:7" s="73" customFormat="1" x14ac:dyDescent="0.25">
      <c r="B125" s="11" t="s">
        <v>214</v>
      </c>
      <c r="C125" s="92">
        <v>0</v>
      </c>
      <c r="D125" s="92">
        <v>3</v>
      </c>
      <c r="E125" s="92">
        <v>1</v>
      </c>
      <c r="F125" s="92">
        <v>0</v>
      </c>
      <c r="G125" s="92">
        <v>4</v>
      </c>
    </row>
    <row r="126" spans="2:7" s="73" customFormat="1" x14ac:dyDescent="0.25">
      <c r="B126" s="11" t="s">
        <v>197</v>
      </c>
      <c r="C126" s="92">
        <v>6</v>
      </c>
      <c r="D126" s="92">
        <v>0</v>
      </c>
      <c r="E126" s="92">
        <v>1</v>
      </c>
      <c r="F126" s="92">
        <v>0</v>
      </c>
      <c r="G126" s="92">
        <v>7</v>
      </c>
    </row>
    <row r="127" spans="2:7" s="73" customFormat="1" x14ac:dyDescent="0.25">
      <c r="B127" s="11" t="s">
        <v>189</v>
      </c>
      <c r="C127" s="92">
        <v>11</v>
      </c>
      <c r="D127" s="92">
        <v>0</v>
      </c>
      <c r="E127" s="92">
        <v>22</v>
      </c>
      <c r="F127" s="92">
        <v>0</v>
      </c>
      <c r="G127" s="92">
        <v>33</v>
      </c>
    </row>
    <row r="128" spans="2:7" s="73" customFormat="1" x14ac:dyDescent="0.25">
      <c r="B128" s="11" t="s">
        <v>188</v>
      </c>
      <c r="C128" s="92">
        <v>5</v>
      </c>
      <c r="D128" s="92">
        <v>0</v>
      </c>
      <c r="E128" s="92">
        <v>6</v>
      </c>
      <c r="F128" s="92">
        <v>0</v>
      </c>
      <c r="G128" s="92">
        <v>11</v>
      </c>
    </row>
    <row r="129" spans="2:7" s="50" customFormat="1" x14ac:dyDescent="0.25">
      <c r="B129" s="11" t="s">
        <v>196</v>
      </c>
      <c r="C129" s="92">
        <v>1</v>
      </c>
      <c r="D129" s="92">
        <v>0</v>
      </c>
      <c r="E129" s="92">
        <v>0</v>
      </c>
      <c r="F129" s="92">
        <v>0</v>
      </c>
      <c r="G129" s="92">
        <v>1</v>
      </c>
    </row>
    <row r="130" spans="2:7" s="73" customFormat="1" x14ac:dyDescent="0.25">
      <c r="B130" s="11" t="s">
        <v>209</v>
      </c>
      <c r="C130" s="92">
        <v>1</v>
      </c>
      <c r="D130" s="92">
        <v>0</v>
      </c>
      <c r="E130" s="92">
        <v>0</v>
      </c>
      <c r="F130" s="92">
        <v>0</v>
      </c>
      <c r="G130" s="92">
        <v>1</v>
      </c>
    </row>
    <row r="131" spans="2:7" s="73" customFormat="1" x14ac:dyDescent="0.25">
      <c r="B131" s="11" t="s">
        <v>236</v>
      </c>
      <c r="C131" s="92">
        <v>4</v>
      </c>
      <c r="D131" s="92">
        <v>0</v>
      </c>
      <c r="E131" s="92">
        <v>3</v>
      </c>
      <c r="F131" s="92">
        <v>0</v>
      </c>
      <c r="G131" s="92">
        <v>7</v>
      </c>
    </row>
    <row r="132" spans="2:7" s="73" customFormat="1" x14ac:dyDescent="0.25">
      <c r="B132" s="11" t="s">
        <v>192</v>
      </c>
      <c r="C132" s="92">
        <v>2</v>
      </c>
      <c r="D132" s="92">
        <v>0</v>
      </c>
      <c r="E132" s="92">
        <v>1</v>
      </c>
      <c r="F132" s="92">
        <v>0</v>
      </c>
      <c r="G132" s="92">
        <v>3</v>
      </c>
    </row>
    <row r="133" spans="2:7" s="73" customFormat="1" x14ac:dyDescent="0.25">
      <c r="B133" s="11" t="s">
        <v>208</v>
      </c>
      <c r="C133" s="92">
        <v>10</v>
      </c>
      <c r="D133" s="92">
        <v>0</v>
      </c>
      <c r="E133" s="92">
        <v>4</v>
      </c>
      <c r="F133" s="92">
        <v>0</v>
      </c>
      <c r="G133" s="92">
        <v>14</v>
      </c>
    </row>
    <row r="134" spans="2:7" s="73" customFormat="1" x14ac:dyDescent="0.25">
      <c r="B134" s="11" t="s">
        <v>194</v>
      </c>
      <c r="C134" s="92">
        <v>4</v>
      </c>
      <c r="D134" s="92">
        <v>0</v>
      </c>
      <c r="E134" s="92">
        <v>2</v>
      </c>
      <c r="F134" s="92">
        <v>0</v>
      </c>
      <c r="G134" s="92">
        <v>6</v>
      </c>
    </row>
    <row r="135" spans="2:7" s="73" customFormat="1" x14ac:dyDescent="0.25">
      <c r="B135" s="79" t="s">
        <v>229</v>
      </c>
      <c r="C135" s="129">
        <v>35</v>
      </c>
      <c r="D135" s="129">
        <v>0</v>
      </c>
      <c r="E135" s="129">
        <v>26</v>
      </c>
      <c r="F135" s="129">
        <v>0</v>
      </c>
      <c r="G135" s="129">
        <v>61</v>
      </c>
    </row>
    <row r="136" spans="2:7" s="73" customFormat="1" x14ac:dyDescent="0.25">
      <c r="B136" s="11" t="s">
        <v>242</v>
      </c>
      <c r="C136" s="92">
        <v>1</v>
      </c>
      <c r="D136" s="92">
        <v>0</v>
      </c>
      <c r="E136" s="92">
        <v>1</v>
      </c>
      <c r="F136" s="92">
        <v>0</v>
      </c>
      <c r="G136" s="92">
        <v>2</v>
      </c>
    </row>
    <row r="137" spans="2:7" s="73" customFormat="1" x14ac:dyDescent="0.25">
      <c r="B137" s="11" t="s">
        <v>210</v>
      </c>
      <c r="C137" s="92">
        <v>2</v>
      </c>
      <c r="D137" s="92">
        <v>0</v>
      </c>
      <c r="E137" s="92">
        <v>0</v>
      </c>
      <c r="F137" s="92">
        <v>0</v>
      </c>
      <c r="G137" s="92">
        <v>2</v>
      </c>
    </row>
    <row r="138" spans="2:7" s="73" customFormat="1" x14ac:dyDescent="0.25">
      <c r="B138" s="11" t="s">
        <v>207</v>
      </c>
      <c r="C138" s="92">
        <v>10</v>
      </c>
      <c r="D138" s="92">
        <v>0</v>
      </c>
      <c r="E138" s="92">
        <v>17</v>
      </c>
      <c r="F138" s="92">
        <v>0</v>
      </c>
      <c r="G138" s="92">
        <v>27</v>
      </c>
    </row>
    <row r="139" spans="2:7" s="73" customFormat="1" x14ac:dyDescent="0.25">
      <c r="B139" s="11" t="s">
        <v>213</v>
      </c>
      <c r="C139" s="92">
        <v>0</v>
      </c>
      <c r="D139" s="92">
        <v>0</v>
      </c>
      <c r="E139" s="92">
        <v>1</v>
      </c>
      <c r="F139" s="92">
        <v>0</v>
      </c>
      <c r="G139" s="92">
        <v>1</v>
      </c>
    </row>
    <row r="140" spans="2:7" s="73" customFormat="1" x14ac:dyDescent="0.25">
      <c r="B140" s="11" t="s">
        <v>198</v>
      </c>
      <c r="C140" s="92">
        <v>1</v>
      </c>
      <c r="D140" s="92">
        <v>0</v>
      </c>
      <c r="E140" s="92">
        <v>0</v>
      </c>
      <c r="F140" s="92">
        <v>0</v>
      </c>
      <c r="G140" s="92">
        <v>1</v>
      </c>
    </row>
    <row r="141" spans="2:7" s="73" customFormat="1" x14ac:dyDescent="0.25">
      <c r="B141" s="11" t="s">
        <v>195</v>
      </c>
      <c r="C141" s="92">
        <v>1</v>
      </c>
      <c r="D141" s="92">
        <v>0</v>
      </c>
      <c r="E141" s="92">
        <v>0</v>
      </c>
      <c r="F141" s="92">
        <v>0</v>
      </c>
      <c r="G141" s="92">
        <v>1</v>
      </c>
    </row>
    <row r="142" spans="2:7" s="73" customFormat="1" x14ac:dyDescent="0.25">
      <c r="B142" s="11" t="s">
        <v>212</v>
      </c>
      <c r="C142" s="92">
        <v>0</v>
      </c>
      <c r="D142" s="92">
        <v>0</v>
      </c>
      <c r="E142" s="92">
        <v>1</v>
      </c>
      <c r="F142" s="92">
        <v>0</v>
      </c>
      <c r="G142" s="92">
        <v>1</v>
      </c>
    </row>
    <row r="143" spans="2:7" s="73" customFormat="1" x14ac:dyDescent="0.25">
      <c r="B143" s="11" t="s">
        <v>190</v>
      </c>
      <c r="C143" s="92">
        <v>1</v>
      </c>
      <c r="D143" s="92">
        <v>0</v>
      </c>
      <c r="E143" s="92">
        <v>1</v>
      </c>
      <c r="F143" s="92">
        <v>0</v>
      </c>
      <c r="G143" s="92">
        <v>2</v>
      </c>
    </row>
    <row r="144" spans="2:7" s="73" customFormat="1" x14ac:dyDescent="0.25">
      <c r="B144" s="11" t="s">
        <v>184</v>
      </c>
      <c r="C144" s="92">
        <v>2</v>
      </c>
      <c r="D144" s="92">
        <v>0</v>
      </c>
      <c r="E144" s="92">
        <v>1</v>
      </c>
      <c r="F144" s="92">
        <v>0</v>
      </c>
      <c r="G144" s="92">
        <v>3</v>
      </c>
    </row>
    <row r="145" spans="2:7" s="73" customFormat="1" x14ac:dyDescent="0.25">
      <c r="B145" s="11" t="s">
        <v>185</v>
      </c>
      <c r="C145" s="92">
        <v>3</v>
      </c>
      <c r="D145" s="92">
        <v>0</v>
      </c>
      <c r="E145" s="92">
        <v>0</v>
      </c>
      <c r="F145" s="92">
        <v>0</v>
      </c>
      <c r="G145" s="92">
        <v>3</v>
      </c>
    </row>
    <row r="146" spans="2:7" s="73" customFormat="1" x14ac:dyDescent="0.25">
      <c r="B146" s="11" t="s">
        <v>197</v>
      </c>
      <c r="C146" s="92">
        <v>3</v>
      </c>
      <c r="D146" s="92">
        <v>0</v>
      </c>
      <c r="E146" s="92">
        <v>0</v>
      </c>
      <c r="F146" s="92">
        <v>0</v>
      </c>
      <c r="G146" s="92">
        <v>3</v>
      </c>
    </row>
    <row r="147" spans="2:7" s="73" customFormat="1" x14ac:dyDescent="0.25">
      <c r="B147" s="11" t="s">
        <v>189</v>
      </c>
      <c r="C147" s="92">
        <v>5</v>
      </c>
      <c r="D147" s="92">
        <v>0</v>
      </c>
      <c r="E147" s="92">
        <v>4</v>
      </c>
      <c r="F147" s="92">
        <v>0</v>
      </c>
      <c r="G147" s="92">
        <v>9</v>
      </c>
    </row>
    <row r="148" spans="2:7" s="73" customFormat="1" x14ac:dyDescent="0.25">
      <c r="B148" s="11" t="s">
        <v>196</v>
      </c>
      <c r="C148" s="92">
        <v>1</v>
      </c>
      <c r="D148" s="92">
        <v>0</v>
      </c>
      <c r="E148" s="92">
        <v>0</v>
      </c>
      <c r="F148" s="92">
        <v>0</v>
      </c>
      <c r="G148" s="92">
        <v>1</v>
      </c>
    </row>
    <row r="149" spans="2:7" s="73" customFormat="1" x14ac:dyDescent="0.25">
      <c r="B149" s="11" t="s">
        <v>209</v>
      </c>
      <c r="C149" s="92">
        <v>1</v>
      </c>
      <c r="D149" s="92">
        <v>0</v>
      </c>
      <c r="E149" s="92">
        <v>0</v>
      </c>
      <c r="F149" s="92">
        <v>0</v>
      </c>
      <c r="G149" s="92">
        <v>1</v>
      </c>
    </row>
    <row r="150" spans="2:7" s="73" customFormat="1" x14ac:dyDescent="0.25">
      <c r="B150" s="11" t="s">
        <v>208</v>
      </c>
      <c r="C150" s="92">
        <v>3</v>
      </c>
      <c r="D150" s="92">
        <v>0</v>
      </c>
      <c r="E150" s="92">
        <v>0</v>
      </c>
      <c r="F150" s="92">
        <v>0</v>
      </c>
      <c r="G150" s="92">
        <v>3</v>
      </c>
    </row>
    <row r="151" spans="2:7" s="73" customFormat="1" x14ac:dyDescent="0.25">
      <c r="B151" s="11" t="s">
        <v>194</v>
      </c>
      <c r="C151" s="92">
        <v>1</v>
      </c>
      <c r="D151" s="92">
        <v>0</v>
      </c>
      <c r="E151" s="92">
        <v>0</v>
      </c>
      <c r="F151" s="92">
        <v>0</v>
      </c>
      <c r="G151" s="92">
        <v>1</v>
      </c>
    </row>
    <row r="152" spans="2:7" s="73" customFormat="1" x14ac:dyDescent="0.25">
      <c r="B152" s="79" t="s">
        <v>235</v>
      </c>
      <c r="C152" s="129">
        <v>9</v>
      </c>
      <c r="D152" s="129">
        <v>0</v>
      </c>
      <c r="E152" s="129">
        <v>7</v>
      </c>
      <c r="F152" s="129">
        <v>0</v>
      </c>
      <c r="G152" s="129">
        <v>16</v>
      </c>
    </row>
    <row r="153" spans="2:7" s="73" customFormat="1" x14ac:dyDescent="0.25">
      <c r="B153" s="11" t="s">
        <v>207</v>
      </c>
      <c r="C153" s="92">
        <v>2</v>
      </c>
      <c r="D153" s="92">
        <v>0</v>
      </c>
      <c r="E153" s="92">
        <v>1</v>
      </c>
      <c r="F153" s="92">
        <v>0</v>
      </c>
      <c r="G153" s="92">
        <v>3</v>
      </c>
    </row>
    <row r="154" spans="2:7" s="73" customFormat="1" x14ac:dyDescent="0.25">
      <c r="B154" s="11" t="s">
        <v>184</v>
      </c>
      <c r="C154" s="92">
        <v>3</v>
      </c>
      <c r="D154" s="92">
        <v>0</v>
      </c>
      <c r="E154" s="92">
        <v>0</v>
      </c>
      <c r="F154" s="92">
        <v>0</v>
      </c>
      <c r="G154" s="92">
        <v>3</v>
      </c>
    </row>
    <row r="155" spans="2:7" s="73" customFormat="1" x14ac:dyDescent="0.25">
      <c r="B155" s="11" t="s">
        <v>189</v>
      </c>
      <c r="C155" s="92">
        <v>2</v>
      </c>
      <c r="D155" s="92">
        <v>0</v>
      </c>
      <c r="E155" s="92">
        <v>3</v>
      </c>
      <c r="F155" s="92">
        <v>0</v>
      </c>
      <c r="G155" s="92">
        <v>5</v>
      </c>
    </row>
    <row r="156" spans="2:7" x14ac:dyDescent="0.25">
      <c r="B156" s="11" t="s">
        <v>208</v>
      </c>
      <c r="C156" s="92">
        <v>1</v>
      </c>
      <c r="D156" s="92">
        <v>0</v>
      </c>
      <c r="E156" s="92">
        <v>3</v>
      </c>
      <c r="F156" s="92">
        <v>0</v>
      </c>
      <c r="G156" s="92">
        <v>4</v>
      </c>
    </row>
    <row r="157" spans="2:7" x14ac:dyDescent="0.25">
      <c r="B157" s="11" t="s">
        <v>194</v>
      </c>
      <c r="C157" s="92">
        <v>1</v>
      </c>
      <c r="D157" s="92">
        <v>0</v>
      </c>
      <c r="E157" s="92">
        <v>0</v>
      </c>
      <c r="F157" s="92">
        <v>0</v>
      </c>
      <c r="G157" s="92">
        <v>1</v>
      </c>
    </row>
    <row r="158" spans="2:7" x14ac:dyDescent="0.25">
      <c r="B158" s="79" t="s">
        <v>233</v>
      </c>
      <c r="C158" s="129">
        <v>1</v>
      </c>
      <c r="D158" s="129">
        <v>0</v>
      </c>
      <c r="E158" s="129">
        <v>1</v>
      </c>
      <c r="F158" s="129">
        <v>0</v>
      </c>
      <c r="G158" s="129">
        <v>2</v>
      </c>
    </row>
    <row r="159" spans="2:7" x14ac:dyDescent="0.25">
      <c r="B159" s="11" t="s">
        <v>208</v>
      </c>
      <c r="C159" s="92">
        <v>1</v>
      </c>
      <c r="D159" s="92">
        <v>0</v>
      </c>
      <c r="E159" s="92">
        <v>1</v>
      </c>
      <c r="F159" s="92">
        <v>0</v>
      </c>
      <c r="G159" s="92">
        <v>2</v>
      </c>
    </row>
    <row r="160" spans="2:7" x14ac:dyDescent="0.25">
      <c r="B160" s="79" t="s">
        <v>227</v>
      </c>
      <c r="C160" s="129">
        <v>160</v>
      </c>
      <c r="D160" s="129">
        <v>21</v>
      </c>
      <c r="E160" s="129">
        <v>164</v>
      </c>
      <c r="F160" s="129">
        <v>2</v>
      </c>
      <c r="G160" s="129">
        <v>347</v>
      </c>
    </row>
    <row r="161" spans="2:7" x14ac:dyDescent="0.25">
      <c r="B161" s="11" t="s">
        <v>242</v>
      </c>
      <c r="C161" s="92">
        <v>5</v>
      </c>
      <c r="D161" s="92">
        <v>0</v>
      </c>
      <c r="E161" s="92">
        <v>9</v>
      </c>
      <c r="F161" s="92">
        <v>0</v>
      </c>
      <c r="G161" s="92">
        <v>14</v>
      </c>
    </row>
    <row r="162" spans="2:7" x14ac:dyDescent="0.25">
      <c r="B162" s="11" t="s">
        <v>210</v>
      </c>
      <c r="C162" s="92">
        <v>2</v>
      </c>
      <c r="D162" s="92">
        <v>0</v>
      </c>
      <c r="E162" s="92">
        <v>0</v>
      </c>
      <c r="F162" s="92">
        <v>0</v>
      </c>
      <c r="G162" s="92">
        <v>2</v>
      </c>
    </row>
    <row r="163" spans="2:7" x14ac:dyDescent="0.25">
      <c r="B163" s="11" t="s">
        <v>207</v>
      </c>
      <c r="C163" s="92">
        <v>19</v>
      </c>
      <c r="D163" s="92">
        <v>0</v>
      </c>
      <c r="E163" s="92">
        <v>21</v>
      </c>
      <c r="F163" s="92">
        <v>0</v>
      </c>
      <c r="G163" s="92">
        <v>40</v>
      </c>
    </row>
    <row r="164" spans="2:7" x14ac:dyDescent="0.25">
      <c r="B164" s="11" t="s">
        <v>198</v>
      </c>
      <c r="C164" s="92">
        <v>1</v>
      </c>
      <c r="D164" s="92">
        <v>0</v>
      </c>
      <c r="E164" s="92">
        <v>0</v>
      </c>
      <c r="F164" s="92">
        <v>0</v>
      </c>
      <c r="G164" s="92">
        <v>1</v>
      </c>
    </row>
    <row r="165" spans="2:7" x14ac:dyDescent="0.25">
      <c r="B165" s="11" t="s">
        <v>193</v>
      </c>
      <c r="C165" s="92">
        <v>5</v>
      </c>
      <c r="D165" s="92">
        <v>0</v>
      </c>
      <c r="E165" s="92">
        <v>2</v>
      </c>
      <c r="F165" s="92">
        <v>0</v>
      </c>
      <c r="G165" s="92">
        <v>7</v>
      </c>
    </row>
    <row r="166" spans="2:7" x14ac:dyDescent="0.25">
      <c r="B166" s="11" t="s">
        <v>195</v>
      </c>
      <c r="C166" s="92">
        <v>4</v>
      </c>
      <c r="D166" s="92">
        <v>0</v>
      </c>
      <c r="E166" s="92">
        <v>2</v>
      </c>
      <c r="F166" s="92">
        <v>0</v>
      </c>
      <c r="G166" s="92">
        <v>6</v>
      </c>
    </row>
    <row r="167" spans="2:7" x14ac:dyDescent="0.25">
      <c r="B167" s="11" t="s">
        <v>212</v>
      </c>
      <c r="C167" s="92">
        <v>0</v>
      </c>
      <c r="D167" s="92">
        <v>0</v>
      </c>
      <c r="E167" s="92">
        <v>2</v>
      </c>
      <c r="F167" s="92">
        <v>0</v>
      </c>
      <c r="G167" s="92">
        <v>2</v>
      </c>
    </row>
    <row r="168" spans="2:7" x14ac:dyDescent="0.25">
      <c r="B168" s="11" t="s">
        <v>190</v>
      </c>
      <c r="C168" s="92">
        <v>3</v>
      </c>
      <c r="D168" s="92">
        <v>0</v>
      </c>
      <c r="E168" s="92">
        <v>3</v>
      </c>
      <c r="F168" s="92">
        <v>0</v>
      </c>
      <c r="G168" s="92">
        <v>6</v>
      </c>
    </row>
    <row r="169" spans="2:7" x14ac:dyDescent="0.25">
      <c r="B169" s="11" t="s">
        <v>184</v>
      </c>
      <c r="C169" s="92">
        <v>17</v>
      </c>
      <c r="D169" s="92">
        <v>0</v>
      </c>
      <c r="E169" s="92">
        <v>20</v>
      </c>
      <c r="F169" s="92">
        <v>0</v>
      </c>
      <c r="G169" s="92">
        <v>37</v>
      </c>
    </row>
    <row r="170" spans="2:7" x14ac:dyDescent="0.25">
      <c r="B170" s="11" t="s">
        <v>185</v>
      </c>
      <c r="C170" s="92">
        <v>16</v>
      </c>
      <c r="D170" s="92">
        <v>0</v>
      </c>
      <c r="E170" s="92">
        <v>14</v>
      </c>
      <c r="F170" s="92">
        <v>0</v>
      </c>
      <c r="G170" s="92">
        <v>30</v>
      </c>
    </row>
    <row r="171" spans="2:7" x14ac:dyDescent="0.25">
      <c r="B171" s="11" t="s">
        <v>187</v>
      </c>
      <c r="C171" s="92">
        <v>9</v>
      </c>
      <c r="D171" s="92">
        <v>0</v>
      </c>
      <c r="E171" s="92">
        <v>7</v>
      </c>
      <c r="F171" s="92">
        <v>0</v>
      </c>
      <c r="G171" s="92">
        <v>16</v>
      </c>
    </row>
    <row r="172" spans="2:7" x14ac:dyDescent="0.25">
      <c r="B172" s="11" t="s">
        <v>191</v>
      </c>
      <c r="C172" s="92">
        <v>17</v>
      </c>
      <c r="D172" s="92">
        <v>0</v>
      </c>
      <c r="E172" s="92">
        <v>22</v>
      </c>
      <c r="F172" s="92">
        <v>0</v>
      </c>
      <c r="G172" s="92">
        <v>39</v>
      </c>
    </row>
    <row r="173" spans="2:7" x14ac:dyDescent="0.25">
      <c r="B173" s="11" t="s">
        <v>214</v>
      </c>
      <c r="C173" s="92">
        <v>0</v>
      </c>
      <c r="D173" s="92">
        <v>21</v>
      </c>
      <c r="E173" s="92">
        <v>0</v>
      </c>
      <c r="F173" s="92">
        <v>2</v>
      </c>
      <c r="G173" s="92">
        <v>23</v>
      </c>
    </row>
    <row r="174" spans="2:7" x14ac:dyDescent="0.25">
      <c r="B174" s="11" t="s">
        <v>189</v>
      </c>
      <c r="C174" s="92">
        <v>15</v>
      </c>
      <c r="D174" s="92">
        <v>0</v>
      </c>
      <c r="E174" s="92">
        <v>12</v>
      </c>
      <c r="F174" s="92">
        <v>0</v>
      </c>
      <c r="G174" s="92">
        <v>27</v>
      </c>
    </row>
    <row r="175" spans="2:7" x14ac:dyDescent="0.25">
      <c r="B175" s="11" t="s">
        <v>209</v>
      </c>
      <c r="C175" s="92">
        <v>0</v>
      </c>
      <c r="D175" s="92">
        <v>0</v>
      </c>
      <c r="E175" s="92">
        <v>2</v>
      </c>
      <c r="F175" s="92">
        <v>0</v>
      </c>
      <c r="G175" s="92">
        <v>2</v>
      </c>
    </row>
    <row r="176" spans="2:7" x14ac:dyDescent="0.25">
      <c r="B176" s="11" t="s">
        <v>208</v>
      </c>
      <c r="C176" s="92">
        <v>43</v>
      </c>
      <c r="D176" s="92">
        <v>0</v>
      </c>
      <c r="E176" s="92">
        <v>46</v>
      </c>
      <c r="F176" s="92">
        <v>0</v>
      </c>
      <c r="G176" s="92">
        <v>89</v>
      </c>
    </row>
    <row r="177" spans="2:7" x14ac:dyDescent="0.25">
      <c r="B177" s="11" t="s">
        <v>194</v>
      </c>
      <c r="C177" s="92">
        <v>4</v>
      </c>
      <c r="D177" s="92">
        <v>0</v>
      </c>
      <c r="E177" s="92">
        <v>2</v>
      </c>
      <c r="F177" s="92">
        <v>0</v>
      </c>
      <c r="G177" s="92">
        <v>6</v>
      </c>
    </row>
    <row r="178" spans="2:7" x14ac:dyDescent="0.25">
      <c r="B178" s="79" t="s">
        <v>243</v>
      </c>
      <c r="C178" s="129">
        <v>1</v>
      </c>
      <c r="D178" s="129">
        <v>0</v>
      </c>
      <c r="E178" s="129">
        <v>1</v>
      </c>
      <c r="F178" s="129">
        <v>0</v>
      </c>
      <c r="G178" s="129">
        <v>2</v>
      </c>
    </row>
    <row r="179" spans="2:7" x14ac:dyDescent="0.25">
      <c r="B179" s="11" t="s">
        <v>189</v>
      </c>
      <c r="C179" s="92">
        <v>0</v>
      </c>
      <c r="D179" s="92">
        <v>0</v>
      </c>
      <c r="E179" s="92">
        <v>1</v>
      </c>
      <c r="F179" s="92">
        <v>0</v>
      </c>
      <c r="G179" s="92">
        <v>1</v>
      </c>
    </row>
    <row r="180" spans="2:7" x14ac:dyDescent="0.25">
      <c r="B180" s="11" t="s">
        <v>208</v>
      </c>
      <c r="C180" s="92">
        <v>1</v>
      </c>
      <c r="D180" s="92">
        <v>0</v>
      </c>
      <c r="E180" s="92">
        <v>0</v>
      </c>
      <c r="F180" s="92">
        <v>0</v>
      </c>
      <c r="G180" s="92">
        <v>1</v>
      </c>
    </row>
    <row r="181" spans="2:7" x14ac:dyDescent="0.25">
      <c r="B181" s="128" t="s">
        <v>12</v>
      </c>
      <c r="C181" s="152">
        <v>669</v>
      </c>
      <c r="D181" s="152">
        <v>102</v>
      </c>
      <c r="E181" s="152">
        <v>920</v>
      </c>
      <c r="F181" s="152">
        <v>3</v>
      </c>
      <c r="G181" s="152">
        <v>1694</v>
      </c>
    </row>
  </sheetData>
  <mergeCells count="1">
    <mergeCell ref="B7:G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E235"/>
  <sheetViews>
    <sheetView topLeftCell="B1" zoomScale="70" zoomScaleNormal="70" workbookViewId="0">
      <selection activeCell="K3" sqref="K3"/>
    </sheetView>
  </sheetViews>
  <sheetFormatPr baseColWidth="10" defaultRowHeight="15" x14ac:dyDescent="0.25"/>
  <cols>
    <col min="1" max="1" width="5.28515625" customWidth="1"/>
    <col min="2" max="2" width="54.28515625" customWidth="1"/>
    <col min="3" max="7" width="17.85546875" style="78" customWidth="1"/>
    <col min="9" max="9" width="36.7109375" customWidth="1"/>
    <col min="10" max="13" width="15" style="78" customWidth="1"/>
    <col min="14" max="14" width="19.7109375" style="78" customWidth="1"/>
    <col min="15" max="15" width="14.140625" style="78" customWidth="1"/>
  </cols>
  <sheetData>
    <row r="1" spans="1:15" x14ac:dyDescent="0.25">
      <c r="A1" s="19"/>
      <c r="B1" s="19"/>
      <c r="C1" s="153"/>
      <c r="D1" s="153"/>
      <c r="E1" s="153"/>
      <c r="F1" s="153"/>
      <c r="G1" s="153"/>
      <c r="H1" s="153"/>
      <c r="I1" s="153"/>
      <c r="J1" s="153"/>
    </row>
    <row r="2" spans="1:15" ht="18" x14ac:dyDescent="0.25">
      <c r="A2" s="19"/>
      <c r="B2" s="18" t="s">
        <v>52</v>
      </c>
      <c r="C2" s="153"/>
      <c r="D2" s="153"/>
      <c r="E2" s="153"/>
      <c r="F2" s="153"/>
      <c r="G2" s="153"/>
      <c r="H2" s="153"/>
      <c r="I2" s="153"/>
      <c r="J2" s="153"/>
    </row>
    <row r="3" spans="1:15" x14ac:dyDescent="0.25">
      <c r="A3" s="19"/>
      <c r="B3" s="21" t="s">
        <v>249</v>
      </c>
      <c r="C3" s="153"/>
      <c r="D3" s="153"/>
      <c r="E3" s="153"/>
      <c r="F3" s="153"/>
      <c r="G3" s="153"/>
      <c r="H3" s="153"/>
      <c r="I3" s="153"/>
      <c r="J3" s="153"/>
    </row>
    <row r="4" spans="1:15" x14ac:dyDescent="0.25">
      <c r="A4" s="19"/>
      <c r="B4" s="21" t="s">
        <v>138</v>
      </c>
      <c r="C4" s="153"/>
      <c r="D4" s="153"/>
      <c r="E4" s="153"/>
      <c r="F4" s="153"/>
      <c r="G4" s="153"/>
      <c r="H4" s="153"/>
      <c r="I4" s="153"/>
      <c r="J4" s="153"/>
    </row>
    <row r="5" spans="1:15" x14ac:dyDescent="0.25">
      <c r="A5" s="19"/>
      <c r="B5" s="19"/>
      <c r="C5" s="153"/>
      <c r="D5" s="153"/>
      <c r="E5" s="153"/>
      <c r="F5" s="153"/>
      <c r="G5" s="153"/>
      <c r="H5" s="153"/>
      <c r="I5" s="153"/>
      <c r="J5" s="153"/>
    </row>
    <row r="7" spans="1:15" ht="21" customHeight="1" x14ac:dyDescent="0.25">
      <c r="B7" s="170" t="s">
        <v>35</v>
      </c>
      <c r="C7" s="170"/>
      <c r="D7" s="170"/>
      <c r="E7" s="170"/>
      <c r="F7" s="170"/>
      <c r="G7" s="170"/>
      <c r="I7" s="170" t="s">
        <v>32</v>
      </c>
      <c r="J7" s="170"/>
      <c r="K7" s="170"/>
      <c r="L7" s="170"/>
      <c r="M7" s="170"/>
      <c r="N7" s="170"/>
      <c r="O7" s="170"/>
    </row>
    <row r="8" spans="1:15" ht="28.5" customHeight="1" x14ac:dyDescent="0.25">
      <c r="B8" s="123" t="s">
        <v>31</v>
      </c>
      <c r="C8" s="123" t="s">
        <v>4</v>
      </c>
      <c r="D8" s="123" t="s">
        <v>2</v>
      </c>
      <c r="E8" s="123" t="s">
        <v>1</v>
      </c>
      <c r="F8" s="123" t="s">
        <v>5</v>
      </c>
      <c r="G8" s="123" t="s">
        <v>12</v>
      </c>
      <c r="I8" s="12" t="s">
        <v>33</v>
      </c>
      <c r="J8" s="132" t="s">
        <v>4</v>
      </c>
      <c r="K8" s="132" t="s">
        <v>2</v>
      </c>
      <c r="L8" s="132" t="s">
        <v>1</v>
      </c>
      <c r="M8" s="132" t="s">
        <v>5</v>
      </c>
      <c r="N8" s="132" t="s">
        <v>12</v>
      </c>
      <c r="O8" s="136" t="s">
        <v>14</v>
      </c>
    </row>
    <row r="9" spans="1:15" ht="15" customHeight="1" x14ac:dyDescent="0.25">
      <c r="B9" s="79" t="s">
        <v>230</v>
      </c>
      <c r="C9" s="129">
        <v>4</v>
      </c>
      <c r="D9" s="129">
        <v>0</v>
      </c>
      <c r="E9" s="129">
        <v>1</v>
      </c>
      <c r="F9" s="129">
        <v>0</v>
      </c>
      <c r="G9" s="129">
        <v>5</v>
      </c>
      <c r="I9" s="114" t="s">
        <v>201</v>
      </c>
      <c r="J9" s="133">
        <v>251</v>
      </c>
      <c r="K9" s="151">
        <v>0</v>
      </c>
      <c r="L9" s="133">
        <v>312</v>
      </c>
      <c r="M9" s="151">
        <v>0</v>
      </c>
      <c r="N9" s="151">
        <f>SUM(J9:M9)</f>
        <v>563</v>
      </c>
      <c r="O9" s="137">
        <f>N9/$N$20</f>
        <v>0.33234946871310506</v>
      </c>
    </row>
    <row r="10" spans="1:15" ht="15" customHeight="1" x14ac:dyDescent="0.25">
      <c r="B10" s="11" t="s">
        <v>201</v>
      </c>
      <c r="C10" s="92">
        <v>2</v>
      </c>
      <c r="D10" s="92">
        <v>0</v>
      </c>
      <c r="E10" s="92">
        <v>1</v>
      </c>
      <c r="F10" s="92">
        <v>0</v>
      </c>
      <c r="G10" s="92">
        <v>3</v>
      </c>
      <c r="I10" s="114" t="s">
        <v>223</v>
      </c>
      <c r="J10" s="133">
        <v>30</v>
      </c>
      <c r="K10" s="151">
        <v>0</v>
      </c>
      <c r="L10" s="133">
        <v>50</v>
      </c>
      <c r="M10" s="151">
        <v>0</v>
      </c>
      <c r="N10" s="151">
        <f t="shared" ref="N10:N19" si="0">SUM(J10:M10)</f>
        <v>80</v>
      </c>
      <c r="O10" s="137">
        <f t="shared" ref="O10:O19" si="1">N10/$N$20</f>
        <v>4.7225501770956316E-2</v>
      </c>
    </row>
    <row r="11" spans="1:15" ht="15.75" customHeight="1" x14ac:dyDescent="0.25">
      <c r="B11" s="11" t="s">
        <v>223</v>
      </c>
      <c r="C11" s="92">
        <v>1</v>
      </c>
      <c r="D11" s="92">
        <v>0</v>
      </c>
      <c r="E11" s="92">
        <v>0</v>
      </c>
      <c r="F11" s="92">
        <v>0</v>
      </c>
      <c r="G11" s="92">
        <v>1</v>
      </c>
      <c r="I11" s="114" t="s">
        <v>200</v>
      </c>
      <c r="J11" s="133">
        <v>264</v>
      </c>
      <c r="K11" s="151">
        <v>0</v>
      </c>
      <c r="L11" s="133">
        <v>338</v>
      </c>
      <c r="M11" s="151">
        <v>0</v>
      </c>
      <c r="N11" s="151">
        <f t="shared" si="0"/>
        <v>602</v>
      </c>
      <c r="O11" s="137">
        <f t="shared" si="1"/>
        <v>0.35537190082644626</v>
      </c>
    </row>
    <row r="12" spans="1:15" ht="15" customHeight="1" x14ac:dyDescent="0.25">
      <c r="B12" s="11" t="s">
        <v>202</v>
      </c>
      <c r="C12" s="92">
        <v>1</v>
      </c>
      <c r="D12" s="92">
        <v>0</v>
      </c>
      <c r="E12" s="92">
        <v>0</v>
      </c>
      <c r="F12" s="92">
        <v>0</v>
      </c>
      <c r="G12" s="92">
        <v>1</v>
      </c>
      <c r="I12" s="114" t="s">
        <v>205</v>
      </c>
      <c r="J12" s="133">
        <v>6</v>
      </c>
      <c r="K12" s="151">
        <v>0</v>
      </c>
      <c r="L12" s="151">
        <v>3</v>
      </c>
      <c r="M12" s="151">
        <v>0</v>
      </c>
      <c r="N12" s="151">
        <f t="shared" si="0"/>
        <v>9</v>
      </c>
      <c r="O12" s="137">
        <f t="shared" si="1"/>
        <v>5.3128689492325859E-3</v>
      </c>
    </row>
    <row r="13" spans="1:15" ht="15" customHeight="1" x14ac:dyDescent="0.25">
      <c r="B13" s="79" t="s">
        <v>224</v>
      </c>
      <c r="C13" s="129">
        <v>157</v>
      </c>
      <c r="D13" s="129">
        <v>3</v>
      </c>
      <c r="E13" s="129">
        <v>157</v>
      </c>
      <c r="F13" s="129">
        <v>1</v>
      </c>
      <c r="G13" s="129">
        <v>318</v>
      </c>
      <c r="I13" s="114" t="s">
        <v>203</v>
      </c>
      <c r="J13" s="133">
        <v>30</v>
      </c>
      <c r="K13" s="151">
        <v>0</v>
      </c>
      <c r="L13" s="133">
        <v>45</v>
      </c>
      <c r="M13" s="151">
        <v>0</v>
      </c>
      <c r="N13" s="151">
        <f t="shared" si="0"/>
        <v>75</v>
      </c>
      <c r="O13" s="137">
        <f t="shared" si="1"/>
        <v>4.4273907910271547E-2</v>
      </c>
    </row>
    <row r="14" spans="1:15" ht="15" customHeight="1" x14ac:dyDescent="0.25">
      <c r="B14" s="11" t="s">
        <v>223</v>
      </c>
      <c r="C14" s="92">
        <v>8</v>
      </c>
      <c r="D14" s="92">
        <v>0</v>
      </c>
      <c r="E14" s="92">
        <v>9</v>
      </c>
      <c r="F14" s="92">
        <v>0</v>
      </c>
      <c r="G14" s="92">
        <v>17</v>
      </c>
      <c r="I14" s="114" t="s">
        <v>204</v>
      </c>
      <c r="J14" s="133">
        <v>36</v>
      </c>
      <c r="K14" s="151">
        <v>0</v>
      </c>
      <c r="L14" s="133">
        <v>121</v>
      </c>
      <c r="M14" s="151">
        <v>0</v>
      </c>
      <c r="N14" s="151">
        <f t="shared" si="0"/>
        <v>157</v>
      </c>
      <c r="O14" s="137">
        <f t="shared" si="1"/>
        <v>9.2680047225501772E-2</v>
      </c>
    </row>
    <row r="15" spans="1:15" ht="15" customHeight="1" x14ac:dyDescent="0.25">
      <c r="B15" s="11" t="s">
        <v>200</v>
      </c>
      <c r="C15" s="92">
        <v>135</v>
      </c>
      <c r="D15" s="92">
        <v>0</v>
      </c>
      <c r="E15" s="92">
        <v>140</v>
      </c>
      <c r="F15" s="92">
        <v>0</v>
      </c>
      <c r="G15" s="92">
        <v>275</v>
      </c>
      <c r="I15" s="114" t="s">
        <v>206</v>
      </c>
      <c r="J15" s="133">
        <v>4</v>
      </c>
      <c r="K15" s="151">
        <v>0</v>
      </c>
      <c r="L15" s="133">
        <v>1</v>
      </c>
      <c r="M15" s="151">
        <v>0</v>
      </c>
      <c r="N15" s="151">
        <f t="shared" si="0"/>
        <v>5</v>
      </c>
      <c r="O15" s="137">
        <f t="shared" si="1"/>
        <v>2.9515938606847697E-3</v>
      </c>
    </row>
    <row r="16" spans="1:15" ht="15" customHeight="1" x14ac:dyDescent="0.25">
      <c r="B16" s="11" t="s">
        <v>205</v>
      </c>
      <c r="C16" s="92">
        <v>4</v>
      </c>
      <c r="D16" s="92">
        <v>0</v>
      </c>
      <c r="E16" s="92">
        <v>1</v>
      </c>
      <c r="F16" s="92">
        <v>0</v>
      </c>
      <c r="G16" s="92">
        <v>5</v>
      </c>
      <c r="I16" s="114" t="s">
        <v>202</v>
      </c>
      <c r="J16" s="133">
        <v>48</v>
      </c>
      <c r="K16" s="151">
        <v>0</v>
      </c>
      <c r="L16" s="133">
        <v>50</v>
      </c>
      <c r="M16" s="151">
        <v>0</v>
      </c>
      <c r="N16" s="151">
        <f t="shared" si="0"/>
        <v>98</v>
      </c>
      <c r="O16" s="137">
        <f t="shared" si="1"/>
        <v>5.7851239669421489E-2</v>
      </c>
    </row>
    <row r="17" spans="2:31" ht="15" customHeight="1" x14ac:dyDescent="0.25">
      <c r="B17" s="11" t="s">
        <v>203</v>
      </c>
      <c r="C17" s="92">
        <v>4</v>
      </c>
      <c r="D17" s="92">
        <v>0</v>
      </c>
      <c r="E17" s="92">
        <v>3</v>
      </c>
      <c r="F17" s="92">
        <v>0</v>
      </c>
      <c r="G17" s="92">
        <v>7</v>
      </c>
      <c r="I17" s="6" t="s">
        <v>216</v>
      </c>
      <c r="J17" s="151">
        <v>0</v>
      </c>
      <c r="K17" s="151">
        <v>1</v>
      </c>
      <c r="L17" s="151">
        <v>0</v>
      </c>
      <c r="M17" s="151">
        <v>0</v>
      </c>
      <c r="N17" s="151">
        <f t="shared" si="0"/>
        <v>1</v>
      </c>
      <c r="O17" s="137">
        <f t="shared" si="1"/>
        <v>5.9031877213695393E-4</v>
      </c>
      <c r="P17" s="76"/>
    </row>
    <row r="18" spans="2:31" ht="15" customHeight="1" x14ac:dyDescent="0.25">
      <c r="B18" s="11" t="s">
        <v>202</v>
      </c>
      <c r="C18" s="92">
        <v>6</v>
      </c>
      <c r="D18" s="92">
        <v>0</v>
      </c>
      <c r="E18" s="92">
        <v>4</v>
      </c>
      <c r="F18" s="92">
        <v>0</v>
      </c>
      <c r="G18" s="92">
        <v>10</v>
      </c>
      <c r="I18" s="6" t="s">
        <v>247</v>
      </c>
      <c r="J18" s="151">
        <v>0</v>
      </c>
      <c r="K18" s="151">
        <v>84</v>
      </c>
      <c r="L18" s="151">
        <v>0</v>
      </c>
      <c r="M18" s="151">
        <v>3</v>
      </c>
      <c r="N18" s="151">
        <f t="shared" si="0"/>
        <v>87</v>
      </c>
      <c r="O18" s="137">
        <f t="shared" si="1"/>
        <v>5.1357733175914994E-2</v>
      </c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</row>
    <row r="19" spans="2:31" ht="15" customHeight="1" x14ac:dyDescent="0.25">
      <c r="B19" s="11" t="s">
        <v>247</v>
      </c>
      <c r="C19" s="92">
        <v>0</v>
      </c>
      <c r="D19" s="92">
        <v>3</v>
      </c>
      <c r="E19" s="92">
        <v>0</v>
      </c>
      <c r="F19" s="92">
        <v>1</v>
      </c>
      <c r="G19" s="92">
        <v>4</v>
      </c>
      <c r="I19" s="6" t="s">
        <v>246</v>
      </c>
      <c r="J19" s="151">
        <v>0</v>
      </c>
      <c r="K19" s="151">
        <v>17</v>
      </c>
      <c r="L19" s="151">
        <v>0</v>
      </c>
      <c r="M19" s="151">
        <v>0</v>
      </c>
      <c r="N19" s="151">
        <f t="shared" si="0"/>
        <v>17</v>
      </c>
      <c r="O19" s="137">
        <f t="shared" si="1"/>
        <v>1.0035419126328217E-2</v>
      </c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</row>
    <row r="20" spans="2:31" ht="15" customHeight="1" x14ac:dyDescent="0.25">
      <c r="B20" s="79" t="s">
        <v>228</v>
      </c>
      <c r="C20" s="129">
        <v>75</v>
      </c>
      <c r="D20" s="129">
        <v>0</v>
      </c>
      <c r="E20" s="129">
        <v>73</v>
      </c>
      <c r="F20" s="129">
        <v>0</v>
      </c>
      <c r="G20" s="129">
        <v>148</v>
      </c>
      <c r="I20" s="79" t="s">
        <v>12</v>
      </c>
      <c r="J20" s="129">
        <f>SUM(J9:J19)</f>
        <v>669</v>
      </c>
      <c r="K20" s="129">
        <f t="shared" ref="K20:N20" si="2">SUM(K9:K19)</f>
        <v>102</v>
      </c>
      <c r="L20" s="129">
        <f t="shared" si="2"/>
        <v>920</v>
      </c>
      <c r="M20" s="129">
        <f t="shared" si="2"/>
        <v>3</v>
      </c>
      <c r="N20" s="129">
        <f t="shared" si="2"/>
        <v>1694</v>
      </c>
      <c r="O20" s="138">
        <f>SUM(O9:O19)</f>
        <v>0.99999999999999989</v>
      </c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</row>
    <row r="21" spans="2:31" ht="15" customHeight="1" x14ac:dyDescent="0.25">
      <c r="B21" s="11" t="s">
        <v>201</v>
      </c>
      <c r="C21" s="92">
        <v>57</v>
      </c>
      <c r="D21" s="92">
        <v>0</v>
      </c>
      <c r="E21" s="92">
        <v>52</v>
      </c>
      <c r="F21" s="92">
        <v>0</v>
      </c>
      <c r="G21" s="92">
        <v>109</v>
      </c>
      <c r="I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</row>
    <row r="22" spans="2:31" ht="15" customHeight="1" x14ac:dyDescent="0.25">
      <c r="B22" s="11" t="s">
        <v>223</v>
      </c>
      <c r="C22" s="92">
        <v>2</v>
      </c>
      <c r="D22" s="92">
        <v>0</v>
      </c>
      <c r="E22" s="92">
        <v>4</v>
      </c>
      <c r="F22" s="92">
        <v>0</v>
      </c>
      <c r="G22" s="92">
        <v>6</v>
      </c>
      <c r="I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</row>
    <row r="23" spans="2:31" ht="15" customHeight="1" x14ac:dyDescent="0.25">
      <c r="B23" s="11" t="s">
        <v>203</v>
      </c>
      <c r="C23" s="92">
        <v>9</v>
      </c>
      <c r="D23" s="92">
        <v>0</v>
      </c>
      <c r="E23" s="92">
        <v>11</v>
      </c>
      <c r="F23" s="92">
        <v>0</v>
      </c>
      <c r="G23" s="92">
        <v>20</v>
      </c>
      <c r="I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</row>
    <row r="24" spans="2:31" ht="15" customHeight="1" x14ac:dyDescent="0.25">
      <c r="B24" s="11" t="s">
        <v>204</v>
      </c>
      <c r="C24" s="92">
        <v>7</v>
      </c>
      <c r="D24" s="92">
        <v>0</v>
      </c>
      <c r="E24" s="92">
        <v>6</v>
      </c>
      <c r="F24" s="92">
        <v>0</v>
      </c>
      <c r="G24" s="92">
        <v>13</v>
      </c>
    </row>
    <row r="25" spans="2:31" ht="15" customHeight="1" x14ac:dyDescent="0.25">
      <c r="B25" s="79" t="s">
        <v>225</v>
      </c>
      <c r="C25" s="129">
        <v>87</v>
      </c>
      <c r="D25" s="129">
        <v>75</v>
      </c>
      <c r="E25" s="129">
        <v>240</v>
      </c>
      <c r="F25" s="129">
        <v>0</v>
      </c>
      <c r="G25" s="129">
        <v>402</v>
      </c>
    </row>
    <row r="26" spans="2:31" ht="15" customHeight="1" x14ac:dyDescent="0.25">
      <c r="B26" s="11" t="s">
        <v>201</v>
      </c>
      <c r="C26" s="92">
        <v>28</v>
      </c>
      <c r="D26" s="92">
        <v>0</v>
      </c>
      <c r="E26" s="92">
        <v>86</v>
      </c>
      <c r="F26" s="92">
        <v>0</v>
      </c>
      <c r="G26" s="92">
        <v>114</v>
      </c>
    </row>
    <row r="27" spans="2:31" ht="15" customHeight="1" x14ac:dyDescent="0.25">
      <c r="B27" s="11" t="s">
        <v>223</v>
      </c>
      <c r="C27" s="92">
        <v>1</v>
      </c>
      <c r="D27" s="92">
        <v>0</v>
      </c>
      <c r="E27" s="92">
        <v>11</v>
      </c>
      <c r="F27" s="92">
        <v>0</v>
      </c>
      <c r="G27" s="92">
        <v>12</v>
      </c>
    </row>
    <row r="28" spans="2:31" ht="15" customHeight="1" x14ac:dyDescent="0.25">
      <c r="B28" s="11" t="s">
        <v>200</v>
      </c>
      <c r="C28" s="92">
        <v>24</v>
      </c>
      <c r="D28" s="92">
        <v>0</v>
      </c>
      <c r="E28" s="92">
        <v>14</v>
      </c>
      <c r="F28" s="92">
        <v>0</v>
      </c>
      <c r="G28" s="92">
        <v>38</v>
      </c>
    </row>
    <row r="29" spans="2:31" ht="15" customHeight="1" x14ac:dyDescent="0.25">
      <c r="B29" s="11" t="s">
        <v>203</v>
      </c>
      <c r="C29" s="92">
        <v>5</v>
      </c>
      <c r="D29" s="92">
        <v>0</v>
      </c>
      <c r="E29" s="92">
        <v>10</v>
      </c>
      <c r="F29" s="92">
        <v>0</v>
      </c>
      <c r="G29" s="92">
        <v>15</v>
      </c>
    </row>
    <row r="30" spans="2:31" ht="15" customHeight="1" x14ac:dyDescent="0.25">
      <c r="B30" s="11" t="s">
        <v>204</v>
      </c>
      <c r="C30" s="92">
        <v>29</v>
      </c>
      <c r="D30" s="92">
        <v>0</v>
      </c>
      <c r="E30" s="92">
        <v>113</v>
      </c>
      <c r="F30" s="92">
        <v>0</v>
      </c>
      <c r="G30" s="92">
        <v>142</v>
      </c>
    </row>
    <row r="31" spans="2:31" ht="15" customHeight="1" x14ac:dyDescent="0.25">
      <c r="B31" s="11" t="s">
        <v>202</v>
      </c>
      <c r="C31" s="92">
        <v>0</v>
      </c>
      <c r="D31" s="92">
        <v>0</v>
      </c>
      <c r="E31" s="92">
        <v>6</v>
      </c>
      <c r="F31" s="92">
        <v>0</v>
      </c>
      <c r="G31" s="92">
        <v>6</v>
      </c>
    </row>
    <row r="32" spans="2:31" ht="15" customHeight="1" x14ac:dyDescent="0.25">
      <c r="B32" s="11" t="s">
        <v>216</v>
      </c>
      <c r="C32" s="92">
        <v>0</v>
      </c>
      <c r="D32" s="92">
        <v>1</v>
      </c>
      <c r="E32" s="92">
        <v>0</v>
      </c>
      <c r="F32" s="92">
        <v>0</v>
      </c>
      <c r="G32" s="92">
        <v>1</v>
      </c>
    </row>
    <row r="33" spans="2:7" ht="15" customHeight="1" x14ac:dyDescent="0.25">
      <c r="B33" s="11" t="s">
        <v>247</v>
      </c>
      <c r="C33" s="92">
        <v>0</v>
      </c>
      <c r="D33" s="92">
        <v>57</v>
      </c>
      <c r="E33" s="92">
        <v>0</v>
      </c>
      <c r="F33" s="92">
        <v>0</v>
      </c>
      <c r="G33" s="92">
        <v>57</v>
      </c>
    </row>
    <row r="34" spans="2:7" ht="15" customHeight="1" x14ac:dyDescent="0.25">
      <c r="B34" s="11" t="s">
        <v>246</v>
      </c>
      <c r="C34" s="92">
        <v>0</v>
      </c>
      <c r="D34" s="92">
        <v>17</v>
      </c>
      <c r="E34" s="92">
        <v>0</v>
      </c>
      <c r="F34" s="92">
        <v>0</v>
      </c>
      <c r="G34" s="92">
        <v>17</v>
      </c>
    </row>
    <row r="35" spans="2:7" ht="15" customHeight="1" x14ac:dyDescent="0.25">
      <c r="B35" s="79" t="s">
        <v>231</v>
      </c>
      <c r="C35" s="129">
        <v>5</v>
      </c>
      <c r="D35" s="129">
        <v>0</v>
      </c>
      <c r="E35" s="129">
        <v>10</v>
      </c>
      <c r="F35" s="129">
        <v>0</v>
      </c>
      <c r="G35" s="129">
        <v>15</v>
      </c>
    </row>
    <row r="36" spans="2:7" ht="15" customHeight="1" x14ac:dyDescent="0.25">
      <c r="B36" s="11" t="s">
        <v>202</v>
      </c>
      <c r="C36" s="92">
        <v>5</v>
      </c>
      <c r="D36" s="92">
        <v>0</v>
      </c>
      <c r="E36" s="92">
        <v>10</v>
      </c>
      <c r="F36" s="92">
        <v>0</v>
      </c>
      <c r="G36" s="92">
        <v>15</v>
      </c>
    </row>
    <row r="37" spans="2:7" ht="15" customHeight="1" x14ac:dyDescent="0.25">
      <c r="B37" s="79" t="s">
        <v>232</v>
      </c>
      <c r="C37" s="129">
        <v>3</v>
      </c>
      <c r="D37" s="129">
        <v>0</v>
      </c>
      <c r="E37" s="129"/>
      <c r="F37" s="129">
        <v>0</v>
      </c>
      <c r="G37" s="129">
        <v>3</v>
      </c>
    </row>
    <row r="38" spans="2:7" ht="15" customHeight="1" x14ac:dyDescent="0.25">
      <c r="B38" s="11" t="s">
        <v>201</v>
      </c>
      <c r="C38" s="92">
        <v>3</v>
      </c>
      <c r="D38" s="92">
        <v>0</v>
      </c>
      <c r="E38" s="92">
        <v>0</v>
      </c>
      <c r="F38" s="92"/>
      <c r="G38" s="92">
        <v>3</v>
      </c>
    </row>
    <row r="39" spans="2:7" ht="15" customHeight="1" x14ac:dyDescent="0.25">
      <c r="B39" s="79" t="s">
        <v>234</v>
      </c>
      <c r="C39" s="129">
        <v>22</v>
      </c>
      <c r="D39" s="129">
        <v>0</v>
      </c>
      <c r="E39" s="129">
        <v>52</v>
      </c>
      <c r="F39" s="129">
        <v>0</v>
      </c>
      <c r="G39" s="129">
        <v>74</v>
      </c>
    </row>
    <row r="40" spans="2:7" ht="15" customHeight="1" x14ac:dyDescent="0.25">
      <c r="B40" s="11" t="s">
        <v>201</v>
      </c>
      <c r="C40" s="92">
        <v>21</v>
      </c>
      <c r="D40" s="92">
        <v>0</v>
      </c>
      <c r="E40" s="92">
        <v>52</v>
      </c>
      <c r="F40" s="92">
        <v>0</v>
      </c>
      <c r="G40" s="92">
        <v>73</v>
      </c>
    </row>
    <row r="41" spans="2:7" ht="15" customHeight="1" x14ac:dyDescent="0.25">
      <c r="B41" s="11" t="s">
        <v>223</v>
      </c>
      <c r="C41" s="92">
        <v>1</v>
      </c>
      <c r="D41" s="92">
        <v>0</v>
      </c>
      <c r="E41" s="92">
        <v>0</v>
      </c>
      <c r="F41" s="92">
        <v>0</v>
      </c>
      <c r="G41" s="92">
        <v>1</v>
      </c>
    </row>
    <row r="42" spans="2:7" ht="15" customHeight="1" x14ac:dyDescent="0.25">
      <c r="B42" s="79" t="s">
        <v>226</v>
      </c>
      <c r="C42" s="129">
        <v>110</v>
      </c>
      <c r="D42" s="129">
        <v>3</v>
      </c>
      <c r="E42" s="129">
        <v>188</v>
      </c>
      <c r="F42" s="129">
        <v>0</v>
      </c>
      <c r="G42" s="129">
        <v>301</v>
      </c>
    </row>
    <row r="43" spans="2:7" ht="15" customHeight="1" x14ac:dyDescent="0.25">
      <c r="B43" s="11" t="s">
        <v>223</v>
      </c>
      <c r="C43" s="92">
        <v>4</v>
      </c>
      <c r="D43" s="92">
        <v>0</v>
      </c>
      <c r="E43" s="92">
        <v>2</v>
      </c>
      <c r="F43" s="92">
        <v>0</v>
      </c>
      <c r="G43" s="92">
        <v>6</v>
      </c>
    </row>
    <row r="44" spans="2:7" ht="15" customHeight="1" x14ac:dyDescent="0.25">
      <c r="B44" s="11" t="s">
        <v>200</v>
      </c>
      <c r="C44" s="92">
        <v>105</v>
      </c>
      <c r="D44" s="92">
        <v>0</v>
      </c>
      <c r="E44" s="92">
        <v>184</v>
      </c>
      <c r="F44" s="92">
        <v>0</v>
      </c>
      <c r="G44" s="92">
        <v>289</v>
      </c>
    </row>
    <row r="45" spans="2:7" ht="15" customHeight="1" x14ac:dyDescent="0.25">
      <c r="B45" s="11" t="s">
        <v>205</v>
      </c>
      <c r="C45" s="92">
        <v>1</v>
      </c>
      <c r="D45" s="92">
        <v>0</v>
      </c>
      <c r="E45" s="92">
        <v>2</v>
      </c>
      <c r="F45" s="92">
        <v>0</v>
      </c>
      <c r="G45" s="92">
        <v>3</v>
      </c>
    </row>
    <row r="46" spans="2:7" ht="15" customHeight="1" x14ac:dyDescent="0.25">
      <c r="B46" s="11" t="s">
        <v>247</v>
      </c>
      <c r="C46" s="92">
        <v>0</v>
      </c>
      <c r="D46" s="92">
        <v>3</v>
      </c>
      <c r="E46" s="92">
        <v>0</v>
      </c>
      <c r="F46" s="92">
        <v>0</v>
      </c>
      <c r="G46" s="92">
        <v>3</v>
      </c>
    </row>
    <row r="47" spans="2:7" ht="15" customHeight="1" x14ac:dyDescent="0.25">
      <c r="B47" s="79" t="s">
        <v>229</v>
      </c>
      <c r="C47" s="129">
        <v>35</v>
      </c>
      <c r="D47" s="129">
        <v>0</v>
      </c>
      <c r="E47" s="129">
        <v>26</v>
      </c>
      <c r="F47" s="129">
        <v>0</v>
      </c>
      <c r="G47" s="129">
        <v>61</v>
      </c>
    </row>
    <row r="48" spans="2:7" ht="15" customHeight="1" x14ac:dyDescent="0.25">
      <c r="B48" s="11" t="s">
        <v>201</v>
      </c>
      <c r="C48" s="92">
        <v>23</v>
      </c>
      <c r="D48" s="92">
        <v>0</v>
      </c>
      <c r="E48" s="92">
        <v>16</v>
      </c>
      <c r="F48" s="92">
        <v>0</v>
      </c>
      <c r="G48" s="92">
        <v>39</v>
      </c>
    </row>
    <row r="49" spans="1:7" ht="15" customHeight="1" x14ac:dyDescent="0.25">
      <c r="B49" s="11" t="s">
        <v>223</v>
      </c>
      <c r="C49" s="92">
        <v>7</v>
      </c>
      <c r="D49" s="92">
        <v>0</v>
      </c>
      <c r="E49" s="92">
        <v>7</v>
      </c>
      <c r="F49" s="92">
        <v>0</v>
      </c>
      <c r="G49" s="92">
        <v>14</v>
      </c>
    </row>
    <row r="50" spans="1:7" ht="15" customHeight="1" x14ac:dyDescent="0.25">
      <c r="B50" s="11" t="s">
        <v>205</v>
      </c>
      <c r="C50" s="92">
        <v>1</v>
      </c>
      <c r="D50" s="92">
        <v>0</v>
      </c>
      <c r="E50" s="92">
        <v>0</v>
      </c>
      <c r="F50" s="92">
        <v>0</v>
      </c>
      <c r="G50" s="92">
        <v>1</v>
      </c>
    </row>
    <row r="51" spans="1:7" ht="15" customHeight="1" x14ac:dyDescent="0.25">
      <c r="B51" s="11" t="s">
        <v>203</v>
      </c>
      <c r="C51" s="92">
        <v>1</v>
      </c>
      <c r="D51" s="92">
        <v>0</v>
      </c>
      <c r="E51" s="92">
        <v>1</v>
      </c>
      <c r="F51" s="92">
        <v>0</v>
      </c>
      <c r="G51" s="92">
        <v>2</v>
      </c>
    </row>
    <row r="52" spans="1:7" x14ac:dyDescent="0.25">
      <c r="B52" s="11" t="s">
        <v>206</v>
      </c>
      <c r="C52" s="92">
        <v>2</v>
      </c>
      <c r="D52" s="92">
        <v>0</v>
      </c>
      <c r="E52" s="92">
        <v>1</v>
      </c>
      <c r="F52" s="92">
        <v>0</v>
      </c>
      <c r="G52" s="92">
        <v>3</v>
      </c>
    </row>
    <row r="53" spans="1:7" x14ac:dyDescent="0.25">
      <c r="B53" s="11" t="s">
        <v>202</v>
      </c>
      <c r="C53" s="92">
        <v>1</v>
      </c>
      <c r="D53" s="92">
        <v>0</v>
      </c>
      <c r="E53" s="92">
        <v>1</v>
      </c>
      <c r="F53" s="92">
        <v>0</v>
      </c>
      <c r="G53" s="92">
        <v>2</v>
      </c>
    </row>
    <row r="54" spans="1:7" x14ac:dyDescent="0.25">
      <c r="B54" s="79" t="s">
        <v>235</v>
      </c>
      <c r="C54" s="129">
        <v>9</v>
      </c>
      <c r="D54" s="129">
        <v>0</v>
      </c>
      <c r="E54" s="129">
        <v>7</v>
      </c>
      <c r="F54" s="129">
        <v>0</v>
      </c>
      <c r="G54" s="129">
        <v>16</v>
      </c>
    </row>
    <row r="55" spans="1:7" x14ac:dyDescent="0.25">
      <c r="B55" s="11" t="s">
        <v>201</v>
      </c>
      <c r="C55" s="92">
        <v>9</v>
      </c>
      <c r="D55" s="92">
        <v>0</v>
      </c>
      <c r="E55" s="92">
        <v>7</v>
      </c>
      <c r="F55" s="92">
        <v>0</v>
      </c>
      <c r="G55" s="92">
        <v>16</v>
      </c>
    </row>
    <row r="56" spans="1:7" x14ac:dyDescent="0.25">
      <c r="B56" s="79" t="s">
        <v>233</v>
      </c>
      <c r="C56" s="129">
        <v>1</v>
      </c>
      <c r="D56" s="129">
        <v>0</v>
      </c>
      <c r="E56" s="129">
        <v>1</v>
      </c>
      <c r="F56" s="129">
        <v>0</v>
      </c>
      <c r="G56" s="129">
        <v>2</v>
      </c>
    </row>
    <row r="57" spans="1:7" x14ac:dyDescent="0.25">
      <c r="A57" s="76"/>
      <c r="B57" s="11" t="s">
        <v>223</v>
      </c>
      <c r="C57" s="92">
        <v>1</v>
      </c>
      <c r="D57" s="92">
        <v>0</v>
      </c>
      <c r="E57" s="92">
        <v>1</v>
      </c>
      <c r="F57" s="92">
        <v>0</v>
      </c>
      <c r="G57" s="92">
        <v>2</v>
      </c>
    </row>
    <row r="58" spans="1:7" x14ac:dyDescent="0.25">
      <c r="A58" s="76"/>
      <c r="B58" s="79" t="s">
        <v>227</v>
      </c>
      <c r="C58" s="129">
        <v>160</v>
      </c>
      <c r="D58" s="129">
        <v>21</v>
      </c>
      <c r="E58" s="129">
        <v>164</v>
      </c>
      <c r="F58" s="129">
        <v>2</v>
      </c>
      <c r="G58" s="129">
        <v>347</v>
      </c>
    </row>
    <row r="59" spans="1:7" x14ac:dyDescent="0.25">
      <c r="B59" s="11" t="s">
        <v>201</v>
      </c>
      <c r="C59" s="92">
        <v>107</v>
      </c>
      <c r="D59" s="92">
        <v>0</v>
      </c>
      <c r="E59" s="92">
        <v>98</v>
      </c>
      <c r="F59" s="92">
        <v>0</v>
      </c>
      <c r="G59" s="92">
        <v>205</v>
      </c>
    </row>
    <row r="60" spans="1:7" x14ac:dyDescent="0.25">
      <c r="B60" s="11" t="s">
        <v>223</v>
      </c>
      <c r="C60" s="92">
        <v>5</v>
      </c>
      <c r="D60" s="92">
        <v>0</v>
      </c>
      <c r="E60" s="92">
        <v>15</v>
      </c>
      <c r="F60" s="92">
        <v>0</v>
      </c>
      <c r="G60" s="92">
        <v>20</v>
      </c>
    </row>
    <row r="61" spans="1:7" x14ac:dyDescent="0.25">
      <c r="B61" s="11" t="s">
        <v>203</v>
      </c>
      <c r="C61" s="92">
        <v>11</v>
      </c>
      <c r="D61" s="92">
        <v>0</v>
      </c>
      <c r="E61" s="92">
        <v>20</v>
      </c>
      <c r="F61" s="92">
        <v>0</v>
      </c>
      <c r="G61" s="92">
        <v>31</v>
      </c>
    </row>
    <row r="62" spans="1:7" x14ac:dyDescent="0.25">
      <c r="B62" s="11" t="s">
        <v>204</v>
      </c>
      <c r="C62" s="92">
        <v>0</v>
      </c>
      <c r="D62" s="92">
        <v>0</v>
      </c>
      <c r="E62" s="92">
        <v>2</v>
      </c>
      <c r="F62" s="92">
        <v>0</v>
      </c>
      <c r="G62" s="92">
        <v>2</v>
      </c>
    </row>
    <row r="63" spans="1:7" x14ac:dyDescent="0.25">
      <c r="B63" s="11" t="s">
        <v>206</v>
      </c>
      <c r="C63" s="92">
        <v>2</v>
      </c>
      <c r="D63" s="92">
        <v>0</v>
      </c>
      <c r="E63" s="92">
        <v>0</v>
      </c>
      <c r="F63" s="92">
        <v>0</v>
      </c>
      <c r="G63" s="92">
        <v>2</v>
      </c>
    </row>
    <row r="64" spans="1:7" x14ac:dyDescent="0.25">
      <c r="B64" s="11" t="s">
        <v>202</v>
      </c>
      <c r="C64" s="92">
        <v>35</v>
      </c>
      <c r="D64" s="92">
        <v>0</v>
      </c>
      <c r="E64" s="92">
        <v>29</v>
      </c>
      <c r="F64" s="92">
        <v>0</v>
      </c>
      <c r="G64" s="92">
        <v>64</v>
      </c>
    </row>
    <row r="65" spans="2:7" x14ac:dyDescent="0.25">
      <c r="B65" s="11" t="s">
        <v>247</v>
      </c>
      <c r="C65" s="92">
        <v>0</v>
      </c>
      <c r="D65" s="92">
        <v>21</v>
      </c>
      <c r="E65" s="92">
        <v>0</v>
      </c>
      <c r="F65" s="92">
        <v>2</v>
      </c>
      <c r="G65" s="92">
        <v>23</v>
      </c>
    </row>
    <row r="66" spans="2:7" x14ac:dyDescent="0.25">
      <c r="B66" s="79" t="s">
        <v>243</v>
      </c>
      <c r="C66" s="129">
        <v>1</v>
      </c>
      <c r="D66" s="129">
        <v>0</v>
      </c>
      <c r="E66" s="129">
        <v>1</v>
      </c>
      <c r="F66" s="129">
        <v>0</v>
      </c>
      <c r="G66" s="129">
        <v>2</v>
      </c>
    </row>
    <row r="67" spans="2:7" x14ac:dyDescent="0.25">
      <c r="B67" s="11" t="s">
        <v>201</v>
      </c>
      <c r="C67" s="92">
        <v>1</v>
      </c>
      <c r="D67" s="92">
        <v>0</v>
      </c>
      <c r="E67" s="92">
        <v>0</v>
      </c>
      <c r="F67" s="92">
        <v>0</v>
      </c>
      <c r="G67" s="92">
        <v>1</v>
      </c>
    </row>
    <row r="68" spans="2:7" x14ac:dyDescent="0.25">
      <c r="B68" s="11" t="s">
        <v>223</v>
      </c>
      <c r="C68" s="92">
        <v>0</v>
      </c>
      <c r="D68" s="92">
        <v>0</v>
      </c>
      <c r="E68" s="92">
        <v>1</v>
      </c>
      <c r="F68" s="92">
        <v>0</v>
      </c>
      <c r="G68" s="92">
        <v>1</v>
      </c>
    </row>
    <row r="69" spans="2:7" x14ac:dyDescent="0.25">
      <c r="B69" s="128" t="s">
        <v>12</v>
      </c>
      <c r="C69" s="152">
        <v>669</v>
      </c>
      <c r="D69" s="152">
        <v>102</v>
      </c>
      <c r="E69" s="152">
        <v>920</v>
      </c>
      <c r="F69" s="152">
        <v>3</v>
      </c>
      <c r="G69" s="152">
        <v>1694</v>
      </c>
    </row>
    <row r="70" spans="2:7" x14ac:dyDescent="0.25">
      <c r="B70" s="76"/>
    </row>
    <row r="71" spans="2:7" x14ac:dyDescent="0.25">
      <c r="B71" s="76"/>
    </row>
    <row r="72" spans="2:7" x14ac:dyDescent="0.25">
      <c r="B72" s="76"/>
    </row>
    <row r="73" spans="2:7" x14ac:dyDescent="0.25">
      <c r="B73" s="76"/>
    </row>
    <row r="74" spans="2:7" x14ac:dyDescent="0.25">
      <c r="B74" s="76"/>
    </row>
    <row r="75" spans="2:7" x14ac:dyDescent="0.25">
      <c r="B75" s="76"/>
    </row>
    <row r="76" spans="2:7" x14ac:dyDescent="0.25">
      <c r="B76" s="76"/>
    </row>
    <row r="77" spans="2:7" x14ac:dyDescent="0.25">
      <c r="B77" s="76"/>
    </row>
    <row r="78" spans="2:7" x14ac:dyDescent="0.25">
      <c r="B78" s="76"/>
    </row>
    <row r="79" spans="2:7" x14ac:dyDescent="0.25">
      <c r="B79" s="76"/>
    </row>
    <row r="80" spans="2:7" x14ac:dyDescent="0.25">
      <c r="B80" s="76"/>
    </row>
    <row r="81" spans="2:2" x14ac:dyDescent="0.25">
      <c r="B81" s="76"/>
    </row>
    <row r="82" spans="2:2" x14ac:dyDescent="0.25">
      <c r="B82" s="76"/>
    </row>
    <row r="83" spans="2:2" x14ac:dyDescent="0.25">
      <c r="B83" s="76"/>
    </row>
    <row r="84" spans="2:2" x14ac:dyDescent="0.25">
      <c r="B84" s="76"/>
    </row>
    <row r="85" spans="2:2" x14ac:dyDescent="0.25">
      <c r="B85" s="76"/>
    </row>
    <row r="86" spans="2:2" x14ac:dyDescent="0.25">
      <c r="B86" s="76"/>
    </row>
    <row r="87" spans="2:2" x14ac:dyDescent="0.25">
      <c r="B87" s="76"/>
    </row>
    <row r="88" spans="2:2" x14ac:dyDescent="0.25">
      <c r="B88" s="76"/>
    </row>
    <row r="89" spans="2:2" x14ac:dyDescent="0.25">
      <c r="B89" s="76"/>
    </row>
    <row r="90" spans="2:2" x14ac:dyDescent="0.25">
      <c r="B90" s="76"/>
    </row>
    <row r="91" spans="2:2" x14ac:dyDescent="0.25">
      <c r="B91" s="76"/>
    </row>
    <row r="92" spans="2:2" x14ac:dyDescent="0.25">
      <c r="B92" s="76"/>
    </row>
    <row r="93" spans="2:2" x14ac:dyDescent="0.25">
      <c r="B93" s="76"/>
    </row>
    <row r="94" spans="2:2" x14ac:dyDescent="0.25">
      <c r="B94" s="76"/>
    </row>
    <row r="95" spans="2:2" x14ac:dyDescent="0.25">
      <c r="B95" s="76"/>
    </row>
    <row r="96" spans="2:2" x14ac:dyDescent="0.25">
      <c r="B96" s="76"/>
    </row>
    <row r="97" spans="2:2" x14ac:dyDescent="0.25">
      <c r="B97" s="76"/>
    </row>
    <row r="98" spans="2:2" x14ac:dyDescent="0.25">
      <c r="B98" s="76"/>
    </row>
    <row r="99" spans="2:2" x14ac:dyDescent="0.25">
      <c r="B99" s="76"/>
    </row>
    <row r="100" spans="2:2" x14ac:dyDescent="0.25">
      <c r="B100" s="76"/>
    </row>
    <row r="101" spans="2:2" x14ac:dyDescent="0.25">
      <c r="B101" s="76"/>
    </row>
    <row r="102" spans="2:2" x14ac:dyDescent="0.25">
      <c r="B102" s="76"/>
    </row>
    <row r="103" spans="2:2" x14ac:dyDescent="0.25">
      <c r="B103" s="76"/>
    </row>
    <row r="104" spans="2:2" x14ac:dyDescent="0.25">
      <c r="B104" s="76"/>
    </row>
    <row r="105" spans="2:2" x14ac:dyDescent="0.25">
      <c r="B105" s="76"/>
    </row>
    <row r="106" spans="2:2" x14ac:dyDescent="0.25">
      <c r="B106" s="76"/>
    </row>
    <row r="107" spans="2:2" x14ac:dyDescent="0.25">
      <c r="B107" s="76"/>
    </row>
    <row r="108" spans="2:2" x14ac:dyDescent="0.25">
      <c r="B108" s="76"/>
    </row>
    <row r="109" spans="2:2" x14ac:dyDescent="0.25">
      <c r="B109" s="76"/>
    </row>
    <row r="110" spans="2:2" x14ac:dyDescent="0.25">
      <c r="B110" s="76"/>
    </row>
    <row r="111" spans="2:2" x14ac:dyDescent="0.25">
      <c r="B111" s="76"/>
    </row>
    <row r="112" spans="2:2" x14ac:dyDescent="0.25">
      <c r="B112" s="76"/>
    </row>
    <row r="113" spans="2:2" x14ac:dyDescent="0.25">
      <c r="B113" s="76"/>
    </row>
    <row r="114" spans="2:2" x14ac:dyDescent="0.25">
      <c r="B114" s="76"/>
    </row>
    <row r="115" spans="2:2" x14ac:dyDescent="0.25">
      <c r="B115" s="76"/>
    </row>
    <row r="116" spans="2:2" x14ac:dyDescent="0.25">
      <c r="B116" s="76"/>
    </row>
    <row r="117" spans="2:2" x14ac:dyDescent="0.25">
      <c r="B117" s="76"/>
    </row>
    <row r="118" spans="2:2" x14ac:dyDescent="0.25">
      <c r="B118" s="76"/>
    </row>
    <row r="119" spans="2:2" x14ac:dyDescent="0.25">
      <c r="B119" s="76"/>
    </row>
    <row r="120" spans="2:2" x14ac:dyDescent="0.25">
      <c r="B120" s="76"/>
    </row>
    <row r="121" spans="2:2" x14ac:dyDescent="0.25">
      <c r="B121" s="76"/>
    </row>
    <row r="122" spans="2:2" x14ac:dyDescent="0.25">
      <c r="B122" s="76"/>
    </row>
    <row r="123" spans="2:2" x14ac:dyDescent="0.25">
      <c r="B123" s="76"/>
    </row>
    <row r="124" spans="2:2" x14ac:dyDescent="0.25">
      <c r="B124" s="76"/>
    </row>
    <row r="125" spans="2:2" x14ac:dyDescent="0.25">
      <c r="B125" s="76"/>
    </row>
    <row r="126" spans="2:2" x14ac:dyDescent="0.25">
      <c r="B126" s="76"/>
    </row>
    <row r="127" spans="2:2" x14ac:dyDescent="0.25">
      <c r="B127" s="76"/>
    </row>
    <row r="128" spans="2:2" x14ac:dyDescent="0.25">
      <c r="B128" s="76"/>
    </row>
    <row r="129" spans="2:2" x14ac:dyDescent="0.25">
      <c r="B129" s="76"/>
    </row>
    <row r="130" spans="2:2" x14ac:dyDescent="0.25">
      <c r="B130" s="76"/>
    </row>
    <row r="131" spans="2:2" x14ac:dyDescent="0.25">
      <c r="B131" s="76"/>
    </row>
    <row r="132" spans="2:2" x14ac:dyDescent="0.25">
      <c r="B132" s="76"/>
    </row>
    <row r="133" spans="2:2" x14ac:dyDescent="0.25">
      <c r="B133" s="76"/>
    </row>
    <row r="134" spans="2:2" x14ac:dyDescent="0.25">
      <c r="B134" s="76"/>
    </row>
    <row r="135" spans="2:2" x14ac:dyDescent="0.25">
      <c r="B135" s="76"/>
    </row>
    <row r="136" spans="2:2" x14ac:dyDescent="0.25">
      <c r="B136" s="76"/>
    </row>
    <row r="137" spans="2:2" x14ac:dyDescent="0.25">
      <c r="B137" s="76"/>
    </row>
    <row r="138" spans="2:2" x14ac:dyDescent="0.25">
      <c r="B138" s="76"/>
    </row>
    <row r="139" spans="2:2" x14ac:dyDescent="0.25">
      <c r="B139" s="76"/>
    </row>
    <row r="140" spans="2:2" x14ac:dyDescent="0.25">
      <c r="B140" s="76"/>
    </row>
    <row r="141" spans="2:2" x14ac:dyDescent="0.25">
      <c r="B141" s="76"/>
    </row>
    <row r="142" spans="2:2" x14ac:dyDescent="0.25">
      <c r="B142" s="76"/>
    </row>
    <row r="143" spans="2:2" x14ac:dyDescent="0.25">
      <c r="B143" s="76"/>
    </row>
    <row r="144" spans="2:2" x14ac:dyDescent="0.25">
      <c r="B144" s="76"/>
    </row>
    <row r="145" spans="2:2" x14ac:dyDescent="0.25">
      <c r="B145" s="76"/>
    </row>
    <row r="146" spans="2:2" x14ac:dyDescent="0.25">
      <c r="B146" s="76"/>
    </row>
    <row r="147" spans="2:2" x14ac:dyDescent="0.25">
      <c r="B147" s="76"/>
    </row>
    <row r="148" spans="2:2" x14ac:dyDescent="0.25">
      <c r="B148" s="76"/>
    </row>
    <row r="149" spans="2:2" x14ac:dyDescent="0.25">
      <c r="B149" s="76"/>
    </row>
    <row r="150" spans="2:2" x14ac:dyDescent="0.25">
      <c r="B150" s="76"/>
    </row>
    <row r="151" spans="2:2" x14ac:dyDescent="0.25">
      <c r="B151" s="76"/>
    </row>
    <row r="152" spans="2:2" x14ac:dyDescent="0.25">
      <c r="B152" s="76"/>
    </row>
    <row r="153" spans="2:2" x14ac:dyDescent="0.25">
      <c r="B153" s="76"/>
    </row>
    <row r="154" spans="2:2" x14ac:dyDescent="0.25">
      <c r="B154" s="76"/>
    </row>
    <row r="155" spans="2:2" x14ac:dyDescent="0.25">
      <c r="B155" s="76"/>
    </row>
    <row r="156" spans="2:2" x14ac:dyDescent="0.25">
      <c r="B156" s="76"/>
    </row>
    <row r="157" spans="2:2" x14ac:dyDescent="0.25">
      <c r="B157" s="76"/>
    </row>
    <row r="158" spans="2:2" x14ac:dyDescent="0.25">
      <c r="B158" s="76"/>
    </row>
    <row r="159" spans="2:2" x14ac:dyDescent="0.25">
      <c r="B159" s="76"/>
    </row>
    <row r="160" spans="2:2" x14ac:dyDescent="0.25">
      <c r="B160" s="76"/>
    </row>
    <row r="161" spans="2:2" x14ac:dyDescent="0.25">
      <c r="B161" s="76"/>
    </row>
    <row r="162" spans="2:2" x14ac:dyDescent="0.25">
      <c r="B162" s="76"/>
    </row>
    <row r="163" spans="2:2" x14ac:dyDescent="0.25">
      <c r="B163" s="76"/>
    </row>
    <row r="164" spans="2:2" x14ac:dyDescent="0.25">
      <c r="B164" s="76"/>
    </row>
    <row r="165" spans="2:2" x14ac:dyDescent="0.25">
      <c r="B165" s="76"/>
    </row>
    <row r="166" spans="2:2" x14ac:dyDescent="0.25">
      <c r="B166" s="76"/>
    </row>
    <row r="167" spans="2:2" x14ac:dyDescent="0.25">
      <c r="B167" s="76"/>
    </row>
    <row r="168" spans="2:2" x14ac:dyDescent="0.25">
      <c r="B168" s="76"/>
    </row>
    <row r="169" spans="2:2" x14ac:dyDescent="0.25">
      <c r="B169" s="76"/>
    </row>
    <row r="170" spans="2:2" x14ac:dyDescent="0.25">
      <c r="B170" s="76"/>
    </row>
    <row r="171" spans="2:2" x14ac:dyDescent="0.25">
      <c r="B171" s="76"/>
    </row>
    <row r="172" spans="2:2" x14ac:dyDescent="0.25">
      <c r="B172" s="76"/>
    </row>
    <row r="173" spans="2:2" x14ac:dyDescent="0.25">
      <c r="B173" s="76"/>
    </row>
    <row r="174" spans="2:2" x14ac:dyDescent="0.25">
      <c r="B174" s="76"/>
    </row>
    <row r="175" spans="2:2" x14ac:dyDescent="0.25">
      <c r="B175" s="76"/>
    </row>
    <row r="176" spans="2:2" x14ac:dyDescent="0.25">
      <c r="B176" s="76"/>
    </row>
    <row r="177" spans="2:2" x14ac:dyDescent="0.25">
      <c r="B177" s="76"/>
    </row>
    <row r="178" spans="2:2" x14ac:dyDescent="0.25">
      <c r="B178" s="76"/>
    </row>
    <row r="179" spans="2:2" x14ac:dyDescent="0.25">
      <c r="B179" s="76"/>
    </row>
    <row r="180" spans="2:2" x14ac:dyDescent="0.25">
      <c r="B180" s="76"/>
    </row>
    <row r="181" spans="2:2" x14ac:dyDescent="0.25">
      <c r="B181" s="76"/>
    </row>
    <row r="182" spans="2:2" x14ac:dyDescent="0.25">
      <c r="B182" s="76"/>
    </row>
    <row r="183" spans="2:2" x14ac:dyDescent="0.25">
      <c r="B183" s="76"/>
    </row>
    <row r="184" spans="2:2" x14ac:dyDescent="0.25">
      <c r="B184" s="76"/>
    </row>
    <row r="185" spans="2:2" x14ac:dyDescent="0.25">
      <c r="B185" s="76"/>
    </row>
    <row r="186" spans="2:2" x14ac:dyDescent="0.25">
      <c r="B186" s="76"/>
    </row>
    <row r="187" spans="2:2" x14ac:dyDescent="0.25">
      <c r="B187" s="76"/>
    </row>
    <row r="188" spans="2:2" x14ac:dyDescent="0.25">
      <c r="B188" s="76"/>
    </row>
    <row r="189" spans="2:2" x14ac:dyDescent="0.25">
      <c r="B189" s="76"/>
    </row>
    <row r="190" spans="2:2" x14ac:dyDescent="0.25">
      <c r="B190" s="76"/>
    </row>
    <row r="191" spans="2:2" x14ac:dyDescent="0.25">
      <c r="B191" s="76"/>
    </row>
    <row r="192" spans="2:2" x14ac:dyDescent="0.25">
      <c r="B192" s="76"/>
    </row>
    <row r="193" spans="2:2" x14ac:dyDescent="0.25">
      <c r="B193" s="76"/>
    </row>
    <row r="194" spans="2:2" x14ac:dyDescent="0.25">
      <c r="B194" s="76"/>
    </row>
    <row r="195" spans="2:2" x14ac:dyDescent="0.25">
      <c r="B195" s="76"/>
    </row>
    <row r="196" spans="2:2" x14ac:dyDescent="0.25">
      <c r="B196" s="76"/>
    </row>
    <row r="197" spans="2:2" x14ac:dyDescent="0.25">
      <c r="B197" s="76"/>
    </row>
    <row r="198" spans="2:2" x14ac:dyDescent="0.25">
      <c r="B198" s="76"/>
    </row>
    <row r="199" spans="2:2" x14ac:dyDescent="0.25">
      <c r="B199" s="76"/>
    </row>
    <row r="200" spans="2:2" x14ac:dyDescent="0.25">
      <c r="B200" s="76"/>
    </row>
    <row r="201" spans="2:2" x14ac:dyDescent="0.25">
      <c r="B201" s="76"/>
    </row>
    <row r="202" spans="2:2" x14ac:dyDescent="0.25">
      <c r="B202" s="76"/>
    </row>
    <row r="203" spans="2:2" x14ac:dyDescent="0.25">
      <c r="B203" s="76"/>
    </row>
    <row r="204" spans="2:2" x14ac:dyDescent="0.25">
      <c r="B204" s="76"/>
    </row>
    <row r="205" spans="2:2" x14ac:dyDescent="0.25">
      <c r="B205" s="76"/>
    </row>
    <row r="206" spans="2:2" x14ac:dyDescent="0.25">
      <c r="B206" s="76"/>
    </row>
    <row r="207" spans="2:2" x14ac:dyDescent="0.25">
      <c r="B207" s="76"/>
    </row>
    <row r="208" spans="2:2" x14ac:dyDescent="0.25">
      <c r="B208" s="76"/>
    </row>
    <row r="209" spans="2:2" x14ac:dyDescent="0.25">
      <c r="B209" s="76"/>
    </row>
    <row r="210" spans="2:2" x14ac:dyDescent="0.25">
      <c r="B210" s="76"/>
    </row>
    <row r="211" spans="2:2" x14ac:dyDescent="0.25">
      <c r="B211" s="76"/>
    </row>
    <row r="212" spans="2:2" x14ac:dyDescent="0.25">
      <c r="B212" s="76"/>
    </row>
    <row r="213" spans="2:2" x14ac:dyDescent="0.25">
      <c r="B213" s="76"/>
    </row>
    <row r="214" spans="2:2" x14ac:dyDescent="0.25">
      <c r="B214" s="76"/>
    </row>
    <row r="215" spans="2:2" x14ac:dyDescent="0.25">
      <c r="B215" s="76"/>
    </row>
    <row r="216" spans="2:2" x14ac:dyDescent="0.25">
      <c r="B216" s="76"/>
    </row>
    <row r="217" spans="2:2" x14ac:dyDescent="0.25">
      <c r="B217" s="76"/>
    </row>
    <row r="218" spans="2:2" x14ac:dyDescent="0.25">
      <c r="B218" s="76"/>
    </row>
    <row r="219" spans="2:2" x14ac:dyDescent="0.25">
      <c r="B219" s="76"/>
    </row>
    <row r="220" spans="2:2" x14ac:dyDescent="0.25">
      <c r="B220" s="76"/>
    </row>
    <row r="221" spans="2:2" x14ac:dyDescent="0.25">
      <c r="B221" s="76"/>
    </row>
    <row r="222" spans="2:2" x14ac:dyDescent="0.25">
      <c r="B222" s="76"/>
    </row>
    <row r="223" spans="2:2" x14ac:dyDescent="0.25">
      <c r="B223" s="76"/>
    </row>
    <row r="224" spans="2:2" x14ac:dyDescent="0.25">
      <c r="B224" s="76"/>
    </row>
    <row r="225" spans="2:2" x14ac:dyDescent="0.25">
      <c r="B225" s="76"/>
    </row>
    <row r="226" spans="2:2" x14ac:dyDescent="0.25">
      <c r="B226" s="76"/>
    </row>
    <row r="227" spans="2:2" x14ac:dyDescent="0.25">
      <c r="B227" s="76"/>
    </row>
    <row r="228" spans="2:2" x14ac:dyDescent="0.25">
      <c r="B228" s="76"/>
    </row>
    <row r="229" spans="2:2" x14ac:dyDescent="0.25">
      <c r="B229" s="76"/>
    </row>
    <row r="230" spans="2:2" x14ac:dyDescent="0.25">
      <c r="B230" s="76"/>
    </row>
    <row r="231" spans="2:2" x14ac:dyDescent="0.25">
      <c r="B231" s="76"/>
    </row>
    <row r="232" spans="2:2" x14ac:dyDescent="0.25">
      <c r="B232" s="76"/>
    </row>
    <row r="233" spans="2:2" x14ac:dyDescent="0.25">
      <c r="B233" s="76"/>
    </row>
    <row r="234" spans="2:2" x14ac:dyDescent="0.25">
      <c r="B234" s="76"/>
    </row>
    <row r="235" spans="2:2" x14ac:dyDescent="0.25">
      <c r="B235" s="76"/>
    </row>
  </sheetData>
  <mergeCells count="2">
    <mergeCell ref="B7:G7"/>
    <mergeCell ref="I7:O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O133"/>
  <sheetViews>
    <sheetView zoomScale="85" zoomScaleNormal="85" workbookViewId="0">
      <selection activeCell="P3" sqref="P3"/>
    </sheetView>
  </sheetViews>
  <sheetFormatPr baseColWidth="10" defaultRowHeight="15" x14ac:dyDescent="0.25"/>
  <cols>
    <col min="1" max="1" width="5.85546875" customWidth="1"/>
    <col min="4" max="4" width="19.5703125" customWidth="1"/>
    <col min="5" max="6" width="18" customWidth="1"/>
  </cols>
  <sheetData>
    <row r="1" spans="1:15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0"/>
    </row>
    <row r="2" spans="1:15" ht="18" x14ac:dyDescent="0.25">
      <c r="A2" s="19"/>
      <c r="B2" s="18" t="s">
        <v>52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40"/>
    </row>
    <row r="3" spans="1:15" x14ac:dyDescent="0.25">
      <c r="A3" s="19"/>
      <c r="B3" s="21" t="s">
        <v>249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40"/>
    </row>
    <row r="4" spans="1:15" x14ac:dyDescent="0.25">
      <c r="A4" s="19"/>
      <c r="B4" s="21" t="s">
        <v>139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40"/>
    </row>
    <row r="5" spans="1:15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40"/>
    </row>
    <row r="7" spans="1:15" ht="15.75" customHeight="1" x14ac:dyDescent="0.25">
      <c r="B7" s="188" t="s">
        <v>85</v>
      </c>
      <c r="C7" s="188"/>
      <c r="D7" s="194" t="s">
        <v>124</v>
      </c>
      <c r="E7" s="195"/>
      <c r="F7" s="196"/>
      <c r="G7" s="192" t="s">
        <v>65</v>
      </c>
    </row>
    <row r="8" spans="1:15" ht="18" x14ac:dyDescent="0.25">
      <c r="B8" s="188" t="s">
        <v>0</v>
      </c>
      <c r="C8" s="188"/>
      <c r="D8" s="63" t="s">
        <v>86</v>
      </c>
      <c r="E8" s="63" t="s">
        <v>87</v>
      </c>
      <c r="F8" s="63" t="s">
        <v>28</v>
      </c>
      <c r="G8" s="193"/>
    </row>
    <row r="9" spans="1:15" x14ac:dyDescent="0.25">
      <c r="B9" s="189">
        <v>2013</v>
      </c>
      <c r="C9" s="62" t="s">
        <v>88</v>
      </c>
      <c r="D9" s="61">
        <v>476</v>
      </c>
      <c r="E9" s="61">
        <v>411</v>
      </c>
      <c r="F9" s="61">
        <v>90</v>
      </c>
      <c r="G9" s="64">
        <f t="shared" ref="G9:G48" si="0">SUM(D9:F9)</f>
        <v>977</v>
      </c>
    </row>
    <row r="10" spans="1:15" x14ac:dyDescent="0.25">
      <c r="B10" s="190"/>
      <c r="C10" s="62" t="s">
        <v>89</v>
      </c>
      <c r="D10" s="61">
        <v>246</v>
      </c>
      <c r="E10" s="61">
        <v>215</v>
      </c>
      <c r="F10" s="61">
        <v>61</v>
      </c>
      <c r="G10" s="64">
        <f t="shared" si="0"/>
        <v>522</v>
      </c>
    </row>
    <row r="11" spans="1:15" x14ac:dyDescent="0.25">
      <c r="B11" s="190"/>
      <c r="C11" s="62" t="s">
        <v>90</v>
      </c>
      <c r="D11" s="61">
        <v>802</v>
      </c>
      <c r="E11" s="61">
        <v>664</v>
      </c>
      <c r="F11" s="61">
        <v>137</v>
      </c>
      <c r="G11" s="64">
        <f t="shared" si="0"/>
        <v>1603</v>
      </c>
    </row>
    <row r="12" spans="1:15" x14ac:dyDescent="0.25">
      <c r="B12" s="190"/>
      <c r="C12" s="62" t="s">
        <v>91</v>
      </c>
      <c r="D12" s="61">
        <v>917</v>
      </c>
      <c r="E12" s="61">
        <v>687</v>
      </c>
      <c r="F12" s="61">
        <v>191</v>
      </c>
      <c r="G12" s="64">
        <f t="shared" si="0"/>
        <v>1795</v>
      </c>
    </row>
    <row r="13" spans="1:15" x14ac:dyDescent="0.25">
      <c r="B13" s="190"/>
      <c r="C13" s="62" t="s">
        <v>39</v>
      </c>
      <c r="D13" s="61">
        <v>649</v>
      </c>
      <c r="E13" s="61">
        <v>521</v>
      </c>
      <c r="F13" s="61">
        <v>108</v>
      </c>
      <c r="G13" s="64">
        <f t="shared" si="0"/>
        <v>1278</v>
      </c>
    </row>
    <row r="14" spans="1:15" x14ac:dyDescent="0.25">
      <c r="B14" s="190"/>
      <c r="C14" s="62" t="s">
        <v>92</v>
      </c>
      <c r="D14" s="61">
        <v>514</v>
      </c>
      <c r="E14" s="61">
        <v>441</v>
      </c>
      <c r="F14" s="61">
        <v>116</v>
      </c>
      <c r="G14" s="64">
        <f t="shared" si="0"/>
        <v>1071</v>
      </c>
    </row>
    <row r="15" spans="1:15" x14ac:dyDescent="0.25">
      <c r="B15" s="190"/>
      <c r="C15" s="62" t="s">
        <v>93</v>
      </c>
      <c r="D15" s="61">
        <v>505</v>
      </c>
      <c r="E15" s="61">
        <v>424</v>
      </c>
      <c r="F15" s="61">
        <v>100</v>
      </c>
      <c r="G15" s="64">
        <f t="shared" si="0"/>
        <v>1029</v>
      </c>
    </row>
    <row r="16" spans="1:15" x14ac:dyDescent="0.25">
      <c r="B16" s="190"/>
      <c r="C16" s="62" t="s">
        <v>94</v>
      </c>
      <c r="D16" s="61">
        <v>540</v>
      </c>
      <c r="E16" s="61">
        <v>410</v>
      </c>
      <c r="F16" s="61">
        <v>128</v>
      </c>
      <c r="G16" s="64">
        <f t="shared" si="0"/>
        <v>1078</v>
      </c>
    </row>
    <row r="17" spans="2:7" x14ac:dyDescent="0.25">
      <c r="B17" s="190"/>
      <c r="C17" s="62" t="s">
        <v>95</v>
      </c>
      <c r="D17" s="61">
        <v>658</v>
      </c>
      <c r="E17" s="61">
        <v>396</v>
      </c>
      <c r="F17" s="61">
        <v>116</v>
      </c>
      <c r="G17" s="64">
        <f t="shared" si="0"/>
        <v>1170</v>
      </c>
    </row>
    <row r="18" spans="2:7" x14ac:dyDescent="0.25">
      <c r="B18" s="190"/>
      <c r="C18" s="62" t="s">
        <v>96</v>
      </c>
      <c r="D18" s="61">
        <v>536</v>
      </c>
      <c r="E18" s="61">
        <v>466</v>
      </c>
      <c r="F18" s="61">
        <v>116</v>
      </c>
      <c r="G18" s="64">
        <f t="shared" si="0"/>
        <v>1118</v>
      </c>
    </row>
    <row r="19" spans="2:7" x14ac:dyDescent="0.25">
      <c r="B19" s="190"/>
      <c r="C19" s="62" t="s">
        <v>97</v>
      </c>
      <c r="D19" s="61">
        <v>477</v>
      </c>
      <c r="E19" s="61">
        <v>441</v>
      </c>
      <c r="F19" s="61">
        <v>93</v>
      </c>
      <c r="G19" s="64">
        <f t="shared" si="0"/>
        <v>1011</v>
      </c>
    </row>
    <row r="20" spans="2:7" x14ac:dyDescent="0.25">
      <c r="B20" s="190"/>
      <c r="C20" s="62" t="s">
        <v>98</v>
      </c>
      <c r="D20" s="61">
        <v>556</v>
      </c>
      <c r="E20" s="61">
        <v>355</v>
      </c>
      <c r="F20" s="61">
        <v>68</v>
      </c>
      <c r="G20" s="64">
        <f t="shared" si="0"/>
        <v>979</v>
      </c>
    </row>
    <row r="21" spans="2:7" s="1" customFormat="1" x14ac:dyDescent="0.25">
      <c r="B21" s="191"/>
      <c r="C21" s="62" t="s">
        <v>65</v>
      </c>
      <c r="D21" s="69">
        <f>SUM(D9:D20)</f>
        <v>6876</v>
      </c>
      <c r="E21" s="69">
        <f>SUM(E9:E20)</f>
        <v>5431</v>
      </c>
      <c r="F21" s="69">
        <f>SUM(F9:F20)</f>
        <v>1324</v>
      </c>
      <c r="G21" s="64">
        <f>SUM(G9:G20)</f>
        <v>13631</v>
      </c>
    </row>
    <row r="22" spans="2:7" ht="18" x14ac:dyDescent="0.25">
      <c r="B22" s="188" t="s">
        <v>0</v>
      </c>
      <c r="C22" s="188"/>
      <c r="D22" s="63" t="s">
        <v>86</v>
      </c>
      <c r="E22" s="63" t="s">
        <v>87</v>
      </c>
      <c r="F22" s="63" t="s">
        <v>28</v>
      </c>
      <c r="G22" s="64"/>
    </row>
    <row r="23" spans="2:7" x14ac:dyDescent="0.25">
      <c r="B23" s="189">
        <v>2014</v>
      </c>
      <c r="C23" s="62" t="s">
        <v>88</v>
      </c>
      <c r="D23" s="61">
        <v>524</v>
      </c>
      <c r="E23" s="61">
        <v>404</v>
      </c>
      <c r="F23" s="61">
        <v>90</v>
      </c>
      <c r="G23" s="64">
        <f t="shared" si="0"/>
        <v>1018</v>
      </c>
    </row>
    <row r="24" spans="2:7" x14ac:dyDescent="0.25">
      <c r="B24" s="190"/>
      <c r="C24" s="62" t="s">
        <v>89</v>
      </c>
      <c r="D24" s="61">
        <v>404</v>
      </c>
      <c r="E24" s="61">
        <v>360</v>
      </c>
      <c r="F24" s="61">
        <v>100</v>
      </c>
      <c r="G24" s="64">
        <f t="shared" si="0"/>
        <v>864</v>
      </c>
    </row>
    <row r="25" spans="2:7" x14ac:dyDescent="0.25">
      <c r="B25" s="190"/>
      <c r="C25" s="62" t="s">
        <v>90</v>
      </c>
      <c r="D25" s="61">
        <v>393</v>
      </c>
      <c r="E25" s="61">
        <v>320</v>
      </c>
      <c r="F25" s="61">
        <v>92</v>
      </c>
      <c r="G25" s="64">
        <f t="shared" si="0"/>
        <v>805</v>
      </c>
    </row>
    <row r="26" spans="2:7" x14ac:dyDescent="0.25">
      <c r="B26" s="190"/>
      <c r="C26" s="62" t="s">
        <v>91</v>
      </c>
      <c r="D26" s="61">
        <v>415</v>
      </c>
      <c r="E26" s="61">
        <v>415</v>
      </c>
      <c r="F26" s="61">
        <v>90</v>
      </c>
      <c r="G26" s="64">
        <f t="shared" si="0"/>
        <v>920</v>
      </c>
    </row>
    <row r="27" spans="2:7" x14ac:dyDescent="0.25">
      <c r="B27" s="190"/>
      <c r="C27" s="62" t="s">
        <v>39</v>
      </c>
      <c r="D27" s="61">
        <v>575</v>
      </c>
      <c r="E27" s="61">
        <v>291</v>
      </c>
      <c r="F27" s="61">
        <v>104</v>
      </c>
      <c r="G27" s="64">
        <f t="shared" si="0"/>
        <v>970</v>
      </c>
    </row>
    <row r="28" spans="2:7" x14ac:dyDescent="0.25">
      <c r="B28" s="190"/>
      <c r="C28" s="62" t="s">
        <v>92</v>
      </c>
      <c r="D28" s="61">
        <v>749</v>
      </c>
      <c r="E28" s="61">
        <v>316</v>
      </c>
      <c r="F28" s="61">
        <v>123</v>
      </c>
      <c r="G28" s="64">
        <f t="shared" si="0"/>
        <v>1188</v>
      </c>
    </row>
    <row r="29" spans="2:7" x14ac:dyDescent="0.25">
      <c r="B29" s="190"/>
      <c r="C29" s="62" t="s">
        <v>93</v>
      </c>
      <c r="D29" s="61">
        <v>835</v>
      </c>
      <c r="E29" s="61">
        <v>446</v>
      </c>
      <c r="F29" s="61">
        <v>119</v>
      </c>
      <c r="G29" s="64">
        <f t="shared" si="0"/>
        <v>1400</v>
      </c>
    </row>
    <row r="30" spans="2:7" x14ac:dyDescent="0.25">
      <c r="B30" s="190"/>
      <c r="C30" s="62" t="s">
        <v>94</v>
      </c>
      <c r="D30" s="61">
        <v>525</v>
      </c>
      <c r="E30" s="61">
        <v>331</v>
      </c>
      <c r="F30" s="61">
        <v>107</v>
      </c>
      <c r="G30" s="64">
        <f t="shared" si="0"/>
        <v>963</v>
      </c>
    </row>
    <row r="31" spans="2:7" x14ac:dyDescent="0.25">
      <c r="B31" s="190"/>
      <c r="C31" s="62" t="s">
        <v>95</v>
      </c>
      <c r="D31" s="61">
        <v>578</v>
      </c>
      <c r="E31" s="61">
        <v>349</v>
      </c>
      <c r="F31" s="61">
        <v>141</v>
      </c>
      <c r="G31" s="64">
        <f t="shared" si="0"/>
        <v>1068</v>
      </c>
    </row>
    <row r="32" spans="2:7" x14ac:dyDescent="0.25">
      <c r="B32" s="190"/>
      <c r="C32" s="62" t="s">
        <v>96</v>
      </c>
      <c r="D32" s="61">
        <v>715</v>
      </c>
      <c r="E32" s="61">
        <v>404</v>
      </c>
      <c r="F32" s="61">
        <v>182</v>
      </c>
      <c r="G32" s="64">
        <f t="shared" si="0"/>
        <v>1301</v>
      </c>
    </row>
    <row r="33" spans="2:7" x14ac:dyDescent="0.25">
      <c r="B33" s="190"/>
      <c r="C33" s="62" t="s">
        <v>97</v>
      </c>
      <c r="D33" s="61">
        <v>684</v>
      </c>
      <c r="E33" s="61">
        <v>498</v>
      </c>
      <c r="F33" s="61">
        <v>195</v>
      </c>
      <c r="G33" s="64">
        <f t="shared" si="0"/>
        <v>1377</v>
      </c>
    </row>
    <row r="34" spans="2:7" x14ac:dyDescent="0.25">
      <c r="B34" s="190"/>
      <c r="C34" s="62" t="s">
        <v>98</v>
      </c>
      <c r="D34" s="61">
        <v>806</v>
      </c>
      <c r="E34" s="61">
        <v>531</v>
      </c>
      <c r="F34" s="61">
        <v>253</v>
      </c>
      <c r="G34" s="64">
        <f t="shared" si="0"/>
        <v>1590</v>
      </c>
    </row>
    <row r="35" spans="2:7" s="1" customFormat="1" x14ac:dyDescent="0.25">
      <c r="B35" s="191"/>
      <c r="C35" s="62" t="s">
        <v>65</v>
      </c>
      <c r="D35" s="69">
        <f>SUM(D23:D34)</f>
        <v>7203</v>
      </c>
      <c r="E35" s="69">
        <f>SUM(E23:E34)</f>
        <v>4665</v>
      </c>
      <c r="F35" s="69">
        <f>SUM(F23:F34)</f>
        <v>1596</v>
      </c>
      <c r="G35" s="64">
        <f>SUM(G23:G34)</f>
        <v>13464</v>
      </c>
    </row>
    <row r="36" spans="2:7" ht="18" x14ac:dyDescent="0.25">
      <c r="B36" s="188" t="s">
        <v>0</v>
      </c>
      <c r="C36" s="188"/>
      <c r="D36" s="63" t="s">
        <v>86</v>
      </c>
      <c r="E36" s="63" t="s">
        <v>87</v>
      </c>
      <c r="F36" s="63" t="s">
        <v>28</v>
      </c>
      <c r="G36" s="64"/>
    </row>
    <row r="37" spans="2:7" x14ac:dyDescent="0.25">
      <c r="B37" s="189">
        <v>2015</v>
      </c>
      <c r="C37" s="62" t="s">
        <v>88</v>
      </c>
      <c r="D37" s="61">
        <v>517</v>
      </c>
      <c r="E37" s="61">
        <v>399</v>
      </c>
      <c r="F37" s="61">
        <v>203</v>
      </c>
      <c r="G37" s="64">
        <f t="shared" si="0"/>
        <v>1119</v>
      </c>
    </row>
    <row r="38" spans="2:7" x14ac:dyDescent="0.25">
      <c r="B38" s="190"/>
      <c r="C38" s="62" t="s">
        <v>89</v>
      </c>
      <c r="D38" s="61">
        <v>437</v>
      </c>
      <c r="E38" s="61">
        <v>357</v>
      </c>
      <c r="F38" s="61">
        <v>177</v>
      </c>
      <c r="G38" s="64">
        <f t="shared" si="0"/>
        <v>971</v>
      </c>
    </row>
    <row r="39" spans="2:7" x14ac:dyDescent="0.25">
      <c r="B39" s="190"/>
      <c r="C39" s="62" t="s">
        <v>90</v>
      </c>
      <c r="D39" s="61">
        <v>467</v>
      </c>
      <c r="E39" s="61">
        <v>354</v>
      </c>
      <c r="F39" s="61">
        <v>197</v>
      </c>
      <c r="G39" s="64">
        <f t="shared" si="0"/>
        <v>1018</v>
      </c>
    </row>
    <row r="40" spans="2:7" x14ac:dyDescent="0.25">
      <c r="B40" s="190"/>
      <c r="C40" s="62" t="s">
        <v>91</v>
      </c>
      <c r="D40" s="61">
        <v>356</v>
      </c>
      <c r="E40" s="61">
        <v>246</v>
      </c>
      <c r="F40" s="61">
        <v>232</v>
      </c>
      <c r="G40" s="64">
        <f t="shared" si="0"/>
        <v>834</v>
      </c>
    </row>
    <row r="41" spans="2:7" x14ac:dyDescent="0.25">
      <c r="B41" s="190"/>
      <c r="C41" s="62" t="s">
        <v>39</v>
      </c>
      <c r="D41" s="61">
        <v>432</v>
      </c>
      <c r="E41" s="61">
        <v>309</v>
      </c>
      <c r="F41" s="61">
        <v>260</v>
      </c>
      <c r="G41" s="64">
        <f t="shared" si="0"/>
        <v>1001</v>
      </c>
    </row>
    <row r="42" spans="2:7" x14ac:dyDescent="0.25">
      <c r="B42" s="190"/>
      <c r="C42" s="62" t="s">
        <v>92</v>
      </c>
      <c r="D42" s="61">
        <v>486</v>
      </c>
      <c r="E42" s="61">
        <v>296</v>
      </c>
      <c r="F42" s="61">
        <v>179</v>
      </c>
      <c r="G42" s="64">
        <f t="shared" si="0"/>
        <v>961</v>
      </c>
    </row>
    <row r="43" spans="2:7" x14ac:dyDescent="0.25">
      <c r="B43" s="190"/>
      <c r="C43" s="62" t="s">
        <v>93</v>
      </c>
      <c r="D43" s="61">
        <v>386</v>
      </c>
      <c r="E43" s="61">
        <v>297</v>
      </c>
      <c r="F43" s="61">
        <v>167</v>
      </c>
      <c r="G43" s="64">
        <f t="shared" si="0"/>
        <v>850</v>
      </c>
    </row>
    <row r="44" spans="2:7" x14ac:dyDescent="0.25">
      <c r="B44" s="190"/>
      <c r="C44" s="62" t="s">
        <v>94</v>
      </c>
      <c r="D44" s="61">
        <v>415</v>
      </c>
      <c r="E44" s="61">
        <v>326</v>
      </c>
      <c r="F44" s="61">
        <v>247</v>
      </c>
      <c r="G44" s="64">
        <f t="shared" si="0"/>
        <v>988</v>
      </c>
    </row>
    <row r="45" spans="2:7" x14ac:dyDescent="0.25">
      <c r="B45" s="190"/>
      <c r="C45" s="62" t="s">
        <v>95</v>
      </c>
      <c r="D45" s="61">
        <v>423</v>
      </c>
      <c r="E45" s="61">
        <v>233</v>
      </c>
      <c r="F45" s="61">
        <v>110</v>
      </c>
      <c r="G45" s="64">
        <f t="shared" si="0"/>
        <v>766</v>
      </c>
    </row>
    <row r="46" spans="2:7" x14ac:dyDescent="0.25">
      <c r="B46" s="190"/>
      <c r="C46" s="62" t="s">
        <v>96</v>
      </c>
      <c r="D46" s="61">
        <v>458</v>
      </c>
      <c r="E46" s="61">
        <v>293</v>
      </c>
      <c r="F46" s="61">
        <v>124</v>
      </c>
      <c r="G46" s="64">
        <f t="shared" si="0"/>
        <v>875</v>
      </c>
    </row>
    <row r="47" spans="2:7" x14ac:dyDescent="0.25">
      <c r="B47" s="190"/>
      <c r="C47" s="62" t="s">
        <v>97</v>
      </c>
      <c r="D47" s="61">
        <v>409</v>
      </c>
      <c r="E47" s="61">
        <v>227</v>
      </c>
      <c r="F47" s="61">
        <v>77</v>
      </c>
      <c r="G47" s="64">
        <f t="shared" si="0"/>
        <v>713</v>
      </c>
    </row>
    <row r="48" spans="2:7" x14ac:dyDescent="0.25">
      <c r="B48" s="190"/>
      <c r="C48" s="62" t="s">
        <v>98</v>
      </c>
      <c r="D48" s="61">
        <v>463</v>
      </c>
      <c r="E48" s="61">
        <v>257</v>
      </c>
      <c r="F48" s="61">
        <v>120</v>
      </c>
      <c r="G48" s="65">
        <f t="shared" si="0"/>
        <v>840</v>
      </c>
    </row>
    <row r="49" spans="2:7" s="1" customFormat="1" x14ac:dyDescent="0.25">
      <c r="B49" s="191"/>
      <c r="C49" s="62" t="s">
        <v>65</v>
      </c>
      <c r="D49" s="69">
        <f>SUM(D37:D48)</f>
        <v>5249</v>
      </c>
      <c r="E49" s="69">
        <f>SUM(E37:E48)</f>
        <v>3594</v>
      </c>
      <c r="F49" s="69">
        <f>SUM(F37:F48)</f>
        <v>2093</v>
      </c>
      <c r="G49" s="64">
        <f>SUM(G37:G48)</f>
        <v>10936</v>
      </c>
    </row>
    <row r="50" spans="2:7" ht="18" x14ac:dyDescent="0.25">
      <c r="B50" s="188" t="s">
        <v>0</v>
      </c>
      <c r="C50" s="188"/>
      <c r="D50" s="63" t="s">
        <v>86</v>
      </c>
      <c r="E50" s="63" t="s">
        <v>87</v>
      </c>
      <c r="F50" s="63" t="s">
        <v>28</v>
      </c>
      <c r="G50" s="64"/>
    </row>
    <row r="51" spans="2:7" x14ac:dyDescent="0.25">
      <c r="B51" s="189">
        <v>2016</v>
      </c>
      <c r="C51" s="62" t="s">
        <v>88</v>
      </c>
      <c r="D51" s="61">
        <v>494</v>
      </c>
      <c r="E51" s="61">
        <v>235</v>
      </c>
      <c r="F51" s="61">
        <v>93</v>
      </c>
      <c r="G51" s="64">
        <f t="shared" ref="G51:G56" si="1">SUM(D51:F51)</f>
        <v>822</v>
      </c>
    </row>
    <row r="52" spans="2:7" x14ac:dyDescent="0.25">
      <c r="B52" s="190"/>
      <c r="C52" s="62" t="s">
        <v>89</v>
      </c>
      <c r="D52" s="61">
        <v>454</v>
      </c>
      <c r="E52" s="61">
        <v>212</v>
      </c>
      <c r="F52" s="61">
        <v>98</v>
      </c>
      <c r="G52" s="65">
        <f t="shared" si="1"/>
        <v>764</v>
      </c>
    </row>
    <row r="53" spans="2:7" x14ac:dyDescent="0.25">
      <c r="B53" s="190"/>
      <c r="C53" s="62" t="s">
        <v>90</v>
      </c>
      <c r="D53" s="61">
        <v>432</v>
      </c>
      <c r="E53" s="61">
        <v>227</v>
      </c>
      <c r="F53" s="61">
        <v>96</v>
      </c>
      <c r="G53" s="65">
        <f t="shared" si="1"/>
        <v>755</v>
      </c>
    </row>
    <row r="54" spans="2:7" x14ac:dyDescent="0.25">
      <c r="B54" s="190"/>
      <c r="C54" s="62" t="s">
        <v>91</v>
      </c>
      <c r="D54" s="61">
        <v>235</v>
      </c>
      <c r="E54" s="61">
        <v>106</v>
      </c>
      <c r="F54" s="61">
        <v>42</v>
      </c>
      <c r="G54" s="65">
        <f t="shared" si="1"/>
        <v>383</v>
      </c>
    </row>
    <row r="55" spans="2:7" x14ac:dyDescent="0.25">
      <c r="B55" s="190"/>
      <c r="C55" s="62" t="s">
        <v>39</v>
      </c>
      <c r="D55" s="61">
        <v>90</v>
      </c>
      <c r="E55" s="61">
        <v>61</v>
      </c>
      <c r="F55" s="61">
        <v>15</v>
      </c>
      <c r="G55" s="65">
        <f t="shared" si="1"/>
        <v>166</v>
      </c>
    </row>
    <row r="56" spans="2:7" x14ac:dyDescent="0.25">
      <c r="B56" s="190"/>
      <c r="C56" s="62" t="s">
        <v>92</v>
      </c>
      <c r="D56" s="61">
        <v>150</v>
      </c>
      <c r="E56" s="61">
        <v>83</v>
      </c>
      <c r="F56" s="61">
        <v>44</v>
      </c>
      <c r="G56" s="65">
        <f t="shared" si="1"/>
        <v>277</v>
      </c>
    </row>
    <row r="57" spans="2:7" x14ac:dyDescent="0.25">
      <c r="B57" s="190"/>
      <c r="C57" s="62" t="s">
        <v>93</v>
      </c>
      <c r="D57" s="61">
        <v>162</v>
      </c>
      <c r="E57" s="61">
        <v>127</v>
      </c>
      <c r="F57" s="61">
        <v>239</v>
      </c>
      <c r="G57" s="65">
        <f t="shared" ref="G57:G62" si="2">SUM(D57:F57)</f>
        <v>528</v>
      </c>
    </row>
    <row r="58" spans="2:7" x14ac:dyDescent="0.25">
      <c r="B58" s="190"/>
      <c r="C58" s="62" t="s">
        <v>94</v>
      </c>
      <c r="D58" s="61">
        <v>164</v>
      </c>
      <c r="E58" s="61">
        <v>127</v>
      </c>
      <c r="F58" s="61">
        <v>196</v>
      </c>
      <c r="G58" s="65">
        <f t="shared" si="2"/>
        <v>487</v>
      </c>
    </row>
    <row r="59" spans="2:7" x14ac:dyDescent="0.25">
      <c r="B59" s="190"/>
      <c r="C59" s="62" t="s">
        <v>95</v>
      </c>
      <c r="D59" s="61">
        <v>193</v>
      </c>
      <c r="E59" s="61">
        <v>151</v>
      </c>
      <c r="F59" s="61">
        <v>208</v>
      </c>
      <c r="G59" s="65">
        <f t="shared" si="2"/>
        <v>552</v>
      </c>
    </row>
    <row r="60" spans="2:7" s="1" customFormat="1" x14ac:dyDescent="0.25">
      <c r="B60" s="190"/>
      <c r="C60" s="62" t="s">
        <v>96</v>
      </c>
      <c r="D60" s="61">
        <v>226</v>
      </c>
      <c r="E60" s="61">
        <v>140</v>
      </c>
      <c r="F60" s="61">
        <v>84</v>
      </c>
      <c r="G60" s="65">
        <f t="shared" si="2"/>
        <v>450</v>
      </c>
    </row>
    <row r="61" spans="2:7" s="73" customFormat="1" x14ac:dyDescent="0.25">
      <c r="B61" s="190"/>
      <c r="C61" s="62" t="s">
        <v>97</v>
      </c>
      <c r="D61" s="61">
        <v>148</v>
      </c>
      <c r="E61" s="61">
        <v>125</v>
      </c>
      <c r="F61" s="61">
        <v>187</v>
      </c>
      <c r="G61" s="65">
        <f t="shared" si="2"/>
        <v>460</v>
      </c>
    </row>
    <row r="62" spans="2:7" s="73" customFormat="1" x14ac:dyDescent="0.25">
      <c r="B62" s="190"/>
      <c r="C62" s="62" t="s">
        <v>98</v>
      </c>
      <c r="D62" s="61">
        <v>154</v>
      </c>
      <c r="E62" s="61">
        <v>141</v>
      </c>
      <c r="F62" s="61">
        <v>50</v>
      </c>
      <c r="G62" s="65">
        <f t="shared" si="2"/>
        <v>345</v>
      </c>
    </row>
    <row r="63" spans="2:7" x14ac:dyDescent="0.25">
      <c r="B63" s="191"/>
      <c r="C63" s="62" t="s">
        <v>65</v>
      </c>
      <c r="D63" s="69">
        <f>SUM(D51:D62)</f>
        <v>2902</v>
      </c>
      <c r="E63" s="69">
        <f>SUM(E51:E62)</f>
        <v>1735</v>
      </c>
      <c r="F63" s="69">
        <f>SUM(F51:F62)</f>
        <v>1352</v>
      </c>
      <c r="G63" s="69">
        <f>SUM(G51:G62)</f>
        <v>5989</v>
      </c>
    </row>
    <row r="64" spans="2:7" ht="18" x14ac:dyDescent="0.25">
      <c r="B64" s="188" t="s">
        <v>0</v>
      </c>
      <c r="C64" s="188"/>
      <c r="D64" s="63" t="s">
        <v>86</v>
      </c>
      <c r="E64" s="63" t="s">
        <v>87</v>
      </c>
      <c r="F64" s="63" t="s">
        <v>28</v>
      </c>
      <c r="G64" s="64"/>
    </row>
    <row r="65" spans="2:7" x14ac:dyDescent="0.25">
      <c r="B65" s="189">
        <v>2017</v>
      </c>
      <c r="C65" s="62" t="s">
        <v>88</v>
      </c>
      <c r="D65" s="61">
        <v>175</v>
      </c>
      <c r="E65" s="61">
        <v>132</v>
      </c>
      <c r="F65" s="61">
        <v>70</v>
      </c>
      <c r="G65" s="64">
        <f t="shared" ref="G65:G76" si="3">SUM(D65:F65)</f>
        <v>377</v>
      </c>
    </row>
    <row r="66" spans="2:7" x14ac:dyDescent="0.25">
      <c r="B66" s="190"/>
      <c r="C66" s="62" t="s">
        <v>89</v>
      </c>
      <c r="D66" s="61">
        <v>152</v>
      </c>
      <c r="E66" s="61">
        <v>88</v>
      </c>
      <c r="F66" s="61">
        <v>36</v>
      </c>
      <c r="G66" s="65">
        <f t="shared" si="3"/>
        <v>276</v>
      </c>
    </row>
    <row r="67" spans="2:7" x14ac:dyDescent="0.25">
      <c r="B67" s="190"/>
      <c r="C67" s="62" t="s">
        <v>90</v>
      </c>
      <c r="D67" s="61">
        <v>276</v>
      </c>
      <c r="E67" s="61">
        <v>203</v>
      </c>
      <c r="F67" s="61">
        <v>93</v>
      </c>
      <c r="G67" s="65">
        <f t="shared" si="3"/>
        <v>572</v>
      </c>
    </row>
    <row r="68" spans="2:7" x14ac:dyDescent="0.25">
      <c r="B68" s="190"/>
      <c r="C68" s="62" t="s">
        <v>91</v>
      </c>
      <c r="D68" s="61">
        <v>162</v>
      </c>
      <c r="E68" s="61">
        <v>213</v>
      </c>
      <c r="F68" s="61">
        <v>219</v>
      </c>
      <c r="G68" s="65">
        <f t="shared" si="3"/>
        <v>594</v>
      </c>
    </row>
    <row r="69" spans="2:7" x14ac:dyDescent="0.25">
      <c r="B69" s="190"/>
      <c r="C69" s="62" t="s">
        <v>39</v>
      </c>
      <c r="D69" s="61">
        <v>191</v>
      </c>
      <c r="E69" s="61">
        <v>212</v>
      </c>
      <c r="F69" s="61">
        <v>52</v>
      </c>
      <c r="G69" s="65">
        <f t="shared" si="3"/>
        <v>455</v>
      </c>
    </row>
    <row r="70" spans="2:7" x14ac:dyDescent="0.25">
      <c r="B70" s="190"/>
      <c r="C70" s="62" t="s">
        <v>92</v>
      </c>
      <c r="D70" s="61">
        <v>218</v>
      </c>
      <c r="E70" s="61">
        <v>182</v>
      </c>
      <c r="F70" s="61">
        <v>61</v>
      </c>
      <c r="G70" s="65">
        <f t="shared" si="3"/>
        <v>461</v>
      </c>
    </row>
    <row r="71" spans="2:7" x14ac:dyDescent="0.25">
      <c r="B71" s="190"/>
      <c r="C71" s="62" t="s">
        <v>93</v>
      </c>
      <c r="D71" s="61">
        <v>249</v>
      </c>
      <c r="E71" s="61">
        <v>164</v>
      </c>
      <c r="F71" s="61">
        <v>73</v>
      </c>
      <c r="G71" s="65">
        <f t="shared" si="3"/>
        <v>486</v>
      </c>
    </row>
    <row r="72" spans="2:7" x14ac:dyDescent="0.25">
      <c r="B72" s="190"/>
      <c r="C72" s="62" t="s">
        <v>94</v>
      </c>
      <c r="D72" s="61">
        <v>258</v>
      </c>
      <c r="E72" s="61">
        <v>197</v>
      </c>
      <c r="F72" s="61">
        <v>66</v>
      </c>
      <c r="G72" s="65">
        <f t="shared" si="3"/>
        <v>521</v>
      </c>
    </row>
    <row r="73" spans="2:7" x14ac:dyDescent="0.25">
      <c r="B73" s="190"/>
      <c r="C73" s="62" t="s">
        <v>95</v>
      </c>
      <c r="D73" s="61">
        <v>274</v>
      </c>
      <c r="E73" s="61">
        <v>164</v>
      </c>
      <c r="F73" s="61">
        <v>66</v>
      </c>
      <c r="G73" s="65">
        <f t="shared" si="3"/>
        <v>504</v>
      </c>
    </row>
    <row r="74" spans="2:7" x14ac:dyDescent="0.25">
      <c r="B74" s="190"/>
      <c r="C74" s="62" t="s">
        <v>96</v>
      </c>
      <c r="D74" s="61">
        <v>319</v>
      </c>
      <c r="E74" s="61">
        <v>200</v>
      </c>
      <c r="F74" s="61">
        <v>58</v>
      </c>
      <c r="G74" s="65">
        <f t="shared" si="3"/>
        <v>577</v>
      </c>
    </row>
    <row r="75" spans="2:7" x14ac:dyDescent="0.25">
      <c r="B75" s="190"/>
      <c r="C75" s="62" t="s">
        <v>97</v>
      </c>
      <c r="D75" s="61">
        <v>383</v>
      </c>
      <c r="E75" s="61">
        <v>208</v>
      </c>
      <c r="F75" s="61">
        <v>52</v>
      </c>
      <c r="G75" s="65">
        <f t="shared" si="3"/>
        <v>643</v>
      </c>
    </row>
    <row r="76" spans="2:7" x14ac:dyDescent="0.25">
      <c r="B76" s="190"/>
      <c r="C76" s="62" t="s">
        <v>98</v>
      </c>
      <c r="D76" s="61">
        <v>345</v>
      </c>
      <c r="E76" s="61">
        <v>202</v>
      </c>
      <c r="F76" s="61">
        <v>43</v>
      </c>
      <c r="G76" s="65">
        <f t="shared" si="3"/>
        <v>590</v>
      </c>
    </row>
    <row r="77" spans="2:7" x14ac:dyDescent="0.25">
      <c r="B77" s="191"/>
      <c r="C77" s="62" t="s">
        <v>65</v>
      </c>
      <c r="D77" s="69">
        <f>SUM(D65:D76)</f>
        <v>3002</v>
      </c>
      <c r="E77" s="69">
        <f>SUM(E65:E76)</f>
        <v>2165</v>
      </c>
      <c r="F77" s="69">
        <f>SUM(F65:F76)</f>
        <v>889</v>
      </c>
      <c r="G77" s="69">
        <f>SUM(G65:G76)</f>
        <v>6056</v>
      </c>
    </row>
    <row r="78" spans="2:7" ht="18" x14ac:dyDescent="0.25">
      <c r="B78" s="188" t="s">
        <v>0</v>
      </c>
      <c r="C78" s="188"/>
      <c r="D78" s="63" t="s">
        <v>86</v>
      </c>
      <c r="E78" s="63" t="s">
        <v>87</v>
      </c>
      <c r="F78" s="63" t="s">
        <v>28</v>
      </c>
      <c r="G78" s="64"/>
    </row>
    <row r="79" spans="2:7" x14ac:dyDescent="0.25">
      <c r="B79" s="189">
        <v>2018</v>
      </c>
      <c r="C79" s="62" t="s">
        <v>88</v>
      </c>
      <c r="D79" s="61">
        <v>418</v>
      </c>
      <c r="E79" s="61">
        <v>212</v>
      </c>
      <c r="F79" s="61">
        <v>52</v>
      </c>
      <c r="G79" s="64">
        <f t="shared" ref="G79:G90" si="4">SUM(D79:F79)</f>
        <v>682</v>
      </c>
    </row>
    <row r="80" spans="2:7" x14ac:dyDescent="0.25">
      <c r="B80" s="190"/>
      <c r="C80" s="62" t="s">
        <v>89</v>
      </c>
      <c r="D80" s="61">
        <v>330</v>
      </c>
      <c r="E80" s="61">
        <v>232</v>
      </c>
      <c r="F80" s="61">
        <v>52</v>
      </c>
      <c r="G80" s="65">
        <f t="shared" si="4"/>
        <v>614</v>
      </c>
    </row>
    <row r="81" spans="2:7" x14ac:dyDescent="0.25">
      <c r="B81" s="190"/>
      <c r="C81" s="62" t="s">
        <v>90</v>
      </c>
      <c r="D81" s="61">
        <v>328</v>
      </c>
      <c r="E81" s="61">
        <v>219</v>
      </c>
      <c r="F81" s="61">
        <v>60</v>
      </c>
      <c r="G81" s="65">
        <f t="shared" si="4"/>
        <v>607</v>
      </c>
    </row>
    <row r="82" spans="2:7" x14ac:dyDescent="0.25">
      <c r="B82" s="190"/>
      <c r="C82" s="62" t="s">
        <v>91</v>
      </c>
      <c r="D82" s="61">
        <v>263</v>
      </c>
      <c r="E82" s="61">
        <v>190</v>
      </c>
      <c r="F82" s="61">
        <v>44</v>
      </c>
      <c r="G82" s="65">
        <f t="shared" si="4"/>
        <v>497</v>
      </c>
    </row>
    <row r="83" spans="2:7" x14ac:dyDescent="0.25">
      <c r="B83" s="190"/>
      <c r="C83" s="62" t="s">
        <v>39</v>
      </c>
      <c r="D83" s="61">
        <v>295</v>
      </c>
      <c r="E83" s="61">
        <v>196</v>
      </c>
      <c r="F83" s="61">
        <v>53</v>
      </c>
      <c r="G83" s="65">
        <f t="shared" si="4"/>
        <v>544</v>
      </c>
    </row>
    <row r="84" spans="2:7" x14ac:dyDescent="0.25">
      <c r="B84" s="190"/>
      <c r="C84" s="62" t="s">
        <v>92</v>
      </c>
      <c r="D84" s="61">
        <v>295</v>
      </c>
      <c r="E84" s="61">
        <v>215</v>
      </c>
      <c r="F84" s="61">
        <v>64</v>
      </c>
      <c r="G84" s="65">
        <f t="shared" si="4"/>
        <v>574</v>
      </c>
    </row>
    <row r="85" spans="2:7" x14ac:dyDescent="0.25">
      <c r="B85" s="190"/>
      <c r="C85" s="62" t="s">
        <v>93</v>
      </c>
      <c r="D85" s="61">
        <v>379</v>
      </c>
      <c r="E85" s="61">
        <v>187</v>
      </c>
      <c r="F85" s="61">
        <v>53</v>
      </c>
      <c r="G85" s="65">
        <f t="shared" si="4"/>
        <v>619</v>
      </c>
    </row>
    <row r="86" spans="2:7" x14ac:dyDescent="0.25">
      <c r="B86" s="190"/>
      <c r="C86" s="62" t="s">
        <v>94</v>
      </c>
      <c r="D86" s="61">
        <v>398</v>
      </c>
      <c r="E86" s="61">
        <v>182</v>
      </c>
      <c r="F86" s="61">
        <v>61</v>
      </c>
      <c r="G86" s="65">
        <f t="shared" si="4"/>
        <v>641</v>
      </c>
    </row>
    <row r="87" spans="2:7" x14ac:dyDescent="0.25">
      <c r="B87" s="190"/>
      <c r="C87" s="62" t="s">
        <v>95</v>
      </c>
      <c r="D87" s="61">
        <v>363</v>
      </c>
      <c r="E87" s="61">
        <v>192</v>
      </c>
      <c r="F87" s="61">
        <v>62</v>
      </c>
      <c r="G87" s="65">
        <f t="shared" si="4"/>
        <v>617</v>
      </c>
    </row>
    <row r="88" spans="2:7" x14ac:dyDescent="0.25">
      <c r="B88" s="190"/>
      <c r="C88" s="62" t="s">
        <v>96</v>
      </c>
      <c r="D88" s="61">
        <v>536</v>
      </c>
      <c r="E88" s="61">
        <v>262</v>
      </c>
      <c r="F88" s="61">
        <v>78</v>
      </c>
      <c r="G88" s="65">
        <f t="shared" si="4"/>
        <v>876</v>
      </c>
    </row>
    <row r="89" spans="2:7" x14ac:dyDescent="0.25">
      <c r="B89" s="190"/>
      <c r="C89" s="62" t="s">
        <v>97</v>
      </c>
      <c r="D89" s="61">
        <v>445</v>
      </c>
      <c r="E89" s="61">
        <v>263</v>
      </c>
      <c r="F89" s="61">
        <v>86</v>
      </c>
      <c r="G89" s="65">
        <f t="shared" si="4"/>
        <v>794</v>
      </c>
    </row>
    <row r="90" spans="2:7" x14ac:dyDescent="0.25">
      <c r="B90" s="190"/>
      <c r="C90" s="62" t="s">
        <v>98</v>
      </c>
      <c r="D90" s="61">
        <f>449+16</f>
        <v>465</v>
      </c>
      <c r="E90" s="61">
        <f>406+17</f>
        <v>423</v>
      </c>
      <c r="F90" s="61">
        <f>168+16</f>
        <v>184</v>
      </c>
      <c r="G90" s="65">
        <f t="shared" si="4"/>
        <v>1072</v>
      </c>
    </row>
    <row r="91" spans="2:7" x14ac:dyDescent="0.25">
      <c r="B91" s="191"/>
      <c r="C91" s="62" t="s">
        <v>65</v>
      </c>
      <c r="D91" s="69">
        <f>SUM(D79:D90)</f>
        <v>4515</v>
      </c>
      <c r="E91" s="69">
        <f>SUM(E79:E90)</f>
        <v>2773</v>
      </c>
      <c r="F91" s="69">
        <f>SUM(F79:F90)</f>
        <v>849</v>
      </c>
      <c r="G91" s="69">
        <f>SUM(G79:G90)</f>
        <v>8137</v>
      </c>
    </row>
    <row r="92" spans="2:7" ht="18" x14ac:dyDescent="0.25">
      <c r="B92" s="188" t="s">
        <v>0</v>
      </c>
      <c r="C92" s="188"/>
      <c r="D92" s="63" t="s">
        <v>86</v>
      </c>
      <c r="E92" s="63" t="s">
        <v>87</v>
      </c>
      <c r="F92" s="63" t="s">
        <v>28</v>
      </c>
      <c r="G92" s="64"/>
    </row>
    <row r="93" spans="2:7" x14ac:dyDescent="0.25">
      <c r="B93" s="189">
        <v>2019</v>
      </c>
      <c r="C93" s="62" t="s">
        <v>88</v>
      </c>
      <c r="D93" s="61">
        <v>511</v>
      </c>
      <c r="E93" s="61">
        <v>400</v>
      </c>
      <c r="F93" s="61">
        <v>233</v>
      </c>
      <c r="G93" s="64">
        <f t="shared" ref="G93:G104" si="5">SUM(D93:F93)</f>
        <v>1144</v>
      </c>
    </row>
    <row r="94" spans="2:7" x14ac:dyDescent="0.25">
      <c r="B94" s="190"/>
      <c r="C94" s="62" t="s">
        <v>89</v>
      </c>
      <c r="D94" s="61">
        <v>308</v>
      </c>
      <c r="E94" s="61">
        <v>386</v>
      </c>
      <c r="F94" s="61">
        <v>119</v>
      </c>
      <c r="G94" s="65">
        <f t="shared" si="5"/>
        <v>813</v>
      </c>
    </row>
    <row r="95" spans="2:7" x14ac:dyDescent="0.25">
      <c r="B95" s="190"/>
      <c r="C95" s="62" t="s">
        <v>90</v>
      </c>
      <c r="D95" s="61">
        <v>266</v>
      </c>
      <c r="E95" s="61">
        <v>294</v>
      </c>
      <c r="F95" s="61">
        <v>70</v>
      </c>
      <c r="G95" s="65">
        <f t="shared" si="5"/>
        <v>630</v>
      </c>
    </row>
    <row r="96" spans="2:7" x14ac:dyDescent="0.25">
      <c r="B96" s="190"/>
      <c r="C96" s="62" t="s">
        <v>91</v>
      </c>
      <c r="D96" s="61">
        <v>386</v>
      </c>
      <c r="E96" s="61">
        <v>223</v>
      </c>
      <c r="F96" s="61">
        <v>50</v>
      </c>
      <c r="G96" s="65">
        <f t="shared" si="5"/>
        <v>659</v>
      </c>
    </row>
    <row r="97" spans="2:7" x14ac:dyDescent="0.25">
      <c r="B97" s="190"/>
      <c r="C97" s="62" t="s">
        <v>39</v>
      </c>
      <c r="D97" s="61">
        <v>429</v>
      </c>
      <c r="E97" s="61">
        <v>353</v>
      </c>
      <c r="F97" s="61">
        <v>123</v>
      </c>
      <c r="G97" s="65">
        <f t="shared" si="5"/>
        <v>905</v>
      </c>
    </row>
    <row r="98" spans="2:7" x14ac:dyDescent="0.25">
      <c r="B98" s="190"/>
      <c r="C98" s="62" t="s">
        <v>92</v>
      </c>
      <c r="D98" s="61">
        <v>322</v>
      </c>
      <c r="E98" s="61">
        <v>255</v>
      </c>
      <c r="F98" s="61">
        <v>126</v>
      </c>
      <c r="G98" s="65">
        <f t="shared" si="5"/>
        <v>703</v>
      </c>
    </row>
    <row r="99" spans="2:7" x14ac:dyDescent="0.25">
      <c r="B99" s="190"/>
      <c r="C99" s="62" t="s">
        <v>93</v>
      </c>
      <c r="D99" s="61">
        <v>437</v>
      </c>
      <c r="E99" s="61">
        <v>428</v>
      </c>
      <c r="F99" s="61">
        <v>152</v>
      </c>
      <c r="G99" s="65">
        <f t="shared" si="5"/>
        <v>1017</v>
      </c>
    </row>
    <row r="100" spans="2:7" x14ac:dyDescent="0.25">
      <c r="B100" s="190"/>
      <c r="C100" s="62" t="s">
        <v>94</v>
      </c>
      <c r="D100" s="61">
        <v>441</v>
      </c>
      <c r="E100" s="61">
        <v>327</v>
      </c>
      <c r="F100" s="61">
        <v>109</v>
      </c>
      <c r="G100" s="65">
        <f t="shared" si="5"/>
        <v>877</v>
      </c>
    </row>
    <row r="101" spans="2:7" x14ac:dyDescent="0.25">
      <c r="B101" s="190"/>
      <c r="C101" s="62" t="s">
        <v>95</v>
      </c>
      <c r="D101" s="61">
        <v>348</v>
      </c>
      <c r="E101" s="61">
        <v>351</v>
      </c>
      <c r="F101" s="61">
        <v>93</v>
      </c>
      <c r="G101" s="65">
        <f t="shared" si="5"/>
        <v>792</v>
      </c>
    </row>
    <row r="102" spans="2:7" x14ac:dyDescent="0.25">
      <c r="B102" s="190"/>
      <c r="C102" s="62" t="s">
        <v>96</v>
      </c>
      <c r="D102" s="61">
        <v>383</v>
      </c>
      <c r="E102" s="61">
        <v>404</v>
      </c>
      <c r="F102" s="61">
        <v>139</v>
      </c>
      <c r="G102" s="65">
        <f t="shared" si="5"/>
        <v>926</v>
      </c>
    </row>
    <row r="103" spans="2:7" x14ac:dyDescent="0.25">
      <c r="B103" s="190"/>
      <c r="C103" s="62" t="s">
        <v>97</v>
      </c>
      <c r="D103" s="61">
        <v>503</v>
      </c>
      <c r="E103" s="61">
        <v>438</v>
      </c>
      <c r="F103" s="61">
        <v>245</v>
      </c>
      <c r="G103" s="65">
        <f t="shared" si="5"/>
        <v>1186</v>
      </c>
    </row>
    <row r="104" spans="2:7" x14ac:dyDescent="0.25">
      <c r="B104" s="190"/>
      <c r="C104" s="62" t="s">
        <v>98</v>
      </c>
      <c r="D104" s="61">
        <v>482</v>
      </c>
      <c r="E104" s="61">
        <v>397</v>
      </c>
      <c r="F104" s="61">
        <v>142</v>
      </c>
      <c r="G104" s="65">
        <f t="shared" si="5"/>
        <v>1021</v>
      </c>
    </row>
    <row r="105" spans="2:7" x14ac:dyDescent="0.25">
      <c r="B105" s="191"/>
      <c r="C105" s="62" t="s">
        <v>65</v>
      </c>
      <c r="D105" s="69">
        <f>SUM(D93:D104)</f>
        <v>4816</v>
      </c>
      <c r="E105" s="69">
        <f>SUM(E93:E104)</f>
        <v>4256</v>
      </c>
      <c r="F105" s="69">
        <f>SUM(F93:F104)</f>
        <v>1601</v>
      </c>
      <c r="G105" s="69">
        <f>SUM(G93:G104)</f>
        <v>10673</v>
      </c>
    </row>
    <row r="106" spans="2:7" ht="18" x14ac:dyDescent="0.25">
      <c r="B106" s="188" t="s">
        <v>0</v>
      </c>
      <c r="C106" s="188"/>
      <c r="D106" s="63" t="s">
        <v>86</v>
      </c>
      <c r="E106" s="63" t="s">
        <v>87</v>
      </c>
      <c r="F106" s="63" t="s">
        <v>28</v>
      </c>
      <c r="G106" s="64"/>
    </row>
    <row r="107" spans="2:7" x14ac:dyDescent="0.25">
      <c r="B107" s="189">
        <v>2020</v>
      </c>
      <c r="C107" s="62" t="s">
        <v>88</v>
      </c>
      <c r="D107" s="61">
        <v>510</v>
      </c>
      <c r="E107" s="61">
        <v>474</v>
      </c>
      <c r="F107" s="61">
        <v>153</v>
      </c>
      <c r="G107" s="64">
        <f t="shared" ref="G107:G118" si="6">SUM(D107:F107)</f>
        <v>1137</v>
      </c>
    </row>
    <row r="108" spans="2:7" x14ac:dyDescent="0.25">
      <c r="B108" s="190"/>
      <c r="C108" s="62" t="s">
        <v>89</v>
      </c>
      <c r="D108" s="61">
        <v>311</v>
      </c>
      <c r="E108" s="61">
        <v>174</v>
      </c>
      <c r="F108" s="61">
        <v>25</v>
      </c>
      <c r="G108" s="65">
        <f t="shared" si="6"/>
        <v>510</v>
      </c>
    </row>
    <row r="109" spans="2:7" x14ac:dyDescent="0.25">
      <c r="B109" s="190"/>
      <c r="C109" s="62" t="s">
        <v>90</v>
      </c>
      <c r="D109" s="61">
        <v>413</v>
      </c>
      <c r="E109" s="61">
        <v>460</v>
      </c>
      <c r="F109" s="61">
        <v>94</v>
      </c>
      <c r="G109" s="65">
        <f t="shared" si="6"/>
        <v>967</v>
      </c>
    </row>
    <row r="110" spans="2:7" x14ac:dyDescent="0.25">
      <c r="B110" s="190"/>
      <c r="C110" s="62" t="s">
        <v>91</v>
      </c>
      <c r="D110" s="61">
        <v>277</v>
      </c>
      <c r="E110" s="61">
        <v>512</v>
      </c>
      <c r="F110" s="61">
        <v>48</v>
      </c>
      <c r="G110" s="65">
        <f t="shared" si="6"/>
        <v>837</v>
      </c>
    </row>
    <row r="111" spans="2:7" x14ac:dyDescent="0.25">
      <c r="B111" s="190"/>
      <c r="C111" s="62" t="s">
        <v>39</v>
      </c>
      <c r="D111" s="61">
        <v>669</v>
      </c>
      <c r="E111" s="61">
        <v>973</v>
      </c>
      <c r="F111" s="61">
        <v>384</v>
      </c>
      <c r="G111" s="65">
        <f t="shared" si="6"/>
        <v>2026</v>
      </c>
    </row>
    <row r="112" spans="2:7" x14ac:dyDescent="0.25">
      <c r="B112" s="190"/>
      <c r="C112" s="62" t="s">
        <v>92</v>
      </c>
      <c r="D112" s="61">
        <v>829</v>
      </c>
      <c r="E112" s="61">
        <v>1051</v>
      </c>
      <c r="F112" s="61">
        <v>97</v>
      </c>
      <c r="G112" s="65">
        <f t="shared" si="6"/>
        <v>1977</v>
      </c>
    </row>
    <row r="113" spans="2:7" x14ac:dyDescent="0.25">
      <c r="B113" s="190"/>
      <c r="C113" s="62" t="s">
        <v>93</v>
      </c>
      <c r="D113" s="61">
        <v>810</v>
      </c>
      <c r="E113" s="61">
        <v>1160</v>
      </c>
      <c r="F113" s="61">
        <v>83</v>
      </c>
      <c r="G113" s="65">
        <f t="shared" si="6"/>
        <v>2053</v>
      </c>
    </row>
    <row r="114" spans="2:7" x14ac:dyDescent="0.25">
      <c r="B114" s="190"/>
      <c r="C114" s="62" t="s">
        <v>94</v>
      </c>
      <c r="D114" s="61">
        <v>409</v>
      </c>
      <c r="E114" s="61">
        <v>842</v>
      </c>
      <c r="F114" s="61">
        <v>80</v>
      </c>
      <c r="G114" s="65">
        <f t="shared" si="6"/>
        <v>1331</v>
      </c>
    </row>
    <row r="115" spans="2:7" x14ac:dyDescent="0.25">
      <c r="B115" s="190"/>
      <c r="C115" s="62" t="s">
        <v>95</v>
      </c>
      <c r="D115" s="61">
        <v>396</v>
      </c>
      <c r="E115" s="61">
        <v>1023</v>
      </c>
      <c r="F115" s="61">
        <v>103</v>
      </c>
      <c r="G115" s="65">
        <f t="shared" si="6"/>
        <v>1522</v>
      </c>
    </row>
    <row r="116" spans="2:7" x14ac:dyDescent="0.25">
      <c r="B116" s="190"/>
      <c r="C116" s="62" t="s">
        <v>96</v>
      </c>
      <c r="D116" s="61">
        <v>434</v>
      </c>
      <c r="E116" s="61">
        <v>783</v>
      </c>
      <c r="F116" s="61">
        <v>64</v>
      </c>
      <c r="G116" s="65">
        <f t="shared" si="6"/>
        <v>1281</v>
      </c>
    </row>
    <row r="117" spans="2:7" x14ac:dyDescent="0.25">
      <c r="B117" s="190"/>
      <c r="C117" s="62" t="s">
        <v>97</v>
      </c>
      <c r="D117" s="61">
        <v>317</v>
      </c>
      <c r="E117" s="61">
        <v>906</v>
      </c>
      <c r="F117" s="61">
        <v>56</v>
      </c>
      <c r="G117" s="65">
        <f t="shared" si="6"/>
        <v>1279</v>
      </c>
    </row>
    <row r="118" spans="2:7" x14ac:dyDescent="0.25">
      <c r="B118" s="190"/>
      <c r="C118" s="62" t="s">
        <v>98</v>
      </c>
      <c r="D118" s="61">
        <v>310</v>
      </c>
      <c r="E118" s="61">
        <v>864</v>
      </c>
      <c r="F118" s="61">
        <v>76</v>
      </c>
      <c r="G118" s="65">
        <f t="shared" si="6"/>
        <v>1250</v>
      </c>
    </row>
    <row r="119" spans="2:7" x14ac:dyDescent="0.25">
      <c r="B119" s="191"/>
      <c r="C119" s="62" t="s">
        <v>65</v>
      </c>
      <c r="D119" s="69">
        <f>SUM(D107:D118)</f>
        <v>5685</v>
      </c>
      <c r="E119" s="69">
        <f>SUM(E107:E118)</f>
        <v>9222</v>
      </c>
      <c r="F119" s="69">
        <f>SUM(F107:F118)</f>
        <v>1263</v>
      </c>
      <c r="G119" s="69">
        <f>SUM(G107:G118)</f>
        <v>16170</v>
      </c>
    </row>
    <row r="120" spans="2:7" ht="18" x14ac:dyDescent="0.25">
      <c r="B120" s="188" t="s">
        <v>0</v>
      </c>
      <c r="C120" s="188"/>
      <c r="D120" s="63" t="s">
        <v>86</v>
      </c>
      <c r="E120" s="63" t="s">
        <v>87</v>
      </c>
      <c r="F120" s="63" t="s">
        <v>28</v>
      </c>
      <c r="G120" s="64"/>
    </row>
    <row r="121" spans="2:7" x14ac:dyDescent="0.25">
      <c r="B121" s="189">
        <v>2021</v>
      </c>
      <c r="C121" s="62" t="s">
        <v>88</v>
      </c>
      <c r="D121" s="61">
        <v>284</v>
      </c>
      <c r="E121" s="61">
        <v>368</v>
      </c>
      <c r="F121" s="61">
        <v>54</v>
      </c>
      <c r="G121" s="64">
        <f t="shared" ref="G121:G132" si="7">SUM(D121:F121)</f>
        <v>706</v>
      </c>
    </row>
    <row r="122" spans="2:7" x14ac:dyDescent="0.25">
      <c r="B122" s="190"/>
      <c r="C122" s="62" t="s">
        <v>89</v>
      </c>
      <c r="D122" s="61">
        <v>223</v>
      </c>
      <c r="E122" s="61">
        <v>336</v>
      </c>
      <c r="F122" s="61">
        <v>49</v>
      </c>
      <c r="G122" s="65">
        <f t="shared" si="7"/>
        <v>608</v>
      </c>
    </row>
    <row r="123" spans="2:7" x14ac:dyDescent="0.25">
      <c r="B123" s="190"/>
      <c r="C123" s="62" t="s">
        <v>90</v>
      </c>
      <c r="D123" s="61">
        <v>249</v>
      </c>
      <c r="E123" s="61">
        <v>477</v>
      </c>
      <c r="F123" s="61">
        <v>58</v>
      </c>
      <c r="G123" s="65">
        <f t="shared" si="7"/>
        <v>784</v>
      </c>
    </row>
    <row r="124" spans="2:7" x14ac:dyDescent="0.25">
      <c r="B124" s="190"/>
      <c r="C124" s="62" t="s">
        <v>91</v>
      </c>
      <c r="D124" s="61">
        <v>291</v>
      </c>
      <c r="E124" s="61">
        <v>895</v>
      </c>
      <c r="F124" s="61">
        <v>98</v>
      </c>
      <c r="G124" s="65">
        <f t="shared" si="7"/>
        <v>1284</v>
      </c>
    </row>
    <row r="125" spans="2:7" x14ac:dyDescent="0.25">
      <c r="B125" s="190"/>
      <c r="C125" s="62" t="s">
        <v>39</v>
      </c>
      <c r="D125" s="61">
        <v>260</v>
      </c>
      <c r="E125" s="61">
        <v>360</v>
      </c>
      <c r="F125" s="61">
        <v>66</v>
      </c>
      <c r="G125" s="65">
        <f t="shared" si="7"/>
        <v>686</v>
      </c>
    </row>
    <row r="126" spans="2:7" x14ac:dyDescent="0.25">
      <c r="B126" s="190"/>
      <c r="C126" s="62" t="s">
        <v>92</v>
      </c>
      <c r="D126" s="61">
        <v>381</v>
      </c>
      <c r="E126" s="61">
        <v>299</v>
      </c>
      <c r="F126" s="61">
        <v>60</v>
      </c>
      <c r="G126" s="65">
        <f t="shared" si="7"/>
        <v>740</v>
      </c>
    </row>
    <row r="127" spans="2:7" x14ac:dyDescent="0.25">
      <c r="B127" s="190"/>
      <c r="C127" s="62" t="s">
        <v>93</v>
      </c>
      <c r="D127" s="61">
        <v>381</v>
      </c>
      <c r="E127" s="61">
        <v>299</v>
      </c>
      <c r="F127" s="61">
        <v>60</v>
      </c>
      <c r="G127" s="65">
        <f t="shared" si="7"/>
        <v>740</v>
      </c>
    </row>
    <row r="128" spans="2:7" x14ac:dyDescent="0.25">
      <c r="B128" s="190"/>
      <c r="C128" s="62" t="s">
        <v>94</v>
      </c>
      <c r="D128" s="61">
        <v>289</v>
      </c>
      <c r="E128" s="61">
        <v>275</v>
      </c>
      <c r="F128" s="61">
        <v>38</v>
      </c>
      <c r="G128" s="65">
        <f t="shared" si="7"/>
        <v>602</v>
      </c>
    </row>
    <row r="129" spans="2:7" x14ac:dyDescent="0.25">
      <c r="B129" s="190"/>
      <c r="C129" s="62" t="s">
        <v>95</v>
      </c>
      <c r="D129" s="61"/>
      <c r="E129" s="61"/>
      <c r="F129" s="61"/>
      <c r="G129" s="65">
        <f t="shared" si="7"/>
        <v>0</v>
      </c>
    </row>
    <row r="130" spans="2:7" x14ac:dyDescent="0.25">
      <c r="B130" s="190"/>
      <c r="C130" s="62" t="s">
        <v>96</v>
      </c>
      <c r="D130" s="61"/>
      <c r="E130" s="61"/>
      <c r="F130" s="61"/>
      <c r="G130" s="65">
        <f t="shared" si="7"/>
        <v>0</v>
      </c>
    </row>
    <row r="131" spans="2:7" x14ac:dyDescent="0.25">
      <c r="B131" s="190"/>
      <c r="C131" s="62" t="s">
        <v>97</v>
      </c>
      <c r="D131" s="61"/>
      <c r="E131" s="61"/>
      <c r="F131" s="61"/>
      <c r="G131" s="65">
        <f t="shared" si="7"/>
        <v>0</v>
      </c>
    </row>
    <row r="132" spans="2:7" x14ac:dyDescent="0.25">
      <c r="B132" s="190"/>
      <c r="C132" s="62" t="s">
        <v>98</v>
      </c>
      <c r="D132" s="61"/>
      <c r="E132" s="61"/>
      <c r="F132" s="61"/>
      <c r="G132" s="65">
        <f t="shared" si="7"/>
        <v>0</v>
      </c>
    </row>
    <row r="133" spans="2:7" x14ac:dyDescent="0.25">
      <c r="B133" s="191"/>
      <c r="C133" s="62" t="s">
        <v>65</v>
      </c>
      <c r="D133" s="69">
        <f>SUM(D121:D132)</f>
        <v>2358</v>
      </c>
      <c r="E133" s="69">
        <f>SUM(E121:E132)</f>
        <v>3309</v>
      </c>
      <c r="F133" s="69">
        <f>SUM(F121:F132)</f>
        <v>483</v>
      </c>
      <c r="G133" s="69">
        <f>SUM(G121:G132)</f>
        <v>6150</v>
      </c>
    </row>
  </sheetData>
  <mergeCells count="21">
    <mergeCell ref="B93:B105"/>
    <mergeCell ref="B78:C78"/>
    <mergeCell ref="B79:B91"/>
    <mergeCell ref="B64:C64"/>
    <mergeCell ref="B65:B77"/>
    <mergeCell ref="B120:C120"/>
    <mergeCell ref="B121:B133"/>
    <mergeCell ref="G7:G8"/>
    <mergeCell ref="B8:C8"/>
    <mergeCell ref="B22:C22"/>
    <mergeCell ref="B36:C36"/>
    <mergeCell ref="B9:B21"/>
    <mergeCell ref="B23:B35"/>
    <mergeCell ref="B7:C7"/>
    <mergeCell ref="D7:F7"/>
    <mergeCell ref="B106:C106"/>
    <mergeCell ref="B107:B119"/>
    <mergeCell ref="B37:B49"/>
    <mergeCell ref="B51:B63"/>
    <mergeCell ref="B50:C50"/>
    <mergeCell ref="B92:C9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N37"/>
  <sheetViews>
    <sheetView zoomScale="70" zoomScaleNormal="70" workbookViewId="0">
      <selection activeCell="P11" sqref="P11"/>
    </sheetView>
  </sheetViews>
  <sheetFormatPr baseColWidth="10" defaultRowHeight="15" x14ac:dyDescent="0.25"/>
  <cols>
    <col min="1" max="1" width="4.85546875" customWidth="1"/>
    <col min="2" max="2" width="22.5703125" customWidth="1"/>
    <col min="3" max="3" width="19.28515625" customWidth="1"/>
    <col min="6" max="6" width="11.42578125" customWidth="1"/>
    <col min="7" max="7" width="15.140625" customWidth="1"/>
    <col min="8" max="8" width="13.28515625" customWidth="1"/>
    <col min="9" max="9" width="12.5703125" customWidth="1"/>
    <col min="11" max="11" width="12.140625" customWidth="1"/>
  </cols>
  <sheetData>
    <row r="1" spans="1:14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8" x14ac:dyDescent="0.25">
      <c r="A2" s="19"/>
      <c r="B2" s="18" t="s">
        <v>52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5">
      <c r="A3" s="19"/>
      <c r="B3" s="21" t="s">
        <v>249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x14ac:dyDescent="0.25">
      <c r="A4" s="19"/>
      <c r="B4" s="21" t="s">
        <v>169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7" spans="1:14" x14ac:dyDescent="0.25">
      <c r="B7" s="1"/>
      <c r="C7" s="1"/>
      <c r="D7" s="1"/>
      <c r="E7" s="1"/>
      <c r="F7" s="1"/>
      <c r="G7" s="1"/>
      <c r="H7" s="1"/>
      <c r="I7" s="1"/>
      <c r="J7" s="1"/>
    </row>
    <row r="8" spans="1:14" ht="15" customHeight="1" x14ac:dyDescent="0.25">
      <c r="B8" s="204" t="s">
        <v>85</v>
      </c>
      <c r="C8" s="204"/>
      <c r="D8" s="198" t="s">
        <v>99</v>
      </c>
      <c r="E8" s="198"/>
      <c r="F8" s="198"/>
      <c r="G8" s="198"/>
      <c r="H8" s="198"/>
      <c r="I8" s="198"/>
      <c r="J8" s="197" t="s">
        <v>65</v>
      </c>
      <c r="K8" s="76"/>
    </row>
    <row r="9" spans="1:14" s="1" customFormat="1" ht="15" customHeight="1" x14ac:dyDescent="0.25">
      <c r="B9" s="204"/>
      <c r="C9" s="204"/>
      <c r="D9" s="198" t="s">
        <v>104</v>
      </c>
      <c r="E9" s="198"/>
      <c r="F9" s="198"/>
      <c r="G9" s="198"/>
      <c r="H9" s="198"/>
      <c r="I9" s="198"/>
      <c r="J9" s="197"/>
      <c r="K9" s="76"/>
    </row>
    <row r="10" spans="1:14" ht="18" x14ac:dyDescent="0.25">
      <c r="B10" s="204"/>
      <c r="C10" s="204"/>
      <c r="D10" s="63" t="s">
        <v>100</v>
      </c>
      <c r="E10" s="63" t="s">
        <v>101</v>
      </c>
      <c r="F10" s="63" t="s">
        <v>162</v>
      </c>
      <c r="G10" s="63" t="s">
        <v>102</v>
      </c>
      <c r="H10" s="63" t="s">
        <v>30</v>
      </c>
      <c r="I10" s="63" t="s">
        <v>51</v>
      </c>
      <c r="J10" s="197"/>
      <c r="K10" s="76"/>
    </row>
    <row r="11" spans="1:14" x14ac:dyDescent="0.25">
      <c r="B11" s="205" t="s">
        <v>103</v>
      </c>
      <c r="C11" s="144">
        <v>2013</v>
      </c>
      <c r="D11" s="144">
        <v>23036</v>
      </c>
      <c r="E11" s="144">
        <v>350</v>
      </c>
      <c r="F11" s="144">
        <v>302</v>
      </c>
      <c r="G11" s="144">
        <v>173</v>
      </c>
      <c r="H11" s="144" t="s">
        <v>149</v>
      </c>
      <c r="I11" s="144">
        <v>0</v>
      </c>
      <c r="J11" s="144">
        <f t="shared" ref="J11:J18" si="0">SUM(D11:I11)</f>
        <v>23861</v>
      </c>
      <c r="K11" s="76"/>
    </row>
    <row r="12" spans="1:14" x14ac:dyDescent="0.25">
      <c r="B12" s="205"/>
      <c r="C12" s="144">
        <v>2014</v>
      </c>
      <c r="D12" s="144">
        <v>9667</v>
      </c>
      <c r="E12" s="144">
        <v>325</v>
      </c>
      <c r="F12" s="144">
        <v>187</v>
      </c>
      <c r="G12" s="144">
        <v>132</v>
      </c>
      <c r="H12" s="144" t="s">
        <v>149</v>
      </c>
      <c r="I12" s="144">
        <v>6</v>
      </c>
      <c r="J12" s="144">
        <f t="shared" si="0"/>
        <v>10317</v>
      </c>
      <c r="K12" s="76"/>
    </row>
    <row r="13" spans="1:14" x14ac:dyDescent="0.25">
      <c r="B13" s="205"/>
      <c r="C13" s="144">
        <v>2015</v>
      </c>
      <c r="D13" s="144">
        <v>5055</v>
      </c>
      <c r="E13" s="144">
        <v>144</v>
      </c>
      <c r="F13" s="144">
        <v>119</v>
      </c>
      <c r="G13" s="144">
        <v>91</v>
      </c>
      <c r="H13" s="144" t="s">
        <v>149</v>
      </c>
      <c r="I13" s="144">
        <v>2</v>
      </c>
      <c r="J13" s="144">
        <f t="shared" si="0"/>
        <v>5411</v>
      </c>
      <c r="K13" s="76"/>
    </row>
    <row r="14" spans="1:14" s="76" customFormat="1" x14ac:dyDescent="0.25">
      <c r="B14" s="205"/>
      <c r="C14" s="144">
        <v>2016</v>
      </c>
      <c r="D14" s="144">
        <v>1322</v>
      </c>
      <c r="E14" s="144" t="s">
        <v>149</v>
      </c>
      <c r="F14" s="144">
        <v>59</v>
      </c>
      <c r="G14" s="144">
        <v>24</v>
      </c>
      <c r="H14" s="144" t="s">
        <v>149</v>
      </c>
      <c r="I14" s="144">
        <v>14</v>
      </c>
      <c r="J14" s="144">
        <f t="shared" si="0"/>
        <v>1419</v>
      </c>
    </row>
    <row r="15" spans="1:14" x14ac:dyDescent="0.25">
      <c r="B15" s="205"/>
      <c r="C15" s="144">
        <v>2017</v>
      </c>
      <c r="D15" s="144">
        <v>932</v>
      </c>
      <c r="E15" s="144" t="s">
        <v>149</v>
      </c>
      <c r="F15" s="144">
        <v>60</v>
      </c>
      <c r="G15" s="144">
        <v>13</v>
      </c>
      <c r="H15" s="144">
        <v>62</v>
      </c>
      <c r="I15" s="144">
        <v>21</v>
      </c>
      <c r="J15" s="144">
        <f t="shared" si="0"/>
        <v>1088</v>
      </c>
      <c r="K15" s="76"/>
    </row>
    <row r="16" spans="1:14" s="76" customFormat="1" x14ac:dyDescent="0.25">
      <c r="B16" s="205"/>
      <c r="C16" s="144">
        <v>2018</v>
      </c>
      <c r="D16" s="144">
        <v>849</v>
      </c>
      <c r="E16" s="144" t="s">
        <v>149</v>
      </c>
      <c r="F16" s="144">
        <v>112</v>
      </c>
      <c r="G16" s="144">
        <v>16</v>
      </c>
      <c r="H16" s="144">
        <v>31</v>
      </c>
      <c r="I16" s="144">
        <v>2</v>
      </c>
      <c r="J16" s="144">
        <f t="shared" si="0"/>
        <v>1010</v>
      </c>
    </row>
    <row r="17" spans="2:11" s="76" customFormat="1" x14ac:dyDescent="0.25">
      <c r="B17" s="205"/>
      <c r="C17" s="144">
        <v>2019</v>
      </c>
      <c r="D17" s="144">
        <v>849</v>
      </c>
      <c r="E17" s="144" t="s">
        <v>149</v>
      </c>
      <c r="F17" s="144">
        <v>146</v>
      </c>
      <c r="G17" s="144">
        <v>11</v>
      </c>
      <c r="H17" s="144">
        <v>52</v>
      </c>
      <c r="I17" s="144">
        <v>0</v>
      </c>
      <c r="J17" s="144">
        <f t="shared" si="0"/>
        <v>1058</v>
      </c>
    </row>
    <row r="18" spans="2:11" s="76" customFormat="1" x14ac:dyDescent="0.25">
      <c r="B18" s="205"/>
      <c r="C18" s="144">
        <v>2020</v>
      </c>
      <c r="D18" s="144">
        <v>1609</v>
      </c>
      <c r="E18" s="144" t="s">
        <v>149</v>
      </c>
      <c r="F18" s="144">
        <v>283</v>
      </c>
      <c r="G18" s="144">
        <v>4</v>
      </c>
      <c r="H18" s="144">
        <v>88</v>
      </c>
      <c r="I18" s="144">
        <v>1</v>
      </c>
      <c r="J18" s="144">
        <f t="shared" si="0"/>
        <v>1985</v>
      </c>
    </row>
    <row r="19" spans="2:11" s="76" customFormat="1" x14ac:dyDescent="0.25">
      <c r="B19" s="115"/>
      <c r="C19" s="115"/>
      <c r="D19" s="115"/>
      <c r="E19" s="115"/>
      <c r="F19" s="115"/>
      <c r="G19" s="115"/>
      <c r="H19" s="115"/>
      <c r="I19" s="115"/>
      <c r="J19" s="115"/>
      <c r="K19" s="115"/>
    </row>
    <row r="20" spans="2:11" s="1" customFormat="1" x14ac:dyDescent="0.25"/>
    <row r="21" spans="2:11" s="1" customFormat="1" ht="15" customHeight="1" x14ac:dyDescent="0.25">
      <c r="B21" s="204" t="s">
        <v>117</v>
      </c>
      <c r="C21" s="204"/>
      <c r="D21" s="201" t="s">
        <v>222</v>
      </c>
      <c r="E21" s="202"/>
      <c r="F21" s="202"/>
      <c r="G21" s="202"/>
      <c r="H21" s="203"/>
      <c r="I21" s="87"/>
    </row>
    <row r="22" spans="2:11" s="1" customFormat="1" ht="15" customHeight="1" x14ac:dyDescent="0.25">
      <c r="B22" s="204"/>
      <c r="C22" s="204"/>
      <c r="D22" s="201" t="s">
        <v>104</v>
      </c>
      <c r="E22" s="202"/>
      <c r="F22" s="202"/>
      <c r="G22" s="202"/>
      <c r="H22" s="203"/>
      <c r="I22" s="88"/>
    </row>
    <row r="23" spans="2:11" s="1" customFormat="1" ht="28.5" customHeight="1" x14ac:dyDescent="0.25">
      <c r="B23" s="204"/>
      <c r="C23" s="204"/>
      <c r="D23" s="63" t="s">
        <v>17</v>
      </c>
      <c r="E23" s="63" t="s">
        <v>162</v>
      </c>
      <c r="F23" s="63" t="s">
        <v>23</v>
      </c>
      <c r="G23" s="63" t="s">
        <v>30</v>
      </c>
      <c r="H23" s="63" t="s">
        <v>51</v>
      </c>
      <c r="I23" s="89" t="s">
        <v>65</v>
      </c>
    </row>
    <row r="24" spans="2:11" s="1" customFormat="1" x14ac:dyDescent="0.25">
      <c r="B24" s="168">
        <v>2021</v>
      </c>
      <c r="C24" s="7" t="s">
        <v>106</v>
      </c>
      <c r="D24" s="5">
        <v>83</v>
      </c>
      <c r="E24" s="5">
        <v>25</v>
      </c>
      <c r="F24" s="5">
        <v>0</v>
      </c>
      <c r="G24" s="5">
        <v>2</v>
      </c>
      <c r="H24" s="5">
        <v>0</v>
      </c>
      <c r="I24" s="67">
        <f>SUM(D24:H24)</f>
        <v>110</v>
      </c>
    </row>
    <row r="25" spans="2:11" s="1" customFormat="1" x14ac:dyDescent="0.25">
      <c r="B25" s="168"/>
      <c r="C25" s="7" t="s">
        <v>107</v>
      </c>
      <c r="D25" s="131">
        <v>94</v>
      </c>
      <c r="E25" s="131">
        <v>15</v>
      </c>
      <c r="F25" s="131">
        <v>0</v>
      </c>
      <c r="G25" s="131">
        <v>6</v>
      </c>
      <c r="H25" s="131">
        <v>0</v>
      </c>
      <c r="I25" s="67">
        <f>SUM(D25:H25)</f>
        <v>115</v>
      </c>
    </row>
    <row r="26" spans="2:11" s="1" customFormat="1" x14ac:dyDescent="0.25">
      <c r="B26" s="168"/>
      <c r="C26" s="7" t="s">
        <v>108</v>
      </c>
      <c r="D26" s="130">
        <v>134</v>
      </c>
      <c r="E26" s="130">
        <v>32</v>
      </c>
      <c r="F26" s="130">
        <v>1</v>
      </c>
      <c r="G26" s="130">
        <v>8</v>
      </c>
      <c r="H26" s="130">
        <v>0</v>
      </c>
      <c r="I26" s="67">
        <f>SUM(D26:H26)</f>
        <v>175</v>
      </c>
    </row>
    <row r="27" spans="2:11" s="1" customFormat="1" x14ac:dyDescent="0.25">
      <c r="B27" s="168"/>
      <c r="C27" s="7" t="s">
        <v>109</v>
      </c>
      <c r="D27" s="5">
        <v>177</v>
      </c>
      <c r="E27" s="5">
        <v>25</v>
      </c>
      <c r="F27" s="5">
        <v>0</v>
      </c>
      <c r="G27" s="5">
        <v>7</v>
      </c>
      <c r="H27" s="5">
        <v>0</v>
      </c>
      <c r="I27" s="67">
        <f>SUM(D27:H27)</f>
        <v>209</v>
      </c>
    </row>
    <row r="28" spans="2:11" s="1" customFormat="1" x14ac:dyDescent="0.25">
      <c r="B28" s="168"/>
      <c r="C28" s="7" t="s">
        <v>110</v>
      </c>
      <c r="D28" s="5">
        <v>89</v>
      </c>
      <c r="E28" s="5">
        <v>17</v>
      </c>
      <c r="F28" s="68">
        <v>0</v>
      </c>
      <c r="G28" s="5">
        <v>12</v>
      </c>
      <c r="H28" s="5">
        <v>0</v>
      </c>
      <c r="I28" s="67">
        <f t="shared" ref="I28:I35" si="1">SUM(D28:H28)</f>
        <v>118</v>
      </c>
    </row>
    <row r="29" spans="2:11" s="1" customFormat="1" x14ac:dyDescent="0.25">
      <c r="B29" s="168"/>
      <c r="C29" s="7" t="s">
        <v>111</v>
      </c>
      <c r="D29" s="5">
        <v>88</v>
      </c>
      <c r="E29" s="5">
        <v>27</v>
      </c>
      <c r="F29" s="68">
        <v>0</v>
      </c>
      <c r="G29" s="5">
        <v>8</v>
      </c>
      <c r="H29" s="5">
        <v>0</v>
      </c>
      <c r="I29" s="67">
        <f t="shared" si="1"/>
        <v>123</v>
      </c>
    </row>
    <row r="30" spans="2:11" s="1" customFormat="1" x14ac:dyDescent="0.25">
      <c r="B30" s="168"/>
      <c r="C30" s="7" t="s">
        <v>10</v>
      </c>
      <c r="D30" s="150">
        <v>88</v>
      </c>
      <c r="E30" s="150">
        <v>27</v>
      </c>
      <c r="F30" s="68">
        <v>0</v>
      </c>
      <c r="G30" s="150">
        <v>8</v>
      </c>
      <c r="H30" s="150">
        <v>0</v>
      </c>
      <c r="I30" s="67">
        <f t="shared" si="1"/>
        <v>123</v>
      </c>
    </row>
    <row r="31" spans="2:11" s="1" customFormat="1" x14ac:dyDescent="0.25">
      <c r="B31" s="168"/>
      <c r="C31" s="7" t="s">
        <v>112</v>
      </c>
      <c r="D31" s="5">
        <v>142</v>
      </c>
      <c r="E31" s="5">
        <v>13</v>
      </c>
      <c r="F31" s="68">
        <v>0</v>
      </c>
      <c r="G31" s="68">
        <v>2</v>
      </c>
      <c r="H31" s="68">
        <v>0</v>
      </c>
      <c r="I31" s="67">
        <f t="shared" si="1"/>
        <v>157</v>
      </c>
    </row>
    <row r="32" spans="2:11" s="1" customFormat="1" x14ac:dyDescent="0.25">
      <c r="B32" s="168"/>
      <c r="C32" s="7" t="s">
        <v>113</v>
      </c>
      <c r="D32" s="71"/>
      <c r="E32" s="71"/>
      <c r="F32" s="68"/>
      <c r="G32" s="68"/>
      <c r="H32" s="68"/>
      <c r="I32" s="67">
        <f t="shared" si="1"/>
        <v>0</v>
      </c>
    </row>
    <row r="33" spans="2:9" s="1" customFormat="1" x14ac:dyDescent="0.25">
      <c r="B33" s="168"/>
      <c r="C33" s="7" t="s">
        <v>114</v>
      </c>
      <c r="D33" s="5"/>
      <c r="E33" s="5"/>
      <c r="F33" s="5"/>
      <c r="G33" s="5"/>
      <c r="H33" s="5"/>
      <c r="I33" s="67">
        <f t="shared" si="1"/>
        <v>0</v>
      </c>
    </row>
    <row r="34" spans="2:9" s="1" customFormat="1" x14ac:dyDescent="0.25">
      <c r="B34" s="168"/>
      <c r="C34" s="7" t="s">
        <v>115</v>
      </c>
      <c r="D34" s="5"/>
      <c r="E34" s="5"/>
      <c r="F34" s="5"/>
      <c r="G34" s="5"/>
      <c r="H34" s="5"/>
      <c r="I34" s="67">
        <f t="shared" si="1"/>
        <v>0</v>
      </c>
    </row>
    <row r="35" spans="2:9" s="1" customFormat="1" x14ac:dyDescent="0.25">
      <c r="B35" s="168"/>
      <c r="C35" s="7" t="s">
        <v>116</v>
      </c>
      <c r="D35" s="5"/>
      <c r="E35" s="5"/>
      <c r="F35" s="5"/>
      <c r="G35" s="5"/>
      <c r="H35" s="5"/>
      <c r="I35" s="67">
        <f t="shared" si="1"/>
        <v>0</v>
      </c>
    </row>
    <row r="36" spans="2:9" s="1" customFormat="1" x14ac:dyDescent="0.25">
      <c r="B36" s="199" t="s">
        <v>142</v>
      </c>
      <c r="C36" s="200"/>
      <c r="D36" s="74">
        <f t="shared" ref="D36:I36" si="2">SUM(D24:D35)</f>
        <v>895</v>
      </c>
      <c r="E36" s="77">
        <f t="shared" si="2"/>
        <v>181</v>
      </c>
      <c r="F36" s="77">
        <f t="shared" si="2"/>
        <v>1</v>
      </c>
      <c r="G36" s="77">
        <f t="shared" si="2"/>
        <v>53</v>
      </c>
      <c r="H36" s="77">
        <f t="shared" si="2"/>
        <v>0</v>
      </c>
      <c r="I36" s="74">
        <f t="shared" si="2"/>
        <v>1130</v>
      </c>
    </row>
    <row r="37" spans="2:9" s="1" customFormat="1" x14ac:dyDescent="0.25"/>
  </sheetData>
  <mergeCells count="10">
    <mergeCell ref="J8:J10"/>
    <mergeCell ref="D8:I8"/>
    <mergeCell ref="D9:I9"/>
    <mergeCell ref="B24:B35"/>
    <mergeCell ref="B36:C36"/>
    <mergeCell ref="D22:H22"/>
    <mergeCell ref="B8:C10"/>
    <mergeCell ref="D21:H21"/>
    <mergeCell ref="B21:C23"/>
    <mergeCell ref="B11:B1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P37"/>
  <sheetViews>
    <sheetView zoomScale="70" zoomScaleNormal="70" workbookViewId="0">
      <selection activeCell="O17" sqref="O17"/>
    </sheetView>
  </sheetViews>
  <sheetFormatPr baseColWidth="10" defaultRowHeight="15" x14ac:dyDescent="0.25"/>
  <cols>
    <col min="1" max="1" width="5" customWidth="1"/>
    <col min="2" max="2" width="25.85546875" customWidth="1"/>
    <col min="3" max="3" width="21" customWidth="1"/>
    <col min="4" max="7" width="15.85546875" customWidth="1"/>
    <col min="9" max="9" width="14.42578125" style="1" customWidth="1"/>
    <col min="10" max="11" width="11.42578125" style="1"/>
    <col min="12" max="12" width="13" style="1" customWidth="1"/>
  </cols>
  <sheetData>
    <row r="1" spans="1:14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40"/>
    </row>
    <row r="2" spans="1:14" ht="18" x14ac:dyDescent="0.25">
      <c r="A2" s="19"/>
      <c r="B2" s="18" t="s">
        <v>52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40"/>
    </row>
    <row r="3" spans="1:14" x14ac:dyDescent="0.25">
      <c r="A3" s="19"/>
      <c r="B3" s="21" t="s">
        <v>249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40"/>
    </row>
    <row r="4" spans="1:14" x14ac:dyDescent="0.25">
      <c r="A4" s="19"/>
      <c r="B4" s="21" t="s">
        <v>140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40"/>
    </row>
    <row r="5" spans="1:14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40"/>
    </row>
    <row r="7" spans="1:14" x14ac:dyDescent="0.25">
      <c r="B7" s="204" t="s">
        <v>103</v>
      </c>
      <c r="C7" s="204"/>
      <c r="D7" s="198" t="s">
        <v>105</v>
      </c>
      <c r="E7" s="198"/>
      <c r="F7" s="198"/>
      <c r="G7" s="198"/>
      <c r="H7" s="198"/>
      <c r="I7" s="198"/>
      <c r="J7" s="198"/>
      <c r="K7" s="198"/>
      <c r="L7" s="198"/>
      <c r="M7" s="197" t="s">
        <v>65</v>
      </c>
    </row>
    <row r="8" spans="1:14" x14ac:dyDescent="0.25">
      <c r="B8" s="204"/>
      <c r="C8" s="204"/>
      <c r="D8" s="198" t="s">
        <v>104</v>
      </c>
      <c r="E8" s="198"/>
      <c r="F8" s="198"/>
      <c r="G8" s="198"/>
      <c r="H8" s="198"/>
      <c r="I8" s="198"/>
      <c r="J8" s="198"/>
      <c r="K8" s="198"/>
      <c r="L8" s="198"/>
      <c r="M8" s="197"/>
    </row>
    <row r="9" spans="1:14" ht="25.5" customHeight="1" x14ac:dyDescent="0.25">
      <c r="B9" s="204"/>
      <c r="C9" s="204"/>
      <c r="D9" s="63" t="s">
        <v>17</v>
      </c>
      <c r="E9" s="63" t="s">
        <v>163</v>
      </c>
      <c r="F9" s="63" t="s">
        <v>23</v>
      </c>
      <c r="G9" s="63" t="s">
        <v>30</v>
      </c>
      <c r="H9" s="63" t="s">
        <v>22</v>
      </c>
      <c r="I9" s="63" t="s">
        <v>29</v>
      </c>
      <c r="J9" s="63" t="s">
        <v>50</v>
      </c>
      <c r="K9" s="63" t="s">
        <v>21</v>
      </c>
      <c r="L9" s="63" t="s">
        <v>51</v>
      </c>
      <c r="M9" s="197"/>
    </row>
    <row r="10" spans="1:14" x14ac:dyDescent="0.25">
      <c r="B10" s="205" t="s">
        <v>103</v>
      </c>
      <c r="C10" s="144">
        <v>2013</v>
      </c>
      <c r="D10" s="144">
        <v>13887</v>
      </c>
      <c r="E10" s="144">
        <v>1678</v>
      </c>
      <c r="F10" s="144">
        <v>323</v>
      </c>
      <c r="G10" s="144">
        <v>1961</v>
      </c>
      <c r="H10" s="144">
        <v>39</v>
      </c>
      <c r="I10" s="144">
        <v>2210</v>
      </c>
      <c r="J10" s="144">
        <v>16</v>
      </c>
      <c r="K10" s="144">
        <v>951</v>
      </c>
      <c r="L10" s="144">
        <v>782</v>
      </c>
      <c r="M10" s="67">
        <f t="shared" ref="M10:M15" si="0">SUM(D10:L10)</f>
        <v>21847</v>
      </c>
    </row>
    <row r="11" spans="1:14" x14ac:dyDescent="0.25">
      <c r="B11" s="205"/>
      <c r="C11" s="144">
        <v>2014</v>
      </c>
      <c r="D11" s="144">
        <v>8780</v>
      </c>
      <c r="E11" s="144">
        <v>904</v>
      </c>
      <c r="F11" s="144">
        <v>257</v>
      </c>
      <c r="G11" s="144">
        <v>1982</v>
      </c>
      <c r="H11" s="144">
        <v>78</v>
      </c>
      <c r="I11" s="144">
        <v>872</v>
      </c>
      <c r="J11" s="144">
        <v>16</v>
      </c>
      <c r="K11" s="144">
        <v>851</v>
      </c>
      <c r="L11" s="144">
        <v>600</v>
      </c>
      <c r="M11" s="67">
        <f t="shared" si="0"/>
        <v>14340</v>
      </c>
    </row>
    <row r="12" spans="1:14" x14ac:dyDescent="0.25">
      <c r="B12" s="205"/>
      <c r="C12" s="144">
        <v>2015</v>
      </c>
      <c r="D12" s="144">
        <v>9378</v>
      </c>
      <c r="E12" s="144">
        <v>718</v>
      </c>
      <c r="F12" s="144">
        <v>178</v>
      </c>
      <c r="G12" s="144">
        <v>1338</v>
      </c>
      <c r="H12" s="144">
        <v>204</v>
      </c>
      <c r="I12" s="144">
        <v>1259</v>
      </c>
      <c r="J12" s="144">
        <v>20</v>
      </c>
      <c r="K12" s="144">
        <v>511</v>
      </c>
      <c r="L12" s="144">
        <v>536</v>
      </c>
      <c r="M12" s="67">
        <f t="shared" si="0"/>
        <v>14142</v>
      </c>
    </row>
    <row r="13" spans="1:14" s="76" customFormat="1" x14ac:dyDescent="0.25">
      <c r="B13" s="205"/>
      <c r="C13" s="144">
        <v>2016</v>
      </c>
      <c r="D13" s="144">
        <v>1853</v>
      </c>
      <c r="E13" s="144">
        <v>311</v>
      </c>
      <c r="F13" s="144">
        <v>56</v>
      </c>
      <c r="G13" s="144">
        <v>634</v>
      </c>
      <c r="H13" s="144">
        <v>83</v>
      </c>
      <c r="I13" s="144">
        <v>589</v>
      </c>
      <c r="J13" s="144">
        <v>8</v>
      </c>
      <c r="K13" s="144">
        <v>197</v>
      </c>
      <c r="L13" s="144">
        <v>312</v>
      </c>
      <c r="M13" s="67">
        <f t="shared" si="0"/>
        <v>4043</v>
      </c>
    </row>
    <row r="14" spans="1:14" x14ac:dyDescent="0.25">
      <c r="B14" s="205"/>
      <c r="C14" s="144">
        <v>2017</v>
      </c>
      <c r="D14" s="144">
        <v>1219</v>
      </c>
      <c r="E14" s="144">
        <v>192</v>
      </c>
      <c r="F14" s="144">
        <v>26</v>
      </c>
      <c r="G14" s="144">
        <v>1155</v>
      </c>
      <c r="H14" s="144">
        <v>150</v>
      </c>
      <c r="I14" s="144">
        <v>517</v>
      </c>
      <c r="J14" s="144">
        <v>2</v>
      </c>
      <c r="K14" s="144">
        <v>285</v>
      </c>
      <c r="L14" s="144">
        <v>368</v>
      </c>
      <c r="M14" s="67">
        <f t="shared" si="0"/>
        <v>3914</v>
      </c>
    </row>
    <row r="15" spans="1:14" s="76" customFormat="1" x14ac:dyDescent="0.25">
      <c r="B15" s="205"/>
      <c r="C15" s="68">
        <v>2018</v>
      </c>
      <c r="D15" s="55">
        <v>1437</v>
      </c>
      <c r="E15" s="55">
        <v>413</v>
      </c>
      <c r="F15" s="55">
        <v>78</v>
      </c>
      <c r="G15" s="55">
        <v>670</v>
      </c>
      <c r="H15" s="55">
        <v>206</v>
      </c>
      <c r="I15" s="55">
        <v>498</v>
      </c>
      <c r="J15" s="55">
        <v>6</v>
      </c>
      <c r="K15" s="55">
        <v>367</v>
      </c>
      <c r="L15" s="55">
        <v>189</v>
      </c>
      <c r="M15" s="56">
        <f t="shared" si="0"/>
        <v>3864</v>
      </c>
    </row>
    <row r="16" spans="1:14" s="76" customFormat="1" x14ac:dyDescent="0.25">
      <c r="B16" s="205"/>
      <c r="C16" s="68">
        <v>2019</v>
      </c>
      <c r="D16" s="68">
        <v>1216</v>
      </c>
      <c r="E16" s="144">
        <v>743</v>
      </c>
      <c r="F16" s="144">
        <v>32</v>
      </c>
      <c r="G16" s="144">
        <v>597</v>
      </c>
      <c r="H16" s="144">
        <v>100</v>
      </c>
      <c r="I16" s="144">
        <v>705</v>
      </c>
      <c r="J16" s="144">
        <v>1</v>
      </c>
      <c r="K16" s="144">
        <v>174</v>
      </c>
      <c r="L16" s="144">
        <v>110</v>
      </c>
      <c r="M16" s="56">
        <f>SUM(D16:L16)</f>
        <v>3678</v>
      </c>
    </row>
    <row r="17" spans="2:16" s="76" customFormat="1" x14ac:dyDescent="0.25">
      <c r="B17" s="205"/>
      <c r="C17" s="68">
        <v>2020</v>
      </c>
      <c r="D17" s="144">
        <v>1929</v>
      </c>
      <c r="E17" s="144">
        <v>2291</v>
      </c>
      <c r="F17" s="144">
        <v>43</v>
      </c>
      <c r="G17" s="144">
        <v>2624</v>
      </c>
      <c r="H17" s="144">
        <v>141</v>
      </c>
      <c r="I17" s="144">
        <v>1705</v>
      </c>
      <c r="J17" s="144">
        <v>4</v>
      </c>
      <c r="K17" s="144">
        <v>366</v>
      </c>
      <c r="L17" s="144">
        <v>479</v>
      </c>
      <c r="M17" s="67">
        <f>SUM(D17:L17)</f>
        <v>9582</v>
      </c>
    </row>
    <row r="18" spans="2:16" s="76" customFormat="1" x14ac:dyDescent="0.25">
      <c r="C18" s="66"/>
    </row>
    <row r="19" spans="2:16" s="76" customFormat="1" x14ac:dyDescent="0.25">
      <c r="C19" s="66"/>
    </row>
    <row r="20" spans="2:16" s="1" customFormat="1" x14ac:dyDescent="0.25"/>
    <row r="21" spans="2:16" s="1" customFormat="1" x14ac:dyDescent="0.25">
      <c r="B21" s="204" t="s">
        <v>117</v>
      </c>
      <c r="C21" s="204"/>
      <c r="D21" s="198" t="s">
        <v>221</v>
      </c>
      <c r="E21" s="198"/>
      <c r="F21" s="198"/>
      <c r="G21" s="198"/>
      <c r="H21" s="198"/>
      <c r="I21" s="198"/>
      <c r="J21" s="198"/>
      <c r="K21" s="198"/>
      <c r="L21" s="198"/>
      <c r="M21" s="197" t="s">
        <v>65</v>
      </c>
    </row>
    <row r="22" spans="2:16" s="1" customFormat="1" x14ac:dyDescent="0.25">
      <c r="B22" s="204"/>
      <c r="C22" s="204"/>
      <c r="D22" s="198" t="s">
        <v>104</v>
      </c>
      <c r="E22" s="198"/>
      <c r="F22" s="198"/>
      <c r="G22" s="198"/>
      <c r="H22" s="198"/>
      <c r="I22" s="198"/>
      <c r="J22" s="198"/>
      <c r="K22" s="198"/>
      <c r="L22" s="198"/>
      <c r="M22" s="197"/>
    </row>
    <row r="23" spans="2:16" s="1" customFormat="1" ht="21" customHeight="1" x14ac:dyDescent="0.25">
      <c r="B23" s="204"/>
      <c r="C23" s="204"/>
      <c r="D23" s="63" t="s">
        <v>17</v>
      </c>
      <c r="E23" s="63" t="s">
        <v>163</v>
      </c>
      <c r="F23" s="63" t="s">
        <v>23</v>
      </c>
      <c r="G23" s="63" t="s">
        <v>30</v>
      </c>
      <c r="H23" s="63" t="s">
        <v>22</v>
      </c>
      <c r="I23" s="63" t="s">
        <v>160</v>
      </c>
      <c r="J23" s="63" t="s">
        <v>50</v>
      </c>
      <c r="K23" s="63" t="s">
        <v>21</v>
      </c>
      <c r="L23" s="63" t="s">
        <v>51</v>
      </c>
      <c r="M23" s="197"/>
    </row>
    <row r="24" spans="2:16" s="1" customFormat="1" x14ac:dyDescent="0.25">
      <c r="B24" s="168">
        <v>2021</v>
      </c>
      <c r="C24" s="7" t="s">
        <v>106</v>
      </c>
      <c r="D24" s="5">
        <v>132</v>
      </c>
      <c r="E24" s="5">
        <v>136</v>
      </c>
      <c r="F24" s="5">
        <v>2</v>
      </c>
      <c r="G24" s="5">
        <v>146</v>
      </c>
      <c r="H24" s="5">
        <v>6</v>
      </c>
      <c r="I24" s="5">
        <v>94</v>
      </c>
      <c r="J24" s="5">
        <v>0</v>
      </c>
      <c r="K24" s="5">
        <v>24</v>
      </c>
      <c r="L24" s="5">
        <v>62</v>
      </c>
      <c r="M24" s="67">
        <f>SUM(D24:L24)</f>
        <v>602</v>
      </c>
    </row>
    <row r="25" spans="2:16" s="1" customFormat="1" x14ac:dyDescent="0.25">
      <c r="B25" s="168"/>
      <c r="C25" s="7" t="s">
        <v>107</v>
      </c>
      <c r="D25" s="131">
        <v>106</v>
      </c>
      <c r="E25" s="131">
        <v>112</v>
      </c>
      <c r="F25" s="131">
        <v>1</v>
      </c>
      <c r="G25" s="131">
        <v>119</v>
      </c>
      <c r="H25" s="131">
        <v>11</v>
      </c>
      <c r="I25" s="131">
        <v>68</v>
      </c>
      <c r="J25" s="131">
        <v>1</v>
      </c>
      <c r="K25" s="131">
        <v>12</v>
      </c>
      <c r="L25" s="131">
        <v>69</v>
      </c>
      <c r="M25" s="67">
        <f>SUM(D25:L25)</f>
        <v>499</v>
      </c>
    </row>
    <row r="26" spans="2:16" s="1" customFormat="1" x14ac:dyDescent="0.25">
      <c r="B26" s="168"/>
      <c r="C26" s="7" t="s">
        <v>108</v>
      </c>
      <c r="D26" s="5">
        <v>161</v>
      </c>
      <c r="E26" s="130">
        <v>175</v>
      </c>
      <c r="F26" s="5">
        <v>3</v>
      </c>
      <c r="G26" s="5">
        <v>130</v>
      </c>
      <c r="H26" s="5">
        <v>10</v>
      </c>
      <c r="I26" s="5">
        <v>89</v>
      </c>
      <c r="J26" s="5">
        <v>0</v>
      </c>
      <c r="K26" s="5">
        <v>25</v>
      </c>
      <c r="L26" s="5">
        <v>75</v>
      </c>
      <c r="M26" s="67">
        <f t="shared" ref="M26:M35" si="1">SUM(D26:L26)</f>
        <v>668</v>
      </c>
    </row>
    <row r="27" spans="2:16" s="1" customFormat="1" x14ac:dyDescent="0.25">
      <c r="B27" s="168"/>
      <c r="C27" s="7" t="s">
        <v>109</v>
      </c>
      <c r="D27" s="5">
        <v>124</v>
      </c>
      <c r="E27" s="5">
        <v>125</v>
      </c>
      <c r="F27" s="5">
        <v>1</v>
      </c>
      <c r="G27" s="5">
        <v>128</v>
      </c>
      <c r="H27" s="5">
        <v>5</v>
      </c>
      <c r="I27" s="5">
        <v>79</v>
      </c>
      <c r="J27" s="68">
        <v>0</v>
      </c>
      <c r="K27" s="5">
        <v>18</v>
      </c>
      <c r="L27" s="68">
        <v>50</v>
      </c>
      <c r="M27" s="67">
        <f t="shared" si="1"/>
        <v>530</v>
      </c>
    </row>
    <row r="28" spans="2:16" s="1" customFormat="1" x14ac:dyDescent="0.25">
      <c r="B28" s="168"/>
      <c r="C28" s="7" t="s">
        <v>110</v>
      </c>
      <c r="D28" s="5">
        <v>135</v>
      </c>
      <c r="E28" s="5">
        <v>135</v>
      </c>
      <c r="F28" s="68">
        <v>2</v>
      </c>
      <c r="G28" s="5">
        <v>220</v>
      </c>
      <c r="H28" s="5">
        <v>9</v>
      </c>
      <c r="I28" s="5">
        <v>63</v>
      </c>
      <c r="J28" s="5">
        <v>0</v>
      </c>
      <c r="K28" s="5">
        <v>30</v>
      </c>
      <c r="L28" s="68">
        <v>86</v>
      </c>
      <c r="M28" s="67">
        <f>SUM(D28:L28)</f>
        <v>680</v>
      </c>
    </row>
    <row r="29" spans="2:16" s="1" customFormat="1" x14ac:dyDescent="0.25">
      <c r="B29" s="168"/>
      <c r="C29" s="7" t="s">
        <v>111</v>
      </c>
      <c r="D29" s="5">
        <v>118</v>
      </c>
      <c r="E29" s="5">
        <v>116</v>
      </c>
      <c r="F29" s="68">
        <v>1</v>
      </c>
      <c r="G29" s="5">
        <v>279</v>
      </c>
      <c r="H29" s="5">
        <v>9</v>
      </c>
      <c r="I29" s="5">
        <v>67</v>
      </c>
      <c r="J29" s="5">
        <v>0</v>
      </c>
      <c r="K29" s="5">
        <v>12</v>
      </c>
      <c r="L29" s="68">
        <v>72</v>
      </c>
      <c r="M29" s="67">
        <f t="shared" si="1"/>
        <v>674</v>
      </c>
    </row>
    <row r="30" spans="2:16" s="1" customFormat="1" x14ac:dyDescent="0.25">
      <c r="B30" s="168"/>
      <c r="C30" s="7" t="s">
        <v>10</v>
      </c>
      <c r="D30" s="150">
        <v>118</v>
      </c>
      <c r="E30" s="150">
        <v>116</v>
      </c>
      <c r="F30" s="68">
        <v>1</v>
      </c>
      <c r="G30" s="150">
        <v>279</v>
      </c>
      <c r="H30" s="150">
        <v>9</v>
      </c>
      <c r="I30" s="150">
        <v>67</v>
      </c>
      <c r="J30" s="150">
        <v>0</v>
      </c>
      <c r="K30" s="150">
        <v>12</v>
      </c>
      <c r="L30" s="68">
        <v>72</v>
      </c>
      <c r="M30" s="67">
        <f t="shared" si="1"/>
        <v>674</v>
      </c>
    </row>
    <row r="31" spans="2:16" s="1" customFormat="1" x14ac:dyDescent="0.25">
      <c r="B31" s="168"/>
      <c r="C31" s="7" t="s">
        <v>112</v>
      </c>
      <c r="D31" s="5">
        <v>114</v>
      </c>
      <c r="E31" s="5">
        <v>109</v>
      </c>
      <c r="F31" s="68">
        <v>0</v>
      </c>
      <c r="G31" s="68">
        <v>205</v>
      </c>
      <c r="H31" s="68">
        <v>3</v>
      </c>
      <c r="I31" s="68">
        <v>73</v>
      </c>
      <c r="J31" s="68">
        <v>0</v>
      </c>
      <c r="K31" s="68">
        <v>16</v>
      </c>
      <c r="L31" s="68">
        <v>43</v>
      </c>
      <c r="M31" s="67">
        <f t="shared" si="1"/>
        <v>563</v>
      </c>
      <c r="O31" s="84"/>
      <c r="P31" s="84"/>
    </row>
    <row r="32" spans="2:16" s="1" customFormat="1" x14ac:dyDescent="0.25">
      <c r="B32" s="168"/>
      <c r="C32" s="7" t="s">
        <v>113</v>
      </c>
      <c r="D32" s="5"/>
      <c r="E32" s="5"/>
      <c r="F32" s="68"/>
      <c r="G32" s="68"/>
      <c r="H32" s="68"/>
      <c r="I32" s="68"/>
      <c r="J32" s="68"/>
      <c r="K32" s="68"/>
      <c r="L32" s="68"/>
      <c r="M32" s="67">
        <f>SUM(D32:L32)</f>
        <v>0</v>
      </c>
      <c r="O32" s="84"/>
      <c r="P32" s="84"/>
    </row>
    <row r="33" spans="2:16" s="1" customFormat="1" x14ac:dyDescent="0.25">
      <c r="B33" s="168"/>
      <c r="C33" s="7" t="s">
        <v>114</v>
      </c>
      <c r="D33" s="72"/>
      <c r="E33" s="72"/>
      <c r="F33" s="72"/>
      <c r="G33" s="72"/>
      <c r="H33" s="72"/>
      <c r="I33" s="72"/>
      <c r="J33" s="72"/>
      <c r="K33" s="72"/>
      <c r="L33" s="72"/>
      <c r="M33" s="67">
        <f t="shared" si="1"/>
        <v>0</v>
      </c>
      <c r="O33" s="84"/>
      <c r="P33" s="84"/>
    </row>
    <row r="34" spans="2:16" s="1" customFormat="1" x14ac:dyDescent="0.25">
      <c r="B34" s="168"/>
      <c r="C34" s="7" t="s">
        <v>115</v>
      </c>
      <c r="D34" s="5"/>
      <c r="E34" s="5"/>
      <c r="F34" s="5"/>
      <c r="G34" s="5"/>
      <c r="H34" s="5"/>
      <c r="I34" s="5"/>
      <c r="J34" s="5"/>
      <c r="K34" s="5"/>
      <c r="L34" s="5"/>
      <c r="M34" s="67">
        <f t="shared" si="1"/>
        <v>0</v>
      </c>
    </row>
    <row r="35" spans="2:16" s="1" customFormat="1" x14ac:dyDescent="0.25">
      <c r="B35" s="168"/>
      <c r="C35" s="7" t="s">
        <v>116</v>
      </c>
      <c r="D35" s="5"/>
      <c r="E35" s="5"/>
      <c r="F35" s="5"/>
      <c r="G35" s="5"/>
      <c r="H35" s="5"/>
      <c r="I35" s="5"/>
      <c r="J35" s="5"/>
      <c r="K35" s="5"/>
      <c r="L35" s="5"/>
      <c r="M35" s="67">
        <f t="shared" si="1"/>
        <v>0</v>
      </c>
    </row>
    <row r="36" spans="2:16" s="1" customFormat="1" x14ac:dyDescent="0.25">
      <c r="B36" s="199" t="s">
        <v>143</v>
      </c>
      <c r="C36" s="200"/>
      <c r="D36" s="74">
        <f>SUM(D24:D35)</f>
        <v>1008</v>
      </c>
      <c r="E36" s="85">
        <f t="shared" ref="E36:M36" si="2">SUM(E24:E35)</f>
        <v>1024</v>
      </c>
      <c r="F36" s="85">
        <f t="shared" si="2"/>
        <v>11</v>
      </c>
      <c r="G36" s="85">
        <f t="shared" si="2"/>
        <v>1506</v>
      </c>
      <c r="H36" s="85">
        <f t="shared" si="2"/>
        <v>62</v>
      </c>
      <c r="I36" s="85">
        <f t="shared" si="2"/>
        <v>600</v>
      </c>
      <c r="J36" s="85">
        <f t="shared" si="2"/>
        <v>1</v>
      </c>
      <c r="K36" s="85">
        <f t="shared" si="2"/>
        <v>149</v>
      </c>
      <c r="L36" s="85">
        <f t="shared" si="2"/>
        <v>529</v>
      </c>
      <c r="M36" s="85">
        <f t="shared" si="2"/>
        <v>4890</v>
      </c>
    </row>
    <row r="37" spans="2:16" s="1" customFormat="1" x14ac:dyDescent="0.25"/>
  </sheetData>
  <mergeCells count="11">
    <mergeCell ref="B24:B35"/>
    <mergeCell ref="B7:C9"/>
    <mergeCell ref="D7:L7"/>
    <mergeCell ref="B36:C36"/>
    <mergeCell ref="M7:M9"/>
    <mergeCell ref="D8:L8"/>
    <mergeCell ref="B21:C23"/>
    <mergeCell ref="D21:L21"/>
    <mergeCell ref="M21:M23"/>
    <mergeCell ref="D22:L22"/>
    <mergeCell ref="B10:B17"/>
  </mergeCells>
  <pageMargins left="0.7" right="0.7" top="0.75" bottom="0.75" header="0.3" footer="0.3"/>
  <pageSetup orientation="portrait" r:id="rId1"/>
  <ignoredErrors>
    <ignoredError sqref="M10:M17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M37"/>
  <sheetViews>
    <sheetView zoomScale="70" zoomScaleNormal="70" workbookViewId="0">
      <selection activeCell="N6" sqref="N6"/>
    </sheetView>
  </sheetViews>
  <sheetFormatPr baseColWidth="10" defaultRowHeight="15" x14ac:dyDescent="0.25"/>
  <cols>
    <col min="1" max="1" width="4.5703125" customWidth="1"/>
    <col min="2" max="2" width="27.85546875" customWidth="1"/>
    <col min="3" max="3" width="24.28515625" customWidth="1"/>
    <col min="10" max="10" width="13.140625" customWidth="1"/>
  </cols>
  <sheetData>
    <row r="1" spans="1:12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40"/>
    </row>
    <row r="2" spans="1:12" ht="18" x14ac:dyDescent="0.25">
      <c r="A2" s="19"/>
      <c r="B2" s="18" t="s">
        <v>52</v>
      </c>
      <c r="C2" s="19"/>
      <c r="D2" s="19"/>
      <c r="E2" s="19"/>
      <c r="F2" s="19"/>
      <c r="G2" s="19"/>
      <c r="H2" s="19"/>
      <c r="I2" s="19"/>
      <c r="J2" s="19"/>
      <c r="K2" s="19"/>
      <c r="L2" s="40"/>
    </row>
    <row r="3" spans="1:12" x14ac:dyDescent="0.25">
      <c r="A3" s="19"/>
      <c r="B3" s="21" t="s">
        <v>249</v>
      </c>
      <c r="C3" s="19"/>
      <c r="D3" s="19"/>
      <c r="E3" s="19"/>
      <c r="F3" s="19"/>
      <c r="G3" s="19"/>
      <c r="H3" s="19"/>
      <c r="I3" s="19"/>
      <c r="J3" s="19"/>
      <c r="K3" s="19"/>
      <c r="L3" s="40"/>
    </row>
    <row r="4" spans="1:12" x14ac:dyDescent="0.25">
      <c r="A4" s="19"/>
      <c r="B4" s="21" t="s">
        <v>141</v>
      </c>
      <c r="C4" s="19"/>
      <c r="D4" s="19"/>
      <c r="E4" s="19"/>
      <c r="F4" s="19"/>
      <c r="G4" s="19"/>
      <c r="H4" s="19"/>
      <c r="I4" s="19"/>
      <c r="J4" s="19"/>
      <c r="K4" s="19"/>
      <c r="L4" s="40"/>
    </row>
    <row r="5" spans="1:12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40"/>
    </row>
    <row r="7" spans="1:12" x14ac:dyDescent="0.25">
      <c r="B7" s="204" t="s">
        <v>103</v>
      </c>
      <c r="C7" s="204"/>
      <c r="D7" s="198" t="s">
        <v>118</v>
      </c>
      <c r="E7" s="198"/>
      <c r="F7" s="198"/>
      <c r="G7" s="198"/>
      <c r="H7" s="198"/>
      <c r="I7" s="198"/>
      <c r="J7" s="198"/>
      <c r="K7" s="197" t="s">
        <v>65</v>
      </c>
    </row>
    <row r="8" spans="1:12" x14ac:dyDescent="0.25">
      <c r="B8" s="204"/>
      <c r="C8" s="204"/>
      <c r="D8" s="198" t="s">
        <v>104</v>
      </c>
      <c r="E8" s="198"/>
      <c r="F8" s="198"/>
      <c r="G8" s="198"/>
      <c r="H8" s="198"/>
      <c r="I8" s="198"/>
      <c r="J8" s="198"/>
      <c r="K8" s="197"/>
    </row>
    <row r="9" spans="1:12" ht="18" x14ac:dyDescent="0.25">
      <c r="B9" s="204"/>
      <c r="C9" s="204"/>
      <c r="D9" s="63" t="s">
        <v>20</v>
      </c>
      <c r="E9" s="63" t="s">
        <v>19</v>
      </c>
      <c r="F9" s="63" t="s">
        <v>17</v>
      </c>
      <c r="G9" s="63" t="s">
        <v>49</v>
      </c>
      <c r="H9" s="63" t="s">
        <v>30</v>
      </c>
      <c r="I9" s="63" t="s">
        <v>119</v>
      </c>
      <c r="J9" s="63" t="s">
        <v>51</v>
      </c>
      <c r="K9" s="197"/>
    </row>
    <row r="10" spans="1:12" x14ac:dyDescent="0.25">
      <c r="B10" s="205" t="s">
        <v>103</v>
      </c>
      <c r="C10" s="144">
        <v>2013</v>
      </c>
      <c r="D10" s="144">
        <v>343</v>
      </c>
      <c r="E10" s="144">
        <v>101</v>
      </c>
      <c r="F10" s="144">
        <v>1554</v>
      </c>
      <c r="G10" s="144">
        <v>786</v>
      </c>
      <c r="H10" s="144">
        <v>2113</v>
      </c>
      <c r="I10" s="144">
        <v>359</v>
      </c>
      <c r="J10" s="144">
        <v>263</v>
      </c>
      <c r="K10" s="67">
        <f t="shared" ref="K10:K15" si="0">SUM(D10:J10)</f>
        <v>5519</v>
      </c>
    </row>
    <row r="11" spans="1:12" x14ac:dyDescent="0.25">
      <c r="B11" s="205"/>
      <c r="C11" s="144">
        <v>2014</v>
      </c>
      <c r="D11" s="144">
        <v>401</v>
      </c>
      <c r="E11" s="144">
        <v>354</v>
      </c>
      <c r="F11" s="144">
        <v>1568</v>
      </c>
      <c r="G11" s="144">
        <v>495</v>
      </c>
      <c r="H11" s="144">
        <v>1832</v>
      </c>
      <c r="I11" s="144">
        <v>186</v>
      </c>
      <c r="J11" s="144">
        <v>217</v>
      </c>
      <c r="K11" s="67">
        <f t="shared" si="0"/>
        <v>5053</v>
      </c>
    </row>
    <row r="12" spans="1:12" x14ac:dyDescent="0.25">
      <c r="B12" s="205"/>
      <c r="C12" s="144">
        <v>2015</v>
      </c>
      <c r="D12" s="144">
        <v>256</v>
      </c>
      <c r="E12" s="144">
        <v>273</v>
      </c>
      <c r="F12" s="144">
        <v>1537</v>
      </c>
      <c r="G12" s="144">
        <v>281</v>
      </c>
      <c r="H12" s="144">
        <v>1033</v>
      </c>
      <c r="I12" s="144">
        <v>504</v>
      </c>
      <c r="J12" s="144">
        <v>218</v>
      </c>
      <c r="K12" s="67">
        <f t="shared" si="0"/>
        <v>4102</v>
      </c>
    </row>
    <row r="13" spans="1:12" s="76" customFormat="1" x14ac:dyDescent="0.25">
      <c r="B13" s="205"/>
      <c r="C13" s="144">
        <v>2016</v>
      </c>
      <c r="D13" s="144">
        <v>119</v>
      </c>
      <c r="E13" s="144">
        <v>106</v>
      </c>
      <c r="F13" s="144">
        <v>391</v>
      </c>
      <c r="G13" s="144">
        <v>132</v>
      </c>
      <c r="H13" s="144">
        <v>361</v>
      </c>
      <c r="I13" s="144">
        <v>123</v>
      </c>
      <c r="J13" s="144">
        <v>160</v>
      </c>
      <c r="K13" s="67">
        <f t="shared" si="0"/>
        <v>1392</v>
      </c>
    </row>
    <row r="14" spans="1:12" x14ac:dyDescent="0.25">
      <c r="B14" s="205"/>
      <c r="C14" s="144">
        <v>2017</v>
      </c>
      <c r="D14" s="144">
        <v>79</v>
      </c>
      <c r="E14" s="144">
        <v>165</v>
      </c>
      <c r="F14" s="144">
        <v>322</v>
      </c>
      <c r="G14" s="144">
        <v>132</v>
      </c>
      <c r="H14" s="144">
        <v>429</v>
      </c>
      <c r="I14" s="144">
        <v>74</v>
      </c>
      <c r="J14" s="144">
        <v>44</v>
      </c>
      <c r="K14" s="67">
        <f t="shared" si="0"/>
        <v>1245</v>
      </c>
    </row>
    <row r="15" spans="1:12" s="76" customFormat="1" x14ac:dyDescent="0.25">
      <c r="B15" s="205"/>
      <c r="C15" s="68">
        <v>2018</v>
      </c>
      <c r="D15" s="144">
        <v>80</v>
      </c>
      <c r="E15" s="144">
        <v>116</v>
      </c>
      <c r="F15" s="144">
        <v>225</v>
      </c>
      <c r="G15" s="144">
        <v>177</v>
      </c>
      <c r="H15" s="144">
        <v>343</v>
      </c>
      <c r="I15" s="144">
        <v>115</v>
      </c>
      <c r="J15" s="144">
        <v>32</v>
      </c>
      <c r="K15" s="67">
        <f t="shared" si="0"/>
        <v>1088</v>
      </c>
    </row>
    <row r="16" spans="1:12" s="76" customFormat="1" x14ac:dyDescent="0.25">
      <c r="B16" s="205"/>
      <c r="C16" s="68">
        <v>2019</v>
      </c>
      <c r="D16" s="144">
        <v>36</v>
      </c>
      <c r="E16" s="144">
        <v>149</v>
      </c>
      <c r="F16" s="144">
        <v>228</v>
      </c>
      <c r="G16" s="144">
        <v>101</v>
      </c>
      <c r="H16" s="144">
        <v>283</v>
      </c>
      <c r="I16" s="144">
        <v>193</v>
      </c>
      <c r="J16" s="144">
        <v>16</v>
      </c>
      <c r="K16" s="67">
        <f>SUM(D16:J16)</f>
        <v>1006</v>
      </c>
    </row>
    <row r="17" spans="2:11" s="76" customFormat="1" x14ac:dyDescent="0.25">
      <c r="B17" s="205"/>
      <c r="C17" s="68">
        <v>2020</v>
      </c>
      <c r="D17" s="144">
        <v>36</v>
      </c>
      <c r="E17" s="144">
        <v>284</v>
      </c>
      <c r="F17" s="144">
        <v>288</v>
      </c>
      <c r="G17" s="144">
        <v>296</v>
      </c>
      <c r="H17" s="144">
        <v>766</v>
      </c>
      <c r="I17" s="144">
        <v>152</v>
      </c>
      <c r="J17" s="144">
        <v>28</v>
      </c>
      <c r="K17" s="67">
        <f>SUM(D17:J17)</f>
        <v>1850</v>
      </c>
    </row>
    <row r="18" spans="2:11" s="76" customFormat="1" x14ac:dyDescent="0.25">
      <c r="C18" s="66"/>
    </row>
    <row r="19" spans="2:1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 x14ac:dyDescent="0.25">
      <c r="B20" s="204" t="s">
        <v>117</v>
      </c>
      <c r="C20" s="204"/>
      <c r="D20" s="198" t="s">
        <v>220</v>
      </c>
      <c r="E20" s="198"/>
      <c r="F20" s="198"/>
      <c r="G20" s="198"/>
      <c r="H20" s="198"/>
      <c r="I20" s="198"/>
      <c r="J20" s="198"/>
      <c r="K20" s="197" t="s">
        <v>65</v>
      </c>
    </row>
    <row r="21" spans="2:11" x14ac:dyDescent="0.25">
      <c r="B21" s="204"/>
      <c r="C21" s="204"/>
      <c r="D21" s="198" t="s">
        <v>104</v>
      </c>
      <c r="E21" s="198"/>
      <c r="F21" s="198"/>
      <c r="G21" s="198"/>
      <c r="H21" s="198"/>
      <c r="I21" s="198"/>
      <c r="J21" s="198"/>
      <c r="K21" s="197"/>
    </row>
    <row r="22" spans="2:11" ht="21" customHeight="1" x14ac:dyDescent="0.25">
      <c r="B22" s="204"/>
      <c r="C22" s="204"/>
      <c r="D22" s="63" t="s">
        <v>20</v>
      </c>
      <c r="E22" s="63" t="s">
        <v>19</v>
      </c>
      <c r="F22" s="63" t="s">
        <v>17</v>
      </c>
      <c r="G22" s="63" t="s">
        <v>49</v>
      </c>
      <c r="H22" s="63" t="s">
        <v>30</v>
      </c>
      <c r="I22" s="63" t="s">
        <v>119</v>
      </c>
      <c r="J22" s="63" t="s">
        <v>51</v>
      </c>
      <c r="K22" s="197"/>
    </row>
    <row r="23" spans="2:11" x14ac:dyDescent="0.25">
      <c r="B23" s="168">
        <v>2021</v>
      </c>
      <c r="C23" s="7" t="s">
        <v>106</v>
      </c>
      <c r="D23" s="5">
        <v>1</v>
      </c>
      <c r="E23" s="5">
        <v>5</v>
      </c>
      <c r="F23" s="5">
        <v>34</v>
      </c>
      <c r="G23" s="5">
        <v>12</v>
      </c>
      <c r="H23" s="5">
        <v>37</v>
      </c>
      <c r="I23" s="5">
        <v>13</v>
      </c>
      <c r="J23" s="5">
        <v>1</v>
      </c>
      <c r="K23" s="67">
        <f t="shared" ref="K23:K31" si="1">SUM(D23:J23)</f>
        <v>103</v>
      </c>
    </row>
    <row r="24" spans="2:11" x14ac:dyDescent="0.25">
      <c r="B24" s="168"/>
      <c r="C24" s="7" t="s">
        <v>107</v>
      </c>
      <c r="D24" s="131">
        <v>5</v>
      </c>
      <c r="E24" s="131">
        <v>11</v>
      </c>
      <c r="F24" s="131">
        <v>26</v>
      </c>
      <c r="G24" s="131">
        <v>12</v>
      </c>
      <c r="H24" s="131">
        <v>22</v>
      </c>
      <c r="I24" s="131">
        <v>14</v>
      </c>
      <c r="J24" s="131">
        <v>3</v>
      </c>
      <c r="K24" s="67">
        <f t="shared" si="1"/>
        <v>93</v>
      </c>
    </row>
    <row r="25" spans="2:11" x14ac:dyDescent="0.25">
      <c r="B25" s="168"/>
      <c r="C25" s="7" t="s">
        <v>108</v>
      </c>
      <c r="D25" s="131">
        <v>3</v>
      </c>
      <c r="E25" s="131">
        <v>19</v>
      </c>
      <c r="F25" s="131">
        <v>28</v>
      </c>
      <c r="G25" s="131">
        <v>14</v>
      </c>
      <c r="H25" s="131">
        <v>40</v>
      </c>
      <c r="I25" s="131">
        <v>9</v>
      </c>
      <c r="J25" s="131">
        <v>4</v>
      </c>
      <c r="K25" s="67">
        <f>SUM(D25:J25)</f>
        <v>117</v>
      </c>
    </row>
    <row r="26" spans="2:11" x14ac:dyDescent="0.25">
      <c r="B26" s="168"/>
      <c r="C26" s="7" t="s">
        <v>109</v>
      </c>
      <c r="D26" s="5">
        <v>8</v>
      </c>
      <c r="E26" s="5">
        <v>8</v>
      </c>
      <c r="F26" s="5">
        <v>17</v>
      </c>
      <c r="G26" s="5">
        <v>10</v>
      </c>
      <c r="H26" s="5">
        <v>55</v>
      </c>
      <c r="I26" s="5">
        <v>6</v>
      </c>
      <c r="J26" s="68">
        <v>1</v>
      </c>
      <c r="K26" s="67">
        <f t="shared" si="1"/>
        <v>105</v>
      </c>
    </row>
    <row r="27" spans="2:11" x14ac:dyDescent="0.25">
      <c r="B27" s="168"/>
      <c r="C27" s="7" t="s">
        <v>110</v>
      </c>
      <c r="D27" s="5">
        <v>5</v>
      </c>
      <c r="E27" s="5">
        <v>10</v>
      </c>
      <c r="F27" s="68">
        <v>30</v>
      </c>
      <c r="G27" s="5">
        <v>14</v>
      </c>
      <c r="H27" s="5">
        <v>84</v>
      </c>
      <c r="I27" s="5">
        <v>0</v>
      </c>
      <c r="J27" s="5">
        <v>5</v>
      </c>
      <c r="K27" s="67">
        <f t="shared" si="1"/>
        <v>148</v>
      </c>
    </row>
    <row r="28" spans="2:11" x14ac:dyDescent="0.25">
      <c r="B28" s="168"/>
      <c r="C28" s="7" t="s">
        <v>111</v>
      </c>
      <c r="D28" s="5">
        <v>3</v>
      </c>
      <c r="E28" s="5">
        <v>12</v>
      </c>
      <c r="F28" s="68">
        <v>21</v>
      </c>
      <c r="G28" s="5">
        <v>16</v>
      </c>
      <c r="H28" s="5">
        <v>110</v>
      </c>
      <c r="I28" s="5">
        <v>0</v>
      </c>
      <c r="J28" s="5">
        <v>2</v>
      </c>
      <c r="K28" s="67">
        <f t="shared" si="1"/>
        <v>164</v>
      </c>
    </row>
    <row r="29" spans="2:11" x14ac:dyDescent="0.25">
      <c r="B29" s="168"/>
      <c r="C29" s="7" t="s">
        <v>10</v>
      </c>
      <c r="D29" s="150">
        <v>3</v>
      </c>
      <c r="E29" s="150">
        <v>12</v>
      </c>
      <c r="F29" s="68">
        <v>21</v>
      </c>
      <c r="G29" s="150">
        <v>16</v>
      </c>
      <c r="H29" s="150">
        <v>110</v>
      </c>
      <c r="I29" s="150">
        <v>0</v>
      </c>
      <c r="J29" s="150">
        <v>2</v>
      </c>
      <c r="K29" s="67">
        <f t="shared" si="1"/>
        <v>164</v>
      </c>
    </row>
    <row r="30" spans="2:11" x14ac:dyDescent="0.25">
      <c r="B30" s="168"/>
      <c r="C30" s="7" t="s">
        <v>112</v>
      </c>
      <c r="D30" s="5">
        <v>1</v>
      </c>
      <c r="E30" s="5">
        <v>10</v>
      </c>
      <c r="F30" s="68">
        <v>6</v>
      </c>
      <c r="G30" s="68">
        <v>15</v>
      </c>
      <c r="H30" s="68">
        <v>64</v>
      </c>
      <c r="I30" s="68">
        <v>0</v>
      </c>
      <c r="J30" s="68">
        <v>2</v>
      </c>
      <c r="K30" s="67">
        <f t="shared" si="1"/>
        <v>98</v>
      </c>
    </row>
    <row r="31" spans="2:11" x14ac:dyDescent="0.25">
      <c r="B31" s="168"/>
      <c r="C31" s="7" t="s">
        <v>113</v>
      </c>
      <c r="D31" s="5"/>
      <c r="E31" s="5"/>
      <c r="F31" s="68"/>
      <c r="G31" s="68"/>
      <c r="H31" s="68"/>
      <c r="I31" s="68"/>
      <c r="J31" s="68"/>
      <c r="K31" s="67">
        <f t="shared" si="1"/>
        <v>0</v>
      </c>
    </row>
    <row r="32" spans="2:11" x14ac:dyDescent="0.25">
      <c r="B32" s="168"/>
      <c r="C32" s="7" t="s">
        <v>114</v>
      </c>
      <c r="D32" s="5"/>
      <c r="E32" s="5"/>
      <c r="F32" s="5"/>
      <c r="G32" s="5"/>
      <c r="H32" s="5"/>
      <c r="I32" s="5"/>
      <c r="J32" s="5"/>
      <c r="K32" s="67">
        <f>SUM(D32:J32)</f>
        <v>0</v>
      </c>
    </row>
    <row r="33" spans="2:13" x14ac:dyDescent="0.25">
      <c r="B33" s="168"/>
      <c r="C33" s="7" t="s">
        <v>115</v>
      </c>
      <c r="D33" s="5"/>
      <c r="E33" s="5"/>
      <c r="F33" s="5"/>
      <c r="G33" s="5"/>
      <c r="H33" s="5"/>
      <c r="I33" s="5"/>
      <c r="J33" s="5"/>
      <c r="K33" s="67">
        <f>SUM(D33:J33)</f>
        <v>0</v>
      </c>
    </row>
    <row r="34" spans="2:13" x14ac:dyDescent="0.25">
      <c r="B34" s="168"/>
      <c r="C34" s="7" t="s">
        <v>116</v>
      </c>
      <c r="D34" s="5"/>
      <c r="E34" s="5"/>
      <c r="F34" s="5"/>
      <c r="G34" s="5"/>
      <c r="H34" s="5"/>
      <c r="I34" s="5"/>
      <c r="J34" s="5"/>
      <c r="K34" s="67">
        <f>SUM(D34:J34)</f>
        <v>0</v>
      </c>
    </row>
    <row r="35" spans="2:13" x14ac:dyDescent="0.25">
      <c r="B35" s="199" t="s">
        <v>144</v>
      </c>
      <c r="C35" s="200"/>
      <c r="D35" s="74">
        <f>SUM(D23:D34)</f>
        <v>29</v>
      </c>
      <c r="E35" s="74">
        <f t="shared" ref="E35:J35" si="2">SUM(E23:E34)</f>
        <v>87</v>
      </c>
      <c r="F35" s="74">
        <f t="shared" si="2"/>
        <v>183</v>
      </c>
      <c r="G35" s="74">
        <f t="shared" si="2"/>
        <v>109</v>
      </c>
      <c r="H35" s="74">
        <f t="shared" si="2"/>
        <v>522</v>
      </c>
      <c r="I35" s="74">
        <f t="shared" si="2"/>
        <v>42</v>
      </c>
      <c r="J35" s="74">
        <f t="shared" si="2"/>
        <v>20</v>
      </c>
      <c r="K35" s="74">
        <f>SUM(K23:K34)</f>
        <v>992</v>
      </c>
      <c r="L35" s="73"/>
      <c r="M35" s="73"/>
    </row>
    <row r="36" spans="2:13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73"/>
      <c r="M36" s="73"/>
    </row>
    <row r="37" spans="2:13" x14ac:dyDescent="0.25">
      <c r="L37" s="73"/>
      <c r="M37" s="73"/>
    </row>
  </sheetData>
  <mergeCells count="11">
    <mergeCell ref="B35:C35"/>
    <mergeCell ref="K7:K9"/>
    <mergeCell ref="D8:J8"/>
    <mergeCell ref="B20:C22"/>
    <mergeCell ref="D20:J20"/>
    <mergeCell ref="K20:K22"/>
    <mergeCell ref="D21:J21"/>
    <mergeCell ref="B23:B34"/>
    <mergeCell ref="B7:C9"/>
    <mergeCell ref="D7:J7"/>
    <mergeCell ref="B10:B17"/>
  </mergeCells>
  <pageMargins left="0.7" right="0.7" top="0.75" bottom="0.75" header="0.3" footer="0.3"/>
  <ignoredErrors>
    <ignoredError sqref="K10:K17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Tipo - Historico</vt:lpstr>
      <vt:lpstr>Provincia - Operadora</vt:lpstr>
      <vt:lpstr>Tipos Requerimientos</vt:lpstr>
      <vt:lpstr>Servicios</vt:lpstr>
      <vt:lpstr>SMA</vt:lpstr>
      <vt:lpstr>Telefonia Fija</vt:lpstr>
      <vt:lpstr>Internet</vt:lpstr>
      <vt:lpstr>Television Pagada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RUIZ RUANO LOURDES CONSUELO</cp:lastModifiedBy>
  <dcterms:created xsi:type="dcterms:W3CDTF">2016-09-14T18:03:20Z</dcterms:created>
  <dcterms:modified xsi:type="dcterms:W3CDTF">2021-09-30T15:48:07Z</dcterms:modified>
</cp:coreProperties>
</file>