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lias.villarroel\Desktop\ARCOTEL\B_Estadistica\1 Actualizacion_Servicios\INFORMES SERVICIOS\Noviembre\"/>
    </mc:Choice>
  </mc:AlternateContent>
  <bookViews>
    <workbookView xWindow="-120" yWindow="-120" windowWidth="20730" windowHeight="11160"/>
  </bookViews>
  <sheets>
    <sheet name="Índice" sheetId="4" r:id="rId1"/>
    <sheet name="Histórico Penetración" sheetId="3" r:id="rId2"/>
    <sheet name="N° Suscripciones x Prestador" sheetId="1" r:id="rId3"/>
    <sheet name="Hoja1" sheetId="12" state="hidden" r:id="rId4"/>
    <sheet name="Suscriptores x Prov" sheetId="5" r:id="rId5"/>
    <sheet name="Graf. Participación de Suscri" sheetId="2" r:id="rId6"/>
    <sheet name="Hoja4" sheetId="11" state="hidden" r:id="rId7"/>
  </sheets>
  <definedNames>
    <definedName name="_xlnm._FilterDatabase" localSheetId="3" hidden="1">Hoja1!$A$1:$Y$272</definedName>
    <definedName name="_xlnm._FilterDatabase" localSheetId="2" hidden="1">'N° Suscripciones x Prestador'!$A$10:$BT$367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5" l="1"/>
  <c r="C37" i="5" l="1"/>
  <c r="BR202" i="1"/>
  <c r="BR284" i="1" l="1"/>
  <c r="BS284" i="1" s="1"/>
  <c r="BT284" i="1" s="1"/>
  <c r="BR281" i="1"/>
  <c r="BS281" i="1" s="1"/>
  <c r="BT281" i="1" s="1"/>
  <c r="BR173" i="1"/>
  <c r="BS173" i="1" s="1"/>
  <c r="BT173" i="1" s="1"/>
  <c r="BR95" i="1"/>
  <c r="BS95" i="1" s="1"/>
  <c r="BT95" i="1" s="1"/>
  <c r="BS202" i="1" l="1"/>
  <c r="BT202" i="1" s="1"/>
  <c r="BR341" i="1"/>
  <c r="BS341" i="1" s="1"/>
  <c r="BT341" i="1" s="1"/>
  <c r="BR338" i="1"/>
  <c r="BS338" i="1" s="1"/>
  <c r="BT338" i="1" s="1"/>
  <c r="BR337" i="1"/>
  <c r="BS337" i="1" s="1"/>
  <c r="BT337" i="1" s="1"/>
  <c r="BR321" i="1"/>
  <c r="BS321" i="1" s="1"/>
  <c r="BT321" i="1" s="1"/>
  <c r="BR316" i="1"/>
  <c r="BS316" i="1" s="1"/>
  <c r="BT316" i="1" s="1"/>
  <c r="BR310" i="1"/>
  <c r="BS310" i="1" s="1"/>
  <c r="BT310" i="1" s="1"/>
  <c r="BR306" i="1"/>
  <c r="BS306" i="1" s="1"/>
  <c r="BT306" i="1" s="1"/>
  <c r="BR293" i="1"/>
  <c r="BS293" i="1" s="1"/>
  <c r="BT293" i="1" s="1"/>
  <c r="BR289" i="1"/>
  <c r="BS289" i="1" s="1"/>
  <c r="BT289" i="1" s="1"/>
  <c r="BR239" i="1"/>
  <c r="BS239" i="1" s="1"/>
  <c r="BT239" i="1" s="1"/>
  <c r="BR208" i="1"/>
  <c r="BS208" i="1" s="1"/>
  <c r="BT208" i="1" s="1"/>
  <c r="BR147" i="1"/>
  <c r="BS147" i="1" s="1"/>
  <c r="BT147" i="1" s="1"/>
  <c r="BR100" i="1"/>
  <c r="BS100" i="1" s="1"/>
  <c r="BT100" i="1" s="1"/>
  <c r="BR99" i="1"/>
  <c r="BS99" i="1" s="1"/>
  <c r="BT99" i="1" s="1"/>
  <c r="BR83" i="1"/>
  <c r="BS83" i="1" s="1"/>
  <c r="BT83" i="1" s="1"/>
  <c r="BR73" i="1"/>
  <c r="BS73" i="1" s="1"/>
  <c r="BT73" i="1" s="1"/>
  <c r="BR58" i="1"/>
  <c r="BS58" i="1" s="1"/>
  <c r="BT58" i="1" s="1"/>
  <c r="BR41" i="1"/>
  <c r="BS41" i="1" s="1"/>
  <c r="BT41" i="1" s="1"/>
  <c r="BR20" i="1"/>
  <c r="BS20" i="1" s="1"/>
  <c r="BT20" i="1" s="1"/>
  <c r="BO345" i="1" l="1"/>
  <c r="BP345" i="1" s="1"/>
  <c r="BQ345" i="1" s="1"/>
  <c r="BR345" i="1" s="1"/>
  <c r="BS345" i="1" s="1"/>
  <c r="BT345" i="1" s="1"/>
  <c r="BO226" i="1"/>
  <c r="BP226" i="1" s="1"/>
  <c r="BQ226" i="1" s="1"/>
  <c r="BO351" i="1"/>
  <c r="BP351" i="1" s="1"/>
  <c r="BQ351" i="1" s="1"/>
  <c r="BR351" i="1" s="1"/>
  <c r="BS351" i="1" s="1"/>
  <c r="BT351" i="1" s="1"/>
  <c r="BO350" i="1"/>
  <c r="BP350" i="1" s="1"/>
  <c r="BQ350" i="1" s="1"/>
  <c r="BR350" i="1" s="1"/>
  <c r="BS350" i="1" s="1"/>
  <c r="BT350" i="1" s="1"/>
  <c r="BO340" i="1"/>
  <c r="BP340" i="1" s="1"/>
  <c r="BQ340" i="1" s="1"/>
  <c r="BR340" i="1" s="1"/>
  <c r="BS340" i="1" s="1"/>
  <c r="BT340" i="1" s="1"/>
  <c r="BO339" i="1"/>
  <c r="BP339" i="1" s="1"/>
  <c r="BQ339" i="1" s="1"/>
  <c r="BR339" i="1" s="1"/>
  <c r="BS339" i="1" s="1"/>
  <c r="BT339" i="1" s="1"/>
  <c r="BO335" i="1"/>
  <c r="BP335" i="1" s="1"/>
  <c r="BQ335" i="1" s="1"/>
  <c r="BR335" i="1" s="1"/>
  <c r="BS335" i="1" s="1"/>
  <c r="BT335" i="1" s="1"/>
  <c r="BO333" i="1"/>
  <c r="BP333" i="1" s="1"/>
  <c r="BQ333" i="1" s="1"/>
  <c r="BR333" i="1" s="1"/>
  <c r="BS333" i="1" s="1"/>
  <c r="BT333" i="1" s="1"/>
  <c r="BO313" i="1"/>
  <c r="BP313" i="1" s="1"/>
  <c r="BQ313" i="1" s="1"/>
  <c r="BO308" i="1"/>
  <c r="BP308" i="1" s="1"/>
  <c r="BQ308" i="1" s="1"/>
  <c r="BR308" i="1" s="1"/>
  <c r="BS308" i="1" s="1"/>
  <c r="BT308" i="1" s="1"/>
  <c r="BO304" i="1"/>
  <c r="BP304" i="1" s="1"/>
  <c r="BQ304" i="1" s="1"/>
  <c r="BR304" i="1" s="1"/>
  <c r="BS304" i="1" s="1"/>
  <c r="BT304" i="1" s="1"/>
  <c r="BO301" i="1"/>
  <c r="BP301" i="1" s="1"/>
  <c r="BQ301" i="1" s="1"/>
  <c r="BO295" i="1"/>
  <c r="BP295" i="1" s="1"/>
  <c r="BQ295" i="1" s="1"/>
  <c r="BO286" i="1"/>
  <c r="BP286" i="1" s="1"/>
  <c r="BQ286" i="1" s="1"/>
  <c r="BR286" i="1" s="1"/>
  <c r="BS286" i="1" s="1"/>
  <c r="BT286" i="1" s="1"/>
  <c r="BO283" i="1"/>
  <c r="BP283" i="1" s="1"/>
  <c r="BQ283" i="1" s="1"/>
  <c r="BO263" i="1"/>
  <c r="BP263" i="1" s="1"/>
  <c r="BQ263" i="1" s="1"/>
  <c r="BR263" i="1" s="1"/>
  <c r="BS263" i="1" s="1"/>
  <c r="BT263" i="1" s="1"/>
  <c r="BO258" i="1"/>
  <c r="BP258" i="1" s="1"/>
  <c r="BQ258" i="1" s="1"/>
  <c r="BO255" i="1"/>
  <c r="BP255" i="1" s="1"/>
  <c r="BQ255" i="1" s="1"/>
  <c r="BR255" i="1" s="1"/>
  <c r="BS255" i="1" s="1"/>
  <c r="BT255" i="1" s="1"/>
  <c r="BO251" i="1"/>
  <c r="BP251" i="1" s="1"/>
  <c r="BQ251" i="1" s="1"/>
  <c r="BR251" i="1" s="1"/>
  <c r="BS251" i="1" s="1"/>
  <c r="BT251" i="1" s="1"/>
  <c r="BO250" i="1"/>
  <c r="BP250" i="1" s="1"/>
  <c r="BQ250" i="1" s="1"/>
  <c r="BR250" i="1" s="1"/>
  <c r="BS250" i="1" s="1"/>
  <c r="BT250" i="1" s="1"/>
  <c r="BO247" i="1"/>
  <c r="BP247" i="1" s="1"/>
  <c r="BQ247" i="1" s="1"/>
  <c r="BR247" i="1" s="1"/>
  <c r="BS247" i="1" s="1"/>
  <c r="BT247" i="1" s="1"/>
  <c r="BO242" i="1"/>
  <c r="BP242" i="1" s="1"/>
  <c r="BQ242" i="1" s="1"/>
  <c r="BO241" i="1"/>
  <c r="BP241" i="1" s="1"/>
  <c r="BQ241" i="1" s="1"/>
  <c r="BR241" i="1" s="1"/>
  <c r="BS241" i="1" s="1"/>
  <c r="BT241" i="1" s="1"/>
  <c r="BO233" i="1"/>
  <c r="BP233" i="1" s="1"/>
  <c r="BQ233" i="1" s="1"/>
  <c r="BR233" i="1" s="1"/>
  <c r="BS233" i="1" s="1"/>
  <c r="BT233" i="1" s="1"/>
  <c r="BO231" i="1"/>
  <c r="BP231" i="1" s="1"/>
  <c r="BQ231" i="1" s="1"/>
  <c r="BR231" i="1" s="1"/>
  <c r="BS231" i="1" s="1"/>
  <c r="BT231" i="1" s="1"/>
  <c r="BO216" i="1"/>
  <c r="BP216" i="1" s="1"/>
  <c r="BQ216" i="1" s="1"/>
  <c r="BR216" i="1" s="1"/>
  <c r="BS216" i="1" s="1"/>
  <c r="BT216" i="1" s="1"/>
  <c r="BO189" i="1"/>
  <c r="BP189" i="1" s="1"/>
  <c r="BQ189" i="1" s="1"/>
  <c r="BR189" i="1" s="1"/>
  <c r="BS189" i="1" s="1"/>
  <c r="BT189" i="1" s="1"/>
  <c r="BO187" i="1"/>
  <c r="BP187" i="1" s="1"/>
  <c r="BQ187" i="1" s="1"/>
  <c r="BR187" i="1" s="1"/>
  <c r="BS187" i="1" s="1"/>
  <c r="BT187" i="1" s="1"/>
  <c r="BO186" i="1"/>
  <c r="BP186" i="1" s="1"/>
  <c r="BQ186" i="1" s="1"/>
  <c r="BO180" i="1"/>
  <c r="BP180" i="1" s="1"/>
  <c r="BQ180" i="1" s="1"/>
  <c r="BR180" i="1" s="1"/>
  <c r="BS180" i="1" s="1"/>
  <c r="BT180" i="1" s="1"/>
  <c r="BO176" i="1"/>
  <c r="BP176" i="1" s="1"/>
  <c r="BQ176" i="1" s="1"/>
  <c r="BR176" i="1" s="1"/>
  <c r="BS176" i="1" s="1"/>
  <c r="BT176" i="1" s="1"/>
  <c r="BO175" i="1"/>
  <c r="BP175" i="1" s="1"/>
  <c r="BQ175" i="1" s="1"/>
  <c r="BR175" i="1" s="1"/>
  <c r="BS175" i="1" s="1"/>
  <c r="BT175" i="1" s="1"/>
  <c r="BO174" i="1"/>
  <c r="BP174" i="1" s="1"/>
  <c r="BQ174" i="1" s="1"/>
  <c r="BR174" i="1" s="1"/>
  <c r="BS174" i="1" s="1"/>
  <c r="BT174" i="1" s="1"/>
  <c r="BO166" i="1"/>
  <c r="BP166" i="1" s="1"/>
  <c r="BQ166" i="1" s="1"/>
  <c r="BR166" i="1" s="1"/>
  <c r="BS166" i="1" s="1"/>
  <c r="BT166" i="1" s="1"/>
  <c r="BO149" i="1"/>
  <c r="BP149" i="1" s="1"/>
  <c r="BQ149" i="1" s="1"/>
  <c r="BR149" i="1" s="1"/>
  <c r="BS149" i="1" s="1"/>
  <c r="BT149" i="1" s="1"/>
  <c r="BO138" i="1"/>
  <c r="BP138" i="1" s="1"/>
  <c r="BQ138" i="1" s="1"/>
  <c r="BR138" i="1" s="1"/>
  <c r="BS138" i="1" s="1"/>
  <c r="BT138" i="1" s="1"/>
  <c r="BO128" i="1"/>
  <c r="BP128" i="1" s="1"/>
  <c r="BQ128" i="1" s="1"/>
  <c r="BO121" i="1"/>
  <c r="BP121" i="1" s="1"/>
  <c r="BQ121" i="1" s="1"/>
  <c r="BR121" i="1" s="1"/>
  <c r="BS121" i="1" s="1"/>
  <c r="BT121" i="1" s="1"/>
  <c r="BO122" i="1"/>
  <c r="BP122" i="1" s="1"/>
  <c r="BQ122" i="1" s="1"/>
  <c r="BR122" i="1" s="1"/>
  <c r="BS122" i="1" s="1"/>
  <c r="BT122" i="1" s="1"/>
  <c r="BO120" i="1"/>
  <c r="BP120" i="1" s="1"/>
  <c r="BQ120" i="1" s="1"/>
  <c r="BO107" i="1"/>
  <c r="BP107" i="1" s="1"/>
  <c r="BQ107" i="1" s="1"/>
  <c r="BR107" i="1" s="1"/>
  <c r="BS107" i="1" s="1"/>
  <c r="BT107" i="1" s="1"/>
  <c r="BO108" i="1"/>
  <c r="BP108" i="1" s="1"/>
  <c r="BQ108" i="1" s="1"/>
  <c r="BR108" i="1" s="1"/>
  <c r="BS108" i="1" s="1"/>
  <c r="BT108" i="1" s="1"/>
  <c r="BO106" i="1"/>
  <c r="BP106" i="1" s="1"/>
  <c r="BQ106" i="1" s="1"/>
  <c r="BR106" i="1" s="1"/>
  <c r="BS106" i="1" s="1"/>
  <c r="BT106" i="1" s="1"/>
  <c r="BO104" i="1"/>
  <c r="BP104" i="1" s="1"/>
  <c r="BQ104" i="1" s="1"/>
  <c r="BR104" i="1" s="1"/>
  <c r="BS104" i="1" s="1"/>
  <c r="BT104" i="1" s="1"/>
  <c r="BO101" i="1"/>
  <c r="BP101" i="1" s="1"/>
  <c r="BQ101" i="1" s="1"/>
  <c r="BR101" i="1" s="1"/>
  <c r="BS101" i="1" s="1"/>
  <c r="BT101" i="1" s="1"/>
  <c r="BO84" i="1"/>
  <c r="BP84" i="1" s="1"/>
  <c r="BQ84" i="1" s="1"/>
  <c r="BR84" i="1" s="1"/>
  <c r="BS84" i="1" s="1"/>
  <c r="BT84" i="1" s="1"/>
  <c r="BO74" i="1"/>
  <c r="BP74" i="1" s="1"/>
  <c r="BQ74" i="1" s="1"/>
  <c r="BR74" i="1" s="1"/>
  <c r="BS74" i="1" s="1"/>
  <c r="BT74" i="1" s="1"/>
  <c r="BO59" i="1"/>
  <c r="BP59" i="1" s="1"/>
  <c r="BQ59" i="1" s="1"/>
  <c r="BR59" i="1" s="1"/>
  <c r="BS59" i="1" s="1"/>
  <c r="BT59" i="1" s="1"/>
  <c r="BO50" i="1"/>
  <c r="BP50" i="1" s="1"/>
  <c r="BQ50" i="1" s="1"/>
  <c r="BR50" i="1" s="1"/>
  <c r="BS50" i="1" s="1"/>
  <c r="BT50" i="1" s="1"/>
  <c r="BO48" i="1"/>
  <c r="BP48" i="1" s="1"/>
  <c r="BQ48" i="1" s="1"/>
  <c r="BO47" i="1"/>
  <c r="BP47" i="1" s="1"/>
  <c r="BQ47" i="1" s="1"/>
  <c r="BO44" i="1"/>
  <c r="BP44" i="1" s="1"/>
  <c r="BQ44" i="1" s="1"/>
  <c r="BR44" i="1" s="1"/>
  <c r="BS44" i="1" s="1"/>
  <c r="BT44" i="1" s="1"/>
  <c r="BO43" i="1"/>
  <c r="BP43" i="1" s="1"/>
  <c r="BQ43" i="1" s="1"/>
  <c r="BO29" i="1"/>
  <c r="BO352" i="1" l="1"/>
  <c r="BP29" i="1"/>
  <c r="BQ29" i="1" l="1"/>
  <c r="BP352" i="1"/>
  <c r="BQ352" i="1" l="1"/>
  <c r="C42" i="3" s="1"/>
  <c r="E42" i="3" s="1"/>
  <c r="F42" i="3" s="1"/>
  <c r="BR29" i="1"/>
  <c r="BR352" i="1" s="1"/>
  <c r="D141" i="1"/>
  <c r="D82" i="1"/>
  <c r="G352" i="1"/>
  <c r="H352" i="1"/>
  <c r="I352" i="1"/>
  <c r="J352" i="1"/>
  <c r="K352" i="1"/>
  <c r="L352" i="1"/>
  <c r="M352" i="1"/>
  <c r="N352" i="1"/>
  <c r="O352" i="1"/>
  <c r="P352" i="1"/>
  <c r="Q352" i="1"/>
  <c r="R352" i="1"/>
  <c r="S352" i="1"/>
  <c r="T352" i="1"/>
  <c r="U352" i="1"/>
  <c r="V352" i="1"/>
  <c r="W352" i="1"/>
  <c r="X352" i="1"/>
  <c r="Y352" i="1"/>
  <c r="Z352" i="1"/>
  <c r="AA352" i="1"/>
  <c r="AB352" i="1"/>
  <c r="AC352" i="1"/>
  <c r="AD352" i="1"/>
  <c r="C41" i="3"/>
  <c r="E41" i="3" s="1"/>
  <c r="F41" i="3" s="1"/>
  <c r="BI335" i="1"/>
  <c r="BJ335" i="1" s="1"/>
  <c r="BK335" i="1" s="1"/>
  <c r="BI303" i="1"/>
  <c r="BJ303" i="1" s="1"/>
  <c r="BK303" i="1" s="1"/>
  <c r="BI258" i="1"/>
  <c r="BJ258" i="1" s="1"/>
  <c r="BK258" i="1" s="1"/>
  <c r="BI250" i="1"/>
  <c r="BJ250" i="1" s="1"/>
  <c r="BK250" i="1" s="1"/>
  <c r="BI222" i="1"/>
  <c r="BJ222" i="1" s="1"/>
  <c r="BK222" i="1" s="1"/>
  <c r="BI173" i="1"/>
  <c r="BJ173" i="1" s="1"/>
  <c r="BK173" i="1" s="1"/>
  <c r="BI147" i="1"/>
  <c r="BJ147" i="1" s="1"/>
  <c r="BK147" i="1" s="1"/>
  <c r="BI136" i="1"/>
  <c r="BJ136" i="1" s="1"/>
  <c r="BK136" i="1" s="1"/>
  <c r="BI135" i="1"/>
  <c r="BJ135" i="1" s="1"/>
  <c r="BK135" i="1" s="1"/>
  <c r="BI128" i="1"/>
  <c r="BJ128" i="1" s="1"/>
  <c r="BK128" i="1" s="1"/>
  <c r="BI120" i="1"/>
  <c r="BJ120" i="1" s="1"/>
  <c r="BK120" i="1" s="1"/>
  <c r="BI113" i="1"/>
  <c r="BJ113" i="1" s="1"/>
  <c r="BK113" i="1" s="1"/>
  <c r="BI110" i="1"/>
  <c r="BJ110" i="1" s="1"/>
  <c r="BK110" i="1" s="1"/>
  <c r="BI50" i="1"/>
  <c r="BJ50" i="1" s="1"/>
  <c r="BK50" i="1" s="1"/>
  <c r="BI25" i="1"/>
  <c r="BF23" i="1"/>
  <c r="G3" i="12"/>
  <c r="G4" i="12"/>
  <c r="G5" i="12"/>
  <c r="G6" i="12"/>
  <c r="G7" i="12"/>
  <c r="G8" i="12"/>
  <c r="G9" i="12"/>
  <c r="G10" i="12"/>
  <c r="G11" i="12"/>
  <c r="G12" i="12"/>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6" i="12"/>
  <c r="G127" i="12"/>
  <c r="G128" i="12"/>
  <c r="G129" i="12"/>
  <c r="G130" i="12"/>
  <c r="G131" i="12"/>
  <c r="G132" i="12"/>
  <c r="G133" i="12"/>
  <c r="G134" i="12"/>
  <c r="G135" i="12"/>
  <c r="G136" i="12"/>
  <c r="G137" i="12"/>
  <c r="G138" i="12"/>
  <c r="G139" i="12"/>
  <c r="G140" i="12"/>
  <c r="G141" i="12"/>
  <c r="G142" i="12"/>
  <c r="G143" i="12"/>
  <c r="G144" i="12"/>
  <c r="G145" i="12"/>
  <c r="G146" i="12"/>
  <c r="G147" i="12"/>
  <c r="G148" i="12"/>
  <c r="G149" i="12"/>
  <c r="G150" i="12"/>
  <c r="G151" i="12"/>
  <c r="G152" i="12"/>
  <c r="G153" i="12"/>
  <c r="G154" i="12"/>
  <c r="G155" i="12"/>
  <c r="G156" i="12"/>
  <c r="G157" i="12"/>
  <c r="G158" i="12"/>
  <c r="G159" i="12"/>
  <c r="G160" i="12"/>
  <c r="G161" i="12"/>
  <c r="G162" i="12"/>
  <c r="G163" i="12"/>
  <c r="G164" i="12"/>
  <c r="G165" i="12"/>
  <c r="G166" i="12"/>
  <c r="G167" i="12"/>
  <c r="G168" i="12"/>
  <c r="G169" i="12"/>
  <c r="G170" i="12"/>
  <c r="G171" i="12"/>
  <c r="G172" i="12"/>
  <c r="G173" i="12"/>
  <c r="G174" i="12"/>
  <c r="G175" i="12"/>
  <c r="G176" i="12"/>
  <c r="G177" i="12"/>
  <c r="G178" i="12"/>
  <c r="G179" i="12"/>
  <c r="G180" i="12"/>
  <c r="G181" i="12"/>
  <c r="G182" i="12"/>
  <c r="G183" i="12"/>
  <c r="G184" i="12"/>
  <c r="G185" i="12"/>
  <c r="G186" i="12"/>
  <c r="G187" i="12"/>
  <c r="G188" i="12"/>
  <c r="G189" i="12"/>
  <c r="G190" i="12"/>
  <c r="G191" i="12"/>
  <c r="G192" i="12"/>
  <c r="G193" i="12"/>
  <c r="G194" i="12"/>
  <c r="G195" i="12"/>
  <c r="G196" i="12"/>
  <c r="G197" i="12"/>
  <c r="G198" i="12"/>
  <c r="G199" i="12"/>
  <c r="G200" i="12"/>
  <c r="G201" i="12"/>
  <c r="G202" i="12"/>
  <c r="G203" i="12"/>
  <c r="G204" i="12"/>
  <c r="G205" i="12"/>
  <c r="G206" i="12"/>
  <c r="G207" i="12"/>
  <c r="G208" i="12"/>
  <c r="G209" i="12"/>
  <c r="G210" i="12"/>
  <c r="G211" i="12"/>
  <c r="G212" i="12"/>
  <c r="G213" i="12"/>
  <c r="G214" i="12"/>
  <c r="G215" i="12"/>
  <c r="G216" i="12"/>
  <c r="G217" i="12"/>
  <c r="G218" i="12"/>
  <c r="G219" i="12"/>
  <c r="G220" i="12"/>
  <c r="G221" i="12"/>
  <c r="G222" i="12"/>
  <c r="G223" i="12"/>
  <c r="G224" i="12"/>
  <c r="G225" i="12"/>
  <c r="G226" i="12"/>
  <c r="G227" i="12"/>
  <c r="G228" i="12"/>
  <c r="G229" i="12"/>
  <c r="G230" i="12"/>
  <c r="G231" i="12"/>
  <c r="G232" i="12"/>
  <c r="G233" i="12"/>
  <c r="G234" i="12"/>
  <c r="G235" i="12"/>
  <c r="G236" i="12"/>
  <c r="G237" i="12"/>
  <c r="G238" i="12"/>
  <c r="G239" i="12"/>
  <c r="G240" i="12"/>
  <c r="G241" i="12"/>
  <c r="G242" i="12"/>
  <c r="G243" i="12"/>
  <c r="G244" i="12"/>
  <c r="G245" i="12"/>
  <c r="G246" i="12"/>
  <c r="G247" i="12"/>
  <c r="G248" i="12"/>
  <c r="G249" i="12"/>
  <c r="G250" i="12"/>
  <c r="G251" i="12"/>
  <c r="G252" i="12"/>
  <c r="G253" i="12"/>
  <c r="G254" i="12"/>
  <c r="G255" i="12"/>
  <c r="G256" i="12"/>
  <c r="G257" i="12"/>
  <c r="G258" i="12"/>
  <c r="G259" i="12"/>
  <c r="G260" i="12"/>
  <c r="G261" i="12"/>
  <c r="G262" i="12"/>
  <c r="G263" i="12"/>
  <c r="G264" i="12"/>
  <c r="G265" i="12"/>
  <c r="G266" i="12"/>
  <c r="G267" i="12"/>
  <c r="G268" i="12"/>
  <c r="G269" i="12"/>
  <c r="G270" i="12"/>
  <c r="G271" i="12"/>
  <c r="G272" i="12"/>
  <c r="G2" i="12"/>
  <c r="B59" i="11"/>
  <c r="C59" i="11"/>
  <c r="D59" i="11"/>
  <c r="E59" i="11"/>
  <c r="F59" i="11"/>
  <c r="G59" i="11"/>
  <c r="H59" i="11"/>
  <c r="I59" i="11"/>
  <c r="BS29" i="1" l="1"/>
  <c r="BS352" i="1" s="1"/>
  <c r="BJ25" i="1"/>
  <c r="C24" i="3"/>
  <c r="C25" i="3"/>
  <c r="C26" i="3"/>
  <c r="C27" i="3"/>
  <c r="C28" i="3"/>
  <c r="C29" i="3"/>
  <c r="AT351" i="1"/>
  <c r="AU351" i="1" s="1"/>
  <c r="AV351" i="1" s="1"/>
  <c r="AW351" i="1" s="1"/>
  <c r="AX351" i="1" s="1"/>
  <c r="AY351" i="1" s="1"/>
  <c r="AZ351" i="1" s="1"/>
  <c r="BA351" i="1" s="1"/>
  <c r="BB351" i="1" s="1"/>
  <c r="BC351" i="1" s="1"/>
  <c r="BD351" i="1" s="1"/>
  <c r="BE351" i="1" s="1"/>
  <c r="BF351" i="1" s="1"/>
  <c r="BG351" i="1" s="1"/>
  <c r="BH351" i="1" s="1"/>
  <c r="BI351" i="1" s="1"/>
  <c r="BJ351" i="1" s="1"/>
  <c r="BK351" i="1" s="1"/>
  <c r="BC350" i="1"/>
  <c r="BD350" i="1" s="1"/>
  <c r="BE350" i="1" s="1"/>
  <c r="BF350" i="1" s="1"/>
  <c r="BG350" i="1" s="1"/>
  <c r="BH350" i="1" s="1"/>
  <c r="BI350" i="1" s="1"/>
  <c r="BJ350" i="1" s="1"/>
  <c r="BK350" i="1" s="1"/>
  <c r="AZ341" i="1"/>
  <c r="BA341" i="1" s="1"/>
  <c r="BB341" i="1" s="1"/>
  <c r="BC341" i="1" s="1"/>
  <c r="BD341" i="1" s="1"/>
  <c r="BE341" i="1" s="1"/>
  <c r="AZ340" i="1"/>
  <c r="BA340" i="1" s="1"/>
  <c r="BB340" i="1" s="1"/>
  <c r="BC340" i="1" s="1"/>
  <c r="BD340" i="1" s="1"/>
  <c r="BE340" i="1" s="1"/>
  <c r="BF340" i="1" s="1"/>
  <c r="BG340" i="1" s="1"/>
  <c r="BH340" i="1" s="1"/>
  <c r="BI340" i="1" s="1"/>
  <c r="BJ340" i="1" s="1"/>
  <c r="BK340" i="1" s="1"/>
  <c r="AT340" i="1"/>
  <c r="AU340" i="1" s="1"/>
  <c r="AV340" i="1" s="1"/>
  <c r="BC339" i="1"/>
  <c r="BD339" i="1" s="1"/>
  <c r="BE339" i="1" s="1"/>
  <c r="BF339" i="1" s="1"/>
  <c r="BG339" i="1" s="1"/>
  <c r="BH339" i="1" s="1"/>
  <c r="BI339" i="1" s="1"/>
  <c r="BJ339" i="1" s="1"/>
  <c r="BK339" i="1" s="1"/>
  <c r="AT338" i="1"/>
  <c r="AU338" i="1" s="1"/>
  <c r="AV338" i="1" s="1"/>
  <c r="AZ332" i="1"/>
  <c r="BA332" i="1" s="1"/>
  <c r="BB332" i="1" s="1"/>
  <c r="BC332" i="1" s="1"/>
  <c r="BD332" i="1" s="1"/>
  <c r="BE332" i="1" s="1"/>
  <c r="BF332" i="1" s="1"/>
  <c r="BG332" i="1" s="1"/>
  <c r="BH332" i="1" s="1"/>
  <c r="BI332" i="1" s="1"/>
  <c r="BJ332" i="1" s="1"/>
  <c r="BK332" i="1" s="1"/>
  <c r="AZ330" i="1"/>
  <c r="BA330" i="1" s="1"/>
  <c r="BB330" i="1" s="1"/>
  <c r="BC330" i="1" s="1"/>
  <c r="BD330" i="1" s="1"/>
  <c r="BE330" i="1" s="1"/>
  <c r="BF330" i="1" s="1"/>
  <c r="BG330" i="1" s="1"/>
  <c r="BH330" i="1" s="1"/>
  <c r="BI330" i="1" s="1"/>
  <c r="BJ330" i="1" s="1"/>
  <c r="BK330" i="1" s="1"/>
  <c r="AT330" i="1"/>
  <c r="AU330" i="1" s="1"/>
  <c r="AV330" i="1" s="1"/>
  <c r="AT321" i="1"/>
  <c r="AU321" i="1" s="1"/>
  <c r="AV321" i="1" s="1"/>
  <c r="BC314" i="1"/>
  <c r="BD314" i="1" s="1"/>
  <c r="BE314" i="1" s="1"/>
  <c r="AZ310" i="1"/>
  <c r="BA310" i="1" s="1"/>
  <c r="BB310" i="1" s="1"/>
  <c r="BC310" i="1" s="1"/>
  <c r="BD310" i="1" s="1"/>
  <c r="BE310" i="1" s="1"/>
  <c r="AZ306" i="1"/>
  <c r="BA306" i="1" s="1"/>
  <c r="BB306" i="1" s="1"/>
  <c r="AT304" i="1"/>
  <c r="AU304" i="1" s="1"/>
  <c r="AV304" i="1" s="1"/>
  <c r="AW304" i="1" s="1"/>
  <c r="AX304" i="1" s="1"/>
  <c r="AY304" i="1" s="1"/>
  <c r="AZ304" i="1" s="1"/>
  <c r="BA304" i="1" s="1"/>
  <c r="BB304" i="1" s="1"/>
  <c r="BC304" i="1" s="1"/>
  <c r="BD304" i="1" s="1"/>
  <c r="BE304" i="1" s="1"/>
  <c r="BF304" i="1" s="1"/>
  <c r="BG304" i="1" s="1"/>
  <c r="BH304" i="1" s="1"/>
  <c r="BI304" i="1" s="1"/>
  <c r="BJ304" i="1" s="1"/>
  <c r="BK304" i="1" s="1"/>
  <c r="AZ303" i="1"/>
  <c r="BA303" i="1" s="1"/>
  <c r="BB303" i="1" s="1"/>
  <c r="BC303" i="1" s="1"/>
  <c r="BD303" i="1" s="1"/>
  <c r="BE303" i="1" s="1"/>
  <c r="AT303" i="1"/>
  <c r="AU303" i="1" s="1"/>
  <c r="AV303" i="1" s="1"/>
  <c r="AT295" i="1"/>
  <c r="AU295" i="1" s="1"/>
  <c r="AV295" i="1" s="1"/>
  <c r="AW295" i="1" s="1"/>
  <c r="AX295" i="1" s="1"/>
  <c r="AY295" i="1" s="1"/>
  <c r="AZ295" i="1" s="1"/>
  <c r="BA295" i="1" s="1"/>
  <c r="BB295" i="1" s="1"/>
  <c r="BC295" i="1" s="1"/>
  <c r="BD295" i="1" s="1"/>
  <c r="BE295" i="1" s="1"/>
  <c r="BF295" i="1" s="1"/>
  <c r="BG295" i="1" s="1"/>
  <c r="BH295" i="1" s="1"/>
  <c r="BI295" i="1" s="1"/>
  <c r="BJ295" i="1" s="1"/>
  <c r="BK295" i="1" s="1"/>
  <c r="AZ293" i="1"/>
  <c r="BA293" i="1" s="1"/>
  <c r="BB293" i="1" s="1"/>
  <c r="AW291" i="1"/>
  <c r="AX291" i="1" s="1"/>
  <c r="AY291" i="1" s="1"/>
  <c r="AZ291" i="1" s="1"/>
  <c r="BA291" i="1" s="1"/>
  <c r="BB291" i="1" s="1"/>
  <c r="AZ281" i="1"/>
  <c r="BA281" i="1" s="1"/>
  <c r="BB281" i="1" s="1"/>
  <c r="AT274" i="1"/>
  <c r="AU274" i="1" s="1"/>
  <c r="AV274" i="1" s="1"/>
  <c r="AW274" i="1" s="1"/>
  <c r="AX274" i="1" s="1"/>
  <c r="AY274" i="1" s="1"/>
  <c r="AZ274" i="1" s="1"/>
  <c r="BA274" i="1" s="1"/>
  <c r="BB274" i="1" s="1"/>
  <c r="BC274" i="1" s="1"/>
  <c r="BD274" i="1" s="1"/>
  <c r="BE274" i="1" s="1"/>
  <c r="AZ263" i="1"/>
  <c r="BA263" i="1" s="1"/>
  <c r="BB263" i="1" s="1"/>
  <c r="BC263" i="1" s="1"/>
  <c r="BD263" i="1" s="1"/>
  <c r="BE263" i="1" s="1"/>
  <c r="BF263" i="1" s="1"/>
  <c r="BG263" i="1" s="1"/>
  <c r="BH263" i="1" s="1"/>
  <c r="BI263" i="1" s="1"/>
  <c r="BJ263" i="1" s="1"/>
  <c r="BK263" i="1" s="1"/>
  <c r="AT262" i="1"/>
  <c r="AU262" i="1" s="1"/>
  <c r="AV262" i="1" s="1"/>
  <c r="AT255" i="1"/>
  <c r="AU255" i="1" s="1"/>
  <c r="AV255" i="1" s="1"/>
  <c r="AW255" i="1" s="1"/>
  <c r="AX255" i="1" s="1"/>
  <c r="AY255" i="1" s="1"/>
  <c r="AZ255" i="1" s="1"/>
  <c r="BA255" i="1" s="1"/>
  <c r="BB255" i="1" s="1"/>
  <c r="BC255" i="1" s="1"/>
  <c r="BD255" i="1" s="1"/>
  <c r="BE255" i="1" s="1"/>
  <c r="BF255" i="1" s="1"/>
  <c r="BG255" i="1" s="1"/>
  <c r="BH255" i="1" s="1"/>
  <c r="BI255" i="1" s="1"/>
  <c r="BJ255" i="1" s="1"/>
  <c r="BK255" i="1" s="1"/>
  <c r="AZ254" i="1"/>
  <c r="BA254" i="1" s="1"/>
  <c r="BB254" i="1" s="1"/>
  <c r="AZ252" i="1"/>
  <c r="BA252" i="1" s="1"/>
  <c r="BB252" i="1" s="1"/>
  <c r="BF251" i="1"/>
  <c r="BG251" i="1" s="1"/>
  <c r="BH251" i="1" s="1"/>
  <c r="BI251" i="1" s="1"/>
  <c r="BJ251" i="1" s="1"/>
  <c r="BK251" i="1" s="1"/>
  <c r="AT251" i="1"/>
  <c r="AU251" i="1" s="1"/>
  <c r="AV251" i="1" s="1"/>
  <c r="AW251" i="1" s="1"/>
  <c r="AX251" i="1" s="1"/>
  <c r="AY251" i="1" s="1"/>
  <c r="AT250" i="1"/>
  <c r="AU250" i="1" s="1"/>
  <c r="AV250" i="1" s="1"/>
  <c r="BC248" i="1"/>
  <c r="BD248" i="1" s="1"/>
  <c r="BE248" i="1" s="1"/>
  <c r="BF247" i="1"/>
  <c r="BG247" i="1" s="1"/>
  <c r="BH247" i="1" s="1"/>
  <c r="BI247" i="1" s="1"/>
  <c r="BJ247" i="1" s="1"/>
  <c r="BK247" i="1" s="1"/>
  <c r="AZ247" i="1"/>
  <c r="BA247" i="1" s="1"/>
  <c r="BB247" i="1" s="1"/>
  <c r="AT247" i="1"/>
  <c r="AU247" i="1" s="1"/>
  <c r="AV247" i="1" s="1"/>
  <c r="BC243" i="1"/>
  <c r="BD243" i="1" s="1"/>
  <c r="BE243" i="1" s="1"/>
  <c r="BF243" i="1" s="1"/>
  <c r="BG243" i="1" s="1"/>
  <c r="BH243" i="1" s="1"/>
  <c r="AZ242" i="1"/>
  <c r="BA242" i="1" s="1"/>
  <c r="BB242" i="1" s="1"/>
  <c r="AT235" i="1"/>
  <c r="AU235" i="1" s="1"/>
  <c r="AV235" i="1" s="1"/>
  <c r="AW235" i="1" s="1"/>
  <c r="AX235" i="1" s="1"/>
  <c r="AY235" i="1" s="1"/>
  <c r="AZ235" i="1" s="1"/>
  <c r="BA235" i="1" s="1"/>
  <c r="BB235" i="1" s="1"/>
  <c r="BC235" i="1" s="1"/>
  <c r="BD235" i="1" s="1"/>
  <c r="BE235" i="1" s="1"/>
  <c r="BF235" i="1" s="1"/>
  <c r="BG235" i="1" s="1"/>
  <c r="BH235" i="1" s="1"/>
  <c r="AT233" i="1"/>
  <c r="AU233" i="1" s="1"/>
  <c r="AV233" i="1" s="1"/>
  <c r="AW233" i="1" s="1"/>
  <c r="AX233" i="1" s="1"/>
  <c r="AY233" i="1" s="1"/>
  <c r="AZ233" i="1" s="1"/>
  <c r="BA233" i="1" s="1"/>
  <c r="BB233" i="1" s="1"/>
  <c r="BC233" i="1" s="1"/>
  <c r="BD233" i="1" s="1"/>
  <c r="BE233" i="1" s="1"/>
  <c r="BF233" i="1" s="1"/>
  <c r="BG233" i="1" s="1"/>
  <c r="BH233" i="1" s="1"/>
  <c r="BI233" i="1" s="1"/>
  <c r="BJ233" i="1" s="1"/>
  <c r="BK233" i="1" s="1"/>
  <c r="AZ226" i="1"/>
  <c r="BA226" i="1" s="1"/>
  <c r="BB226" i="1" s="1"/>
  <c r="BC226" i="1" s="1"/>
  <c r="BD226" i="1" s="1"/>
  <c r="BE226" i="1" s="1"/>
  <c r="AT220" i="1"/>
  <c r="AU220" i="1" s="1"/>
  <c r="AV220" i="1" s="1"/>
  <c r="AT217" i="1"/>
  <c r="AU217" i="1" s="1"/>
  <c r="AV217" i="1" s="1"/>
  <c r="BF216" i="1"/>
  <c r="BG216" i="1" s="1"/>
  <c r="BH216" i="1" s="1"/>
  <c r="AZ208" i="1"/>
  <c r="BA208" i="1" s="1"/>
  <c r="BB208" i="1" s="1"/>
  <c r="AT208" i="1"/>
  <c r="AU208" i="1" s="1"/>
  <c r="AV208" i="1" s="1"/>
  <c r="BC204" i="1"/>
  <c r="BD204" i="1" s="1"/>
  <c r="BE204" i="1" s="1"/>
  <c r="AT187" i="1"/>
  <c r="AU187" i="1" s="1"/>
  <c r="AV187" i="1" s="1"/>
  <c r="AW187" i="1" s="1"/>
  <c r="AX187" i="1" s="1"/>
  <c r="AY187" i="1" s="1"/>
  <c r="AZ187" i="1" s="1"/>
  <c r="BA187" i="1" s="1"/>
  <c r="BB187" i="1" s="1"/>
  <c r="BC187" i="1" s="1"/>
  <c r="BD187" i="1" s="1"/>
  <c r="BE187" i="1" s="1"/>
  <c r="BF187" i="1" s="1"/>
  <c r="BG187" i="1" s="1"/>
  <c r="BH187" i="1" s="1"/>
  <c r="BI187" i="1" s="1"/>
  <c r="BJ187" i="1" s="1"/>
  <c r="BK187" i="1" s="1"/>
  <c r="AZ184" i="1"/>
  <c r="BA184" i="1" s="1"/>
  <c r="BB184" i="1" s="1"/>
  <c r="BC180" i="1"/>
  <c r="BD180" i="1" s="1"/>
  <c r="BE180" i="1" s="1"/>
  <c r="BF180" i="1" s="1"/>
  <c r="BG180" i="1" s="1"/>
  <c r="BH180" i="1" s="1"/>
  <c r="BI180" i="1" s="1"/>
  <c r="BJ180" i="1" s="1"/>
  <c r="BK180" i="1" s="1"/>
  <c r="BF176" i="1"/>
  <c r="BG176" i="1" s="1"/>
  <c r="BH176" i="1" s="1"/>
  <c r="BI176" i="1" s="1"/>
  <c r="BJ176" i="1" s="1"/>
  <c r="BK176" i="1" s="1"/>
  <c r="AT175" i="1"/>
  <c r="AU175" i="1" s="1"/>
  <c r="AV175" i="1" s="1"/>
  <c r="AW175" i="1" s="1"/>
  <c r="AX175" i="1" s="1"/>
  <c r="AY175" i="1" s="1"/>
  <c r="AZ175" i="1" s="1"/>
  <c r="BA175" i="1" s="1"/>
  <c r="BB175" i="1" s="1"/>
  <c r="BC175" i="1" s="1"/>
  <c r="BD175" i="1" s="1"/>
  <c r="BE175" i="1" s="1"/>
  <c r="BF175" i="1" s="1"/>
  <c r="BG175" i="1" s="1"/>
  <c r="BH175" i="1" s="1"/>
  <c r="BI175" i="1" s="1"/>
  <c r="BJ175" i="1" s="1"/>
  <c r="BK175" i="1" s="1"/>
  <c r="AT174" i="1"/>
  <c r="AU174" i="1" s="1"/>
  <c r="AV174" i="1" s="1"/>
  <c r="AW174" i="1" s="1"/>
  <c r="AX174" i="1" s="1"/>
  <c r="AY174" i="1" s="1"/>
  <c r="AZ174" i="1" s="1"/>
  <c r="BA174" i="1" s="1"/>
  <c r="BB174" i="1" s="1"/>
  <c r="BC174" i="1" s="1"/>
  <c r="BD174" i="1" s="1"/>
  <c r="BE174" i="1" s="1"/>
  <c r="BF174" i="1" s="1"/>
  <c r="BG174" i="1" s="1"/>
  <c r="BH174" i="1" s="1"/>
  <c r="BI174" i="1" s="1"/>
  <c r="BJ174" i="1" s="1"/>
  <c r="BK174" i="1" s="1"/>
  <c r="AZ170" i="1"/>
  <c r="BA170" i="1" s="1"/>
  <c r="BB170" i="1" s="1"/>
  <c r="BC166" i="1"/>
  <c r="BD166" i="1" s="1"/>
  <c r="BE166" i="1" s="1"/>
  <c r="BF166" i="1" s="1"/>
  <c r="BG166" i="1" s="1"/>
  <c r="BH166" i="1" s="1"/>
  <c r="BI166" i="1" s="1"/>
  <c r="BJ166" i="1" s="1"/>
  <c r="BK166" i="1" s="1"/>
  <c r="AT166" i="1"/>
  <c r="AU166" i="1" s="1"/>
  <c r="AV166" i="1" s="1"/>
  <c r="AW166" i="1" s="1"/>
  <c r="AX166" i="1" s="1"/>
  <c r="AY166" i="1" s="1"/>
  <c r="AZ163" i="1"/>
  <c r="BA163" i="1" s="1"/>
  <c r="BB163" i="1" s="1"/>
  <c r="AZ162" i="1"/>
  <c r="BA162" i="1" s="1"/>
  <c r="BB162" i="1" s="1"/>
  <c r="BC160" i="1"/>
  <c r="BD160" i="1" s="1"/>
  <c r="BE160" i="1" s="1"/>
  <c r="BF160" i="1" s="1"/>
  <c r="BG160" i="1" s="1"/>
  <c r="BH160" i="1" s="1"/>
  <c r="BC149" i="1"/>
  <c r="BD149" i="1" s="1"/>
  <c r="BE149" i="1" s="1"/>
  <c r="BF149" i="1" s="1"/>
  <c r="BG149" i="1" s="1"/>
  <c r="BH149" i="1" s="1"/>
  <c r="BI149" i="1" s="1"/>
  <c r="BJ149" i="1" s="1"/>
  <c r="BK149" i="1" s="1"/>
  <c r="BF148" i="1"/>
  <c r="BG148" i="1" s="1"/>
  <c r="BH148" i="1" s="1"/>
  <c r="BI148" i="1" s="1"/>
  <c r="BJ148" i="1" s="1"/>
  <c r="BK148" i="1" s="1"/>
  <c r="AZ148" i="1"/>
  <c r="BA148" i="1" s="1"/>
  <c r="BB148" i="1" s="1"/>
  <c r="BC146" i="1"/>
  <c r="BD146" i="1" s="1"/>
  <c r="AT132" i="1"/>
  <c r="AU132" i="1" s="1"/>
  <c r="AV132" i="1" s="1"/>
  <c r="AW132" i="1" s="1"/>
  <c r="AX132" i="1" s="1"/>
  <c r="AY132" i="1" s="1"/>
  <c r="AZ132" i="1" s="1"/>
  <c r="BA132" i="1" s="1"/>
  <c r="BB132" i="1" s="1"/>
  <c r="BC132" i="1" s="1"/>
  <c r="BD132" i="1" s="1"/>
  <c r="BE132" i="1" s="1"/>
  <c r="BF132" i="1" s="1"/>
  <c r="BG132" i="1" s="1"/>
  <c r="BH132" i="1" s="1"/>
  <c r="BI132" i="1" s="1"/>
  <c r="BJ132" i="1" s="1"/>
  <c r="BK132" i="1" s="1"/>
  <c r="AT129" i="1"/>
  <c r="AU129" i="1" s="1"/>
  <c r="AV129" i="1" s="1"/>
  <c r="AW129" i="1" s="1"/>
  <c r="AX129" i="1" s="1"/>
  <c r="AY129" i="1" s="1"/>
  <c r="AZ129" i="1" s="1"/>
  <c r="BA129" i="1" s="1"/>
  <c r="BB129" i="1" s="1"/>
  <c r="AT128" i="1"/>
  <c r="AU128" i="1" s="1"/>
  <c r="AV128" i="1" s="1"/>
  <c r="AW128" i="1" s="1"/>
  <c r="AX128" i="1" s="1"/>
  <c r="AY128" i="1" s="1"/>
  <c r="AZ128" i="1" s="1"/>
  <c r="BA128" i="1" s="1"/>
  <c r="BB128" i="1" s="1"/>
  <c r="BC128" i="1" s="1"/>
  <c r="BD128" i="1" s="1"/>
  <c r="BE128" i="1" s="1"/>
  <c r="AT127" i="1"/>
  <c r="AU127" i="1" s="1"/>
  <c r="AV127" i="1" s="1"/>
  <c r="AT122" i="1"/>
  <c r="AU122" i="1" s="1"/>
  <c r="AV122" i="1" s="1"/>
  <c r="AW122" i="1" s="1"/>
  <c r="AX122" i="1" s="1"/>
  <c r="AY122" i="1" s="1"/>
  <c r="AZ122" i="1" s="1"/>
  <c r="BA122" i="1" s="1"/>
  <c r="BB122" i="1" s="1"/>
  <c r="BC122" i="1" s="1"/>
  <c r="BD122" i="1" s="1"/>
  <c r="BE122" i="1" s="1"/>
  <c r="BF122" i="1" s="1"/>
  <c r="BG122" i="1" s="1"/>
  <c r="BH122" i="1" s="1"/>
  <c r="BI122" i="1" s="1"/>
  <c r="BJ122" i="1" s="1"/>
  <c r="BK122" i="1" s="1"/>
  <c r="AZ120" i="1"/>
  <c r="BA120" i="1" s="1"/>
  <c r="BB120" i="1" s="1"/>
  <c r="AZ110" i="1"/>
  <c r="BA110" i="1" s="1"/>
  <c r="BB110" i="1" s="1"/>
  <c r="AZ108" i="1"/>
  <c r="BA108" i="1" s="1"/>
  <c r="BB108" i="1" s="1"/>
  <c r="BC108" i="1" s="1"/>
  <c r="BD108" i="1" s="1"/>
  <c r="BE108" i="1" s="1"/>
  <c r="BF107" i="1"/>
  <c r="BG107" i="1" s="1"/>
  <c r="BH107" i="1" s="1"/>
  <c r="BI107" i="1" s="1"/>
  <c r="BJ107" i="1" s="1"/>
  <c r="BK107" i="1" s="1"/>
  <c r="AZ107" i="1"/>
  <c r="BA107" i="1" s="1"/>
  <c r="BB107" i="1" s="1"/>
  <c r="AT106" i="1"/>
  <c r="AU106" i="1" s="1"/>
  <c r="AV106" i="1" s="1"/>
  <c r="AW106" i="1" s="1"/>
  <c r="AX106" i="1" s="1"/>
  <c r="AY106" i="1" s="1"/>
  <c r="AZ106" i="1" s="1"/>
  <c r="BA106" i="1" s="1"/>
  <c r="BB106" i="1" s="1"/>
  <c r="BC106" i="1" s="1"/>
  <c r="BD106" i="1" s="1"/>
  <c r="BE106" i="1" s="1"/>
  <c r="BF106" i="1" s="1"/>
  <c r="BG106" i="1" s="1"/>
  <c r="BH106" i="1" s="1"/>
  <c r="BI106" i="1" s="1"/>
  <c r="BJ106" i="1" s="1"/>
  <c r="BK106" i="1" s="1"/>
  <c r="AT104" i="1"/>
  <c r="AU104" i="1" s="1"/>
  <c r="AV104" i="1" s="1"/>
  <c r="AW104" i="1" s="1"/>
  <c r="AX104" i="1" s="1"/>
  <c r="AY104" i="1" s="1"/>
  <c r="AZ104" i="1" s="1"/>
  <c r="BA104" i="1" s="1"/>
  <c r="BB104" i="1" s="1"/>
  <c r="BC104" i="1" s="1"/>
  <c r="BD104" i="1" s="1"/>
  <c r="BE104" i="1" s="1"/>
  <c r="BF104" i="1" s="1"/>
  <c r="BG104" i="1" s="1"/>
  <c r="BH104" i="1" s="1"/>
  <c r="BI104" i="1" s="1"/>
  <c r="BJ104" i="1" s="1"/>
  <c r="BK104" i="1" s="1"/>
  <c r="AE101" i="1"/>
  <c r="AE352" i="1" s="1"/>
  <c r="AQ97" i="1"/>
  <c r="AR97" i="1" s="1"/>
  <c r="AS97" i="1" s="1"/>
  <c r="AT97" i="1" s="1"/>
  <c r="AU97" i="1" s="1"/>
  <c r="AV97" i="1" s="1"/>
  <c r="AW97" i="1" s="1"/>
  <c r="AX97" i="1" s="1"/>
  <c r="AY97" i="1" s="1"/>
  <c r="AZ97" i="1" s="1"/>
  <c r="BA97" i="1" s="1"/>
  <c r="BB97" i="1" s="1"/>
  <c r="BC97" i="1" s="1"/>
  <c r="BD97" i="1" s="1"/>
  <c r="BE97" i="1" s="1"/>
  <c r="BF97" i="1" s="1"/>
  <c r="BG97" i="1" s="1"/>
  <c r="BH97" i="1" s="1"/>
  <c r="BI97" i="1" s="1"/>
  <c r="BJ97" i="1" s="1"/>
  <c r="BK97" i="1" s="1"/>
  <c r="AZ95" i="1"/>
  <c r="BA95" i="1" s="1"/>
  <c r="BB95" i="1" s="1"/>
  <c r="AQ84" i="1"/>
  <c r="AR84" i="1" s="1"/>
  <c r="AS84" i="1" s="1"/>
  <c r="AT84" i="1" s="1"/>
  <c r="AU84" i="1" s="1"/>
  <c r="AV84" i="1" s="1"/>
  <c r="AW84" i="1" s="1"/>
  <c r="AX84" i="1" s="1"/>
  <c r="AY84" i="1" s="1"/>
  <c r="AZ84" i="1" s="1"/>
  <c r="BA84" i="1" s="1"/>
  <c r="BB84" i="1" s="1"/>
  <c r="BC84" i="1" s="1"/>
  <c r="BD84" i="1" s="1"/>
  <c r="BE84" i="1" s="1"/>
  <c r="BF84" i="1" s="1"/>
  <c r="BG84" i="1" s="1"/>
  <c r="BH84" i="1" s="1"/>
  <c r="BI84" i="1" s="1"/>
  <c r="BJ84" i="1" s="1"/>
  <c r="BK84" i="1" s="1"/>
  <c r="AZ77" i="1"/>
  <c r="BA77" i="1" s="1"/>
  <c r="BB77" i="1" s="1"/>
  <c r="AT74" i="1"/>
  <c r="AU74" i="1" s="1"/>
  <c r="AV74" i="1" s="1"/>
  <c r="AZ69" i="1"/>
  <c r="BA69" i="1" s="1"/>
  <c r="BB69" i="1" s="1"/>
  <c r="AT69" i="1"/>
  <c r="AU69" i="1" s="1"/>
  <c r="AV69" i="1" s="1"/>
  <c r="AT60" i="1"/>
  <c r="AU60" i="1" s="1"/>
  <c r="AV60" i="1" s="1"/>
  <c r="BC51" i="1"/>
  <c r="BD51" i="1" s="1"/>
  <c r="BE51" i="1" s="1"/>
  <c r="AZ50" i="1"/>
  <c r="BA50" i="1" s="1"/>
  <c r="BB50" i="1" s="1"/>
  <c r="BC50" i="1" s="1"/>
  <c r="BD50" i="1" s="1"/>
  <c r="BE50" i="1" s="1"/>
  <c r="AT50" i="1"/>
  <c r="AU50" i="1" s="1"/>
  <c r="AV50" i="1" s="1"/>
  <c r="BC48" i="1"/>
  <c r="BD48" i="1" s="1"/>
  <c r="BE48" i="1" s="1"/>
  <c r="BF48" i="1" s="1"/>
  <c r="BG48" i="1" s="1"/>
  <c r="BH48" i="1" s="1"/>
  <c r="BI48" i="1" s="1"/>
  <c r="BJ48" i="1" s="1"/>
  <c r="BK48" i="1" s="1"/>
  <c r="AQ48" i="1"/>
  <c r="AR48" i="1" s="1"/>
  <c r="AS48" i="1" s="1"/>
  <c r="AT48" i="1" s="1"/>
  <c r="AU48" i="1" s="1"/>
  <c r="AV48" i="1" s="1"/>
  <c r="AW48" i="1" s="1"/>
  <c r="AX48" i="1" s="1"/>
  <c r="AY48" i="1" s="1"/>
  <c r="BC47" i="1"/>
  <c r="BD47" i="1" s="1"/>
  <c r="BE47" i="1" s="1"/>
  <c r="BF47" i="1" s="1"/>
  <c r="BG47" i="1" s="1"/>
  <c r="BH47" i="1" s="1"/>
  <c r="BI47" i="1" s="1"/>
  <c r="BJ47" i="1" s="1"/>
  <c r="BK47" i="1" s="1"/>
  <c r="AQ47" i="1"/>
  <c r="AW44" i="1"/>
  <c r="AX44" i="1" s="1"/>
  <c r="AY44" i="1" s="1"/>
  <c r="AZ44" i="1" s="1"/>
  <c r="BA44" i="1" s="1"/>
  <c r="BB44" i="1" s="1"/>
  <c r="BC44" i="1" s="1"/>
  <c r="BD44" i="1" s="1"/>
  <c r="BE44" i="1" s="1"/>
  <c r="BF44" i="1" s="1"/>
  <c r="BG44" i="1" s="1"/>
  <c r="BH44" i="1" s="1"/>
  <c r="BI44" i="1" s="1"/>
  <c r="BJ44" i="1" s="1"/>
  <c r="BK44" i="1" s="1"/>
  <c r="AZ41" i="1"/>
  <c r="BA41" i="1" s="1"/>
  <c r="BB41" i="1" s="1"/>
  <c r="AW38" i="1"/>
  <c r="AX38" i="1" s="1"/>
  <c r="AY38" i="1" s="1"/>
  <c r="AW35" i="1"/>
  <c r="AX35" i="1" s="1"/>
  <c r="AY35" i="1" s="1"/>
  <c r="AZ35" i="1" s="1"/>
  <c r="BA35" i="1" s="1"/>
  <c r="BB35" i="1" s="1"/>
  <c r="BC35" i="1" s="1"/>
  <c r="BD35" i="1" s="1"/>
  <c r="BE35" i="1" s="1"/>
  <c r="BF35" i="1" s="1"/>
  <c r="BG35" i="1" s="1"/>
  <c r="BH35" i="1" s="1"/>
  <c r="BC32" i="1"/>
  <c r="AW32" i="1"/>
  <c r="AX32" i="1" s="1"/>
  <c r="AY32" i="1" s="1"/>
  <c r="AW31" i="1"/>
  <c r="AZ23" i="1"/>
  <c r="BT29" i="1" l="1"/>
  <c r="BT352" i="1" s="1"/>
  <c r="C43" i="3" s="1"/>
  <c r="E43" i="3" s="1"/>
  <c r="F43" i="3" s="1"/>
  <c r="BK25" i="1"/>
  <c r="BA23" i="1"/>
  <c r="AX31" i="1"/>
  <c r="BG23" i="1"/>
  <c r="BD32" i="1"/>
  <c r="AR47" i="1"/>
  <c r="AF101" i="1"/>
  <c r="AF352" i="1" s="1"/>
  <c r="E10" i="11"/>
  <c r="E26" i="11"/>
  <c r="D10" i="11"/>
  <c r="D26" i="11"/>
  <c r="C26" i="11"/>
  <c r="B26" i="11"/>
  <c r="A3" i="11"/>
  <c r="A4" i="11"/>
  <c r="A5" i="11"/>
  <c r="A6" i="11"/>
  <c r="A7" i="11"/>
  <c r="A8" i="11"/>
  <c r="A9" i="11"/>
  <c r="A10" i="11"/>
  <c r="A11" i="11"/>
  <c r="A12" i="11"/>
  <c r="A13" i="11"/>
  <c r="A14" i="11"/>
  <c r="A15" i="11"/>
  <c r="A16" i="11"/>
  <c r="A17" i="11"/>
  <c r="A18" i="11"/>
  <c r="A19" i="11"/>
  <c r="A20" i="11"/>
  <c r="A21" i="11"/>
  <c r="A22" i="11"/>
  <c r="A23" i="11"/>
  <c r="A24" i="11"/>
  <c r="A25" i="11"/>
  <c r="A26" i="11"/>
  <c r="A27" i="11"/>
  <c r="A2" i="11"/>
  <c r="BB23" i="1" l="1"/>
  <c r="AS47" i="1"/>
  <c r="BE32" i="1"/>
  <c r="AY31" i="1"/>
  <c r="AG101" i="1"/>
  <c r="BH23" i="1"/>
  <c r="I9" i="11"/>
  <c r="I7" i="11"/>
  <c r="I3" i="11"/>
  <c r="I23" i="11"/>
  <c r="I19" i="11"/>
  <c r="I15" i="11"/>
  <c r="I11" i="11"/>
  <c r="I25" i="11"/>
  <c r="I4" i="11"/>
  <c r="F27" i="11"/>
  <c r="I21" i="11"/>
  <c r="I17" i="11"/>
  <c r="I13" i="11"/>
  <c r="I5" i="11"/>
  <c r="H27" i="11"/>
  <c r="G27" i="11"/>
  <c r="I26" i="11"/>
  <c r="I22" i="11"/>
  <c r="I18" i="11"/>
  <c r="I14" i="11"/>
  <c r="I10" i="11"/>
  <c r="I6" i="11"/>
  <c r="I20" i="11"/>
  <c r="I16" i="11"/>
  <c r="I12" i="11"/>
  <c r="I8" i="11"/>
  <c r="E27" i="11"/>
  <c r="I24" i="11"/>
  <c r="D27" i="11"/>
  <c r="C27" i="11"/>
  <c r="B27" i="11"/>
  <c r="I2" i="11"/>
  <c r="AG352" i="1" l="1"/>
  <c r="C30" i="3" s="1"/>
  <c r="BF32" i="1"/>
  <c r="AZ31" i="1"/>
  <c r="AT47" i="1"/>
  <c r="AH101" i="1"/>
  <c r="AH352" i="1" s="1"/>
  <c r="I27" i="11"/>
  <c r="H37" i="5"/>
  <c r="G37" i="5"/>
  <c r="C44" i="2" s="1"/>
  <c r="F37" i="5"/>
  <c r="C43" i="2" s="1"/>
  <c r="E37" i="5"/>
  <c r="C42" i="2" s="1"/>
  <c r="D37" i="5"/>
  <c r="C41" i="2" s="1"/>
  <c r="C40" i="2"/>
  <c r="B37" i="5"/>
  <c r="C39" i="2" s="1"/>
  <c r="I36" i="5"/>
  <c r="I35" i="5"/>
  <c r="I34" i="5"/>
  <c r="C20" i="2" s="1"/>
  <c r="I33" i="5"/>
  <c r="I32" i="5"/>
  <c r="C22" i="2" s="1"/>
  <c r="I31" i="5"/>
  <c r="C21" i="2" s="1"/>
  <c r="I30" i="5"/>
  <c r="C13" i="2" s="1"/>
  <c r="I29" i="5"/>
  <c r="I28" i="5"/>
  <c r="I27" i="5"/>
  <c r="I26" i="5"/>
  <c r="I25" i="5"/>
  <c r="C14" i="2" s="1"/>
  <c r="I24" i="5"/>
  <c r="C16" i="2" s="1"/>
  <c r="I23" i="5"/>
  <c r="C19" i="2" s="1"/>
  <c r="I22" i="5"/>
  <c r="I21" i="5"/>
  <c r="C12" i="2" s="1"/>
  <c r="I20" i="5"/>
  <c r="I19" i="5"/>
  <c r="C18" i="2" s="1"/>
  <c r="I18" i="5"/>
  <c r="C17" i="2" s="1"/>
  <c r="I17" i="5"/>
  <c r="I16" i="5"/>
  <c r="C23" i="2" s="1"/>
  <c r="I15" i="5"/>
  <c r="I14" i="5"/>
  <c r="I13" i="5"/>
  <c r="I12" i="5"/>
  <c r="C15" i="2" s="1"/>
  <c r="C25" i="2" l="1"/>
  <c r="C45" i="2"/>
  <c r="D41" i="2" s="1"/>
  <c r="AU47" i="1"/>
  <c r="BG32" i="1"/>
  <c r="AI101" i="1"/>
  <c r="AI352" i="1" s="1"/>
  <c r="BA31" i="1"/>
  <c r="D40" i="2" l="1"/>
  <c r="D39" i="2"/>
  <c r="D44" i="2"/>
  <c r="D43" i="2"/>
  <c r="D42" i="2"/>
  <c r="D45" i="2"/>
  <c r="BB31" i="1"/>
  <c r="BH32" i="1"/>
  <c r="AJ101" i="1"/>
  <c r="AV47" i="1"/>
  <c r="B65" i="11"/>
  <c r="B66" i="11"/>
  <c r="B67" i="11"/>
  <c r="B68" i="11"/>
  <c r="B69" i="11"/>
  <c r="B70" i="11"/>
  <c r="B71" i="11"/>
  <c r="B72" i="11"/>
  <c r="B73" i="11"/>
  <c r="B64" i="11"/>
  <c r="A74" i="11"/>
  <c r="A69" i="11"/>
  <c r="A70" i="11"/>
  <c r="A71" i="11"/>
  <c r="A72" i="11"/>
  <c r="A73" i="11"/>
  <c r="A65" i="11"/>
  <c r="A66" i="11"/>
  <c r="A67" i="11"/>
  <c r="A68" i="11"/>
  <c r="A64" i="11"/>
  <c r="AJ352" i="1" l="1"/>
  <c r="C31" i="3" s="1"/>
  <c r="AW47" i="1"/>
  <c r="AK101" i="1"/>
  <c r="AK352" i="1" s="1"/>
  <c r="B60" i="11"/>
  <c r="G60" i="11"/>
  <c r="D60" i="11"/>
  <c r="E60" i="11"/>
  <c r="H60" i="11"/>
  <c r="F60" i="11"/>
  <c r="C60" i="11"/>
  <c r="B7" i="3"/>
  <c r="B8" i="3"/>
  <c r="AX47" i="1" l="1"/>
  <c r="AL101" i="1"/>
  <c r="AL352" i="1" s="1"/>
  <c r="I60" i="11"/>
  <c r="J44" i="11"/>
  <c r="B74" i="11" s="1"/>
  <c r="B75" i="11" s="1"/>
  <c r="AM101" i="1" l="1"/>
  <c r="AY47" i="1"/>
  <c r="A8" i="5"/>
  <c r="A7" i="5"/>
  <c r="AM352" i="1" l="1"/>
  <c r="C32" i="3" s="1"/>
  <c r="AN101" i="1"/>
  <c r="AN352" i="1" s="1"/>
  <c r="AO101" i="1" l="1"/>
  <c r="AO352" i="1" s="1"/>
  <c r="B8" i="1"/>
  <c r="B7" i="1"/>
  <c r="AP101" i="1" l="1"/>
  <c r="E32" i="3"/>
  <c r="F32" i="3" s="1"/>
  <c r="E31" i="3"/>
  <c r="F31" i="3" s="1"/>
  <c r="AP352" i="1" l="1"/>
  <c r="C33" i="3" s="1"/>
  <c r="AQ101" i="1"/>
  <c r="AQ352" i="1" s="1"/>
  <c r="E30" i="3"/>
  <c r="F30" i="3" s="1"/>
  <c r="E29" i="3"/>
  <c r="F29" i="3" s="1"/>
  <c r="AR101" i="1" l="1"/>
  <c r="AR352" i="1" s="1"/>
  <c r="E28" i="3"/>
  <c r="F28" i="3" s="1"/>
  <c r="AS101" i="1" l="1"/>
  <c r="E33" i="3"/>
  <c r="F33" i="3" s="1"/>
  <c r="E27" i="3"/>
  <c r="F27" i="3" s="1"/>
  <c r="B8" i="2"/>
  <c r="B7" i="2"/>
  <c r="AS352" i="1" l="1"/>
  <c r="C34" i="3" s="1"/>
  <c r="E34" i="3" s="1"/>
  <c r="F34" i="3" s="1"/>
  <c r="AT101" i="1"/>
  <c r="AT352" i="1" s="1"/>
  <c r="AU101" i="1" l="1"/>
  <c r="AU352" i="1" s="1"/>
  <c r="AV101" i="1" l="1"/>
  <c r="AV352" i="1" l="1"/>
  <c r="C35" i="3" s="1"/>
  <c r="E35" i="3" s="1"/>
  <c r="F35" i="3" s="1"/>
  <c r="AW101" i="1"/>
  <c r="AW352" i="1" s="1"/>
  <c r="AX101" i="1" l="1"/>
  <c r="AX352" i="1" s="1"/>
  <c r="AY101" i="1" l="1"/>
  <c r="AY352" i="1" l="1"/>
  <c r="C36" i="3" s="1"/>
  <c r="E36" i="3" s="1"/>
  <c r="F36" i="3" s="1"/>
  <c r="AZ101" i="1"/>
  <c r="AZ352" i="1" s="1"/>
  <c r="BA101" i="1" l="1"/>
  <c r="BA352" i="1" s="1"/>
  <c r="BB101" i="1" l="1"/>
  <c r="BB352" i="1" l="1"/>
  <c r="C37" i="3" s="1"/>
  <c r="E37" i="3" s="1"/>
  <c r="F37" i="3" s="1"/>
  <c r="BC101" i="1"/>
  <c r="BC352" i="1" s="1"/>
  <c r="BD101" i="1" l="1"/>
  <c r="BD352" i="1" s="1"/>
  <c r="BE101" i="1" l="1"/>
  <c r="BE352" i="1" l="1"/>
  <c r="C38" i="3" s="1"/>
  <c r="E38" i="3" s="1"/>
  <c r="F38" i="3" s="1"/>
  <c r="BF101" i="1"/>
  <c r="BF352" i="1" s="1"/>
  <c r="BG101" i="1" l="1"/>
  <c r="BG352" i="1" s="1"/>
  <c r="BH101" i="1" l="1"/>
  <c r="BH352" i="1" s="1"/>
  <c r="C39" i="3" l="1"/>
  <c r="E39" i="3" s="1"/>
  <c r="F39" i="3" s="1"/>
  <c r="BI101" i="1"/>
  <c r="BI352" i="1" s="1"/>
  <c r="BJ101" i="1" l="1"/>
  <c r="BJ352" i="1" s="1"/>
  <c r="BK101" i="1" l="1"/>
  <c r="BK352" i="1" s="1"/>
  <c r="C40" i="3" l="1"/>
  <c r="E40" i="3" s="1"/>
  <c r="F40" i="3" s="1"/>
</calcChain>
</file>

<file path=xl/sharedStrings.xml><?xml version="1.0" encoding="utf-8"?>
<sst xmlns="http://schemas.openxmlformats.org/spreadsheetml/2006/main" count="3836" uniqueCount="1196">
  <si>
    <t>PACHECO SAGUAY LUIS EDUARDO</t>
  </si>
  <si>
    <t>AZUAY</t>
  </si>
  <si>
    <t>MOSQUERA AVILA LUIS FELIPE</t>
  </si>
  <si>
    <t>CHAVELO TV</t>
  </si>
  <si>
    <t>CASTRO TELLO RUTH MARLENE</t>
  </si>
  <si>
    <t>CONEXION GLOBAL</t>
  </si>
  <si>
    <t>ETAPA TV</t>
  </si>
  <si>
    <t>TERRITORIO CONTINENTAL ECUATORIANO</t>
  </si>
  <si>
    <t>GIRON TV</t>
  </si>
  <si>
    <t>GIRON</t>
  </si>
  <si>
    <t>GLOBAVISION</t>
  </si>
  <si>
    <t>GUALACEO TV</t>
  </si>
  <si>
    <t>GUALACEO,CHORDELEG</t>
  </si>
  <si>
    <t>NABON CABLE</t>
  </si>
  <si>
    <t>NABON</t>
  </si>
  <si>
    <t>PATIÑO TUBA NEPTALI WALTER</t>
  </si>
  <si>
    <t>REINA DE EL CISNE TV</t>
  </si>
  <si>
    <t>PARROQUIA CUMBE</t>
  </si>
  <si>
    <t>PEÑA CALLE JHON PATRICIO</t>
  </si>
  <si>
    <t>SAN FERNANDO CABLE</t>
  </si>
  <si>
    <t>SAN FERNANDO</t>
  </si>
  <si>
    <t>SERVICABLE</t>
  </si>
  <si>
    <t>WEBCABLE</t>
  </si>
  <si>
    <t>EL VALLE (CANTON CUENCA), MONAY</t>
  </si>
  <si>
    <t>LOPEZ CABRERA CARLOS EFRAIN</t>
  </si>
  <si>
    <t>CONDORVISION</t>
  </si>
  <si>
    <t>BOLIVAR</t>
  </si>
  <si>
    <t>CORRAL LARA NELLY BEATRIZ</t>
  </si>
  <si>
    <t>CORAL TV</t>
  </si>
  <si>
    <t>CAÑAR SOTO FULBIO VICENTE</t>
  </si>
  <si>
    <t>SAN LUIS TV</t>
  </si>
  <si>
    <t>TELECABLE GUARANDA</t>
  </si>
  <si>
    <t>GUARANDA</t>
  </si>
  <si>
    <t>TELEVISION ECHANDIA TV ECHANDIA S.A.</t>
  </si>
  <si>
    <t>ECHEANDIA</t>
  </si>
  <si>
    <t>CAÑAR</t>
  </si>
  <si>
    <t>CORPORACION COMERCIAL BERNAL</t>
  </si>
  <si>
    <t>CABLETEL</t>
  </si>
  <si>
    <t>AZOGUES,CUENCA</t>
  </si>
  <si>
    <t>TELECABLE AZOGUES</t>
  </si>
  <si>
    <t>AZOGUES, BIBLIAN</t>
  </si>
  <si>
    <t>BOLAÑOS BOLAÑOS ARTURO MARCELO</t>
  </si>
  <si>
    <t>CABLE CENTRO SM</t>
  </si>
  <si>
    <t>CARCHI</t>
  </si>
  <si>
    <t>EL ANGEL</t>
  </si>
  <si>
    <t>SOCIEDAD CIVIL CINE CABLE TV</t>
  </si>
  <si>
    <t>CINE CABLE TV</t>
  </si>
  <si>
    <t>TV MONTUFAR</t>
  </si>
  <si>
    <t>SAN GABRIEL</t>
  </si>
  <si>
    <t>CHIMBORAZO</t>
  </si>
  <si>
    <t>GUAMOTE</t>
  </si>
  <si>
    <t>ACOSTA FREIRE VICTOR HENRY</t>
  </si>
  <si>
    <t>EBICS</t>
  </si>
  <si>
    <t>HUIGRA</t>
  </si>
  <si>
    <t>RODAS ROSERO PABLO JULIO</t>
  </si>
  <si>
    <t>MAXI TV</t>
  </si>
  <si>
    <t>ALAUSI</t>
  </si>
  <si>
    <t>MORENO YEPEZ EDUARDO FABRICIO</t>
  </si>
  <si>
    <t>PALLATANGA TV</t>
  </si>
  <si>
    <t>PALLATANGA</t>
  </si>
  <si>
    <t>ORDOÑEZ SAMANIEGO EYER RENE</t>
  </si>
  <si>
    <t>TV DIGITAL</t>
  </si>
  <si>
    <t>CHUNCHI</t>
  </si>
  <si>
    <t>ATV CABLE LTGA</t>
  </si>
  <si>
    <t>COTOPAXI</t>
  </si>
  <si>
    <t>ALVAREZ ALBARRACIN ENRIQUE MARCELO</t>
  </si>
  <si>
    <t>CABLE MEGA</t>
  </si>
  <si>
    <t>CONDO BAU JENNY LOURDES</t>
  </si>
  <si>
    <t>CB VISION SALCEDO</t>
  </si>
  <si>
    <t>COTOPAXI TV</t>
  </si>
  <si>
    <t>LATACUNGA, SAN MIGUEL DE SALCEDO, SAQUISILI</t>
  </si>
  <si>
    <t>LA MANA</t>
  </si>
  <si>
    <t>SOLANO AVILA GINA MARIBEL</t>
  </si>
  <si>
    <t>ARENA TV</t>
  </si>
  <si>
    <t>EL ORO</t>
  </si>
  <si>
    <t>PACHAR SALTO VICTOR ISAAC</t>
  </si>
  <si>
    <t>BUENAVISTA TV CABLE</t>
  </si>
  <si>
    <t>ZARUMA</t>
  </si>
  <si>
    <t>GEOVISION</t>
  </si>
  <si>
    <t>PASAJE</t>
  </si>
  <si>
    <t>MACHALA</t>
  </si>
  <si>
    <t>APOLO GALLARDO ELITA MIREIRA</t>
  </si>
  <si>
    <t>GIKENDA VISION</t>
  </si>
  <si>
    <t>SANCHEZ PAREDES WALTER HORACIO</t>
  </si>
  <si>
    <t>GUABO VISION</t>
  </si>
  <si>
    <t>EL GUABO</t>
  </si>
  <si>
    <t>FAJARDO VELEPUCHA HECTOR EDISON</t>
  </si>
  <si>
    <t>HF-TV</t>
  </si>
  <si>
    <t>CHILLA</t>
  </si>
  <si>
    <t>MARCABELI</t>
  </si>
  <si>
    <t>PASAJE TV</t>
  </si>
  <si>
    <t>PERLAVISION</t>
  </si>
  <si>
    <t>EL GUABO Y PARROQUIA LA IBERIA</t>
  </si>
  <si>
    <t>CRESPO JARAMILLO LUIS FELIPE</t>
  </si>
  <si>
    <t>PIÑAS VISION</t>
  </si>
  <si>
    <t>PIÑAS</t>
  </si>
  <si>
    <t>PUERTO CABLE</t>
  </si>
  <si>
    <t>TV ORO HUAQUILLAS</t>
  </si>
  <si>
    <t>HUAQUILLAS</t>
  </si>
  <si>
    <t>TV ORO PORTOVELO</t>
  </si>
  <si>
    <t>PORTOVELO</t>
  </si>
  <si>
    <t>VIC CABLE</t>
  </si>
  <si>
    <t>LA VICTORIA(LAS LAJAS)</t>
  </si>
  <si>
    <t>SISALIMA ROMERO CELIA SARA</t>
  </si>
  <si>
    <t>XIMENA TV</t>
  </si>
  <si>
    <t>PACCHA</t>
  </si>
  <si>
    <t>DIGITALCABLE-QUININDE</t>
  </si>
  <si>
    <t>ESMERALDAS</t>
  </si>
  <si>
    <t>QUININDE</t>
  </si>
  <si>
    <t>KABLESTAR</t>
  </si>
  <si>
    <t>PARROQUIA TONCHIGÜE, SAME</t>
  </si>
  <si>
    <t>MEGAVISION CABLE</t>
  </si>
  <si>
    <t>PARROQUIA LA UNION</t>
  </si>
  <si>
    <t>TROPICABLE</t>
  </si>
  <si>
    <t>ABAD AGUIRRE HUGO MARIO</t>
  </si>
  <si>
    <t>VANTV</t>
  </si>
  <si>
    <t>PARROQUIA VUELTA LARGA</t>
  </si>
  <si>
    <t>PROAÑO ESTACIO RAFAEL MARIANO</t>
  </si>
  <si>
    <t>CABLE TV SAN LORENZO</t>
  </si>
  <si>
    <t>BORBON</t>
  </si>
  <si>
    <t>MUANA VISION</t>
  </si>
  <si>
    <t>GALAPAGOS</t>
  </si>
  <si>
    <t>PUERTOVISION CABLE</t>
  </si>
  <si>
    <t>PUERTO AYORA</t>
  </si>
  <si>
    <t>REGION INSULAR</t>
  </si>
  <si>
    <t>BLACIO ESPINOZA HEINERT OMAR</t>
  </si>
  <si>
    <t>BALAO TV</t>
  </si>
  <si>
    <t>GUAYAS</t>
  </si>
  <si>
    <t>BALAO</t>
  </si>
  <si>
    <t>CABLEEXPRESS</t>
  </si>
  <si>
    <t>MILAGRO</t>
  </si>
  <si>
    <t>ARMIJOS CARRION MARIA BEATRIZ</t>
  </si>
  <si>
    <t>MUNDO TV</t>
  </si>
  <si>
    <t>LARCO SANTAMARIA SONIA ELIZABETH</t>
  </si>
  <si>
    <t>NARANJITO TV</t>
  </si>
  <si>
    <t>NARANJITO,MARCELINO MARIDUEÑA</t>
  </si>
  <si>
    <t>STARTV</t>
  </si>
  <si>
    <t>NIEVES MACHUCA HILDA MARLENE</t>
  </si>
  <si>
    <t>TV CAFA</t>
  </si>
  <si>
    <t>ISIDRO AYORA, LOMAS DE SARGENTILLO, PEDRO CARBO</t>
  </si>
  <si>
    <t>TV NET</t>
  </si>
  <si>
    <t>TV PACIFIC</t>
  </si>
  <si>
    <t>GRAL.VILLAMIL(PLAYAS),POSORJA</t>
  </si>
  <si>
    <t>ANDRADE FLORES MIRIAM YOLANDA</t>
  </si>
  <si>
    <t>TVSAT BALZAR</t>
  </si>
  <si>
    <t>BALZAR</t>
  </si>
  <si>
    <t>UNIVISA</t>
  </si>
  <si>
    <t>GUAYAQUIL Y ZONAS ALEDAÑAS</t>
  </si>
  <si>
    <t>SANDOVAL ABRIL FAUSTO MEDARDO</t>
  </si>
  <si>
    <t>VISION SATELITAL EL EMPALME</t>
  </si>
  <si>
    <t>EL EMPALME</t>
  </si>
  <si>
    <t>BLACIO ESPINOZA GALO ESTUARDO</t>
  </si>
  <si>
    <t>YAGUACHI TV</t>
  </si>
  <si>
    <t>YAGUACHI</t>
  </si>
  <si>
    <t>IMBABURA</t>
  </si>
  <si>
    <t>IBARRA</t>
  </si>
  <si>
    <t>CONTINENTV</t>
  </si>
  <si>
    <t>OTAVALO</t>
  </si>
  <si>
    <t>CISNEROS PAZ EDISON RUBEN</t>
  </si>
  <si>
    <t>IMBACABLE</t>
  </si>
  <si>
    <t>CAICEDO CARVAJAL JAIME OSWALDO</t>
  </si>
  <si>
    <t>PIMAMPIRO TV</t>
  </si>
  <si>
    <t>PIMAMPIRO</t>
  </si>
  <si>
    <t>CABLE EXPRESS</t>
  </si>
  <si>
    <t>LOJA</t>
  </si>
  <si>
    <t>BERMEO ABRAHAM CESAR AUGUSTO</t>
  </si>
  <si>
    <t>CABLEMUNDO</t>
  </si>
  <si>
    <t>CARIAMANGA</t>
  </si>
  <si>
    <t>CABLEVISION DON DIEGO</t>
  </si>
  <si>
    <t>CATAMAYO</t>
  </si>
  <si>
    <t>BRAVO TORRES FRANCISCO NERI</t>
  </si>
  <si>
    <t>CABLEVISION GONZANAMA</t>
  </si>
  <si>
    <t>GONZANAMA</t>
  </si>
  <si>
    <t>CELICABLE</t>
  </si>
  <si>
    <t>CELICA</t>
  </si>
  <si>
    <t>COMPAÑIA EN NOMBRE COLECTIVO EGEL 3</t>
  </si>
  <si>
    <t>EGEL 3</t>
  </si>
  <si>
    <t>MACARA</t>
  </si>
  <si>
    <t>COBOS TANDAZO IVE ROSALY</t>
  </si>
  <si>
    <t>IVONLERIK-ZAPOTILLO</t>
  </si>
  <si>
    <t>ZAPOTILLO</t>
  </si>
  <si>
    <t>CANGO SERRANO LORGIO EFRAIN</t>
  </si>
  <si>
    <t>MAS(+)VISION</t>
  </si>
  <si>
    <t>ALAMOR</t>
  </si>
  <si>
    <t>ORTEGA DIAZ DENNIS PAUL</t>
  </si>
  <si>
    <t>OHTV</t>
  </si>
  <si>
    <t>MALACATOS</t>
  </si>
  <si>
    <t>BUSTAMANTE GUAICHA JUAN CARLOS</t>
  </si>
  <si>
    <t>PINDAL TV</t>
  </si>
  <si>
    <t>PINDAL</t>
  </si>
  <si>
    <t>TAPIA SALINAS MODESTO EDUARDO</t>
  </si>
  <si>
    <t>SARAGURO VISION</t>
  </si>
  <si>
    <t>TORRES MORENO LUPE MARLENE</t>
  </si>
  <si>
    <t>SUPERCABLE CATACOCHA</t>
  </si>
  <si>
    <t>CATACOCHA</t>
  </si>
  <si>
    <t>SUPERCABLEFILS</t>
  </si>
  <si>
    <t>LUZURIAGA ROJAS DOLORES PATRICIA</t>
  </si>
  <si>
    <t>TV CABLE QUILANGA</t>
  </si>
  <si>
    <t>QUILANGA</t>
  </si>
  <si>
    <t>VILCABAMBA</t>
  </si>
  <si>
    <t>CABLE ALAMOR</t>
  </si>
  <si>
    <t>LOS RIOS</t>
  </si>
  <si>
    <t>VALENCIA</t>
  </si>
  <si>
    <t>BF VISION</t>
  </si>
  <si>
    <t>CABLE JP VISION</t>
  </si>
  <si>
    <t>VERA PLUAS DARIO JAVIER</t>
  </si>
  <si>
    <t>CABLEPARAISO</t>
  </si>
  <si>
    <t>ELIZALDE PERALVO ALVARO RODRIGO</t>
  </si>
  <si>
    <t>CABLEVISION PARIS</t>
  </si>
  <si>
    <t>VINCES</t>
  </si>
  <si>
    <t>CINE CABLE TELEVISION QUEVEDO</t>
  </si>
  <si>
    <t>QUEVEDO</t>
  </si>
  <si>
    <t>BABAHOYO</t>
  </si>
  <si>
    <t>MOCACHE</t>
  </si>
  <si>
    <t>ORBITCABLE</t>
  </si>
  <si>
    <t>PALENQUE</t>
  </si>
  <si>
    <t>PARAISO TV</t>
  </si>
  <si>
    <t>QUEVEDO CABLE TELEVISION QV CABLE S.A.</t>
  </si>
  <si>
    <t>QUEVEDO CABLE TV QV CABLE</t>
  </si>
  <si>
    <t>TOBANDA RAMOS GRIMA MARLENE</t>
  </si>
  <si>
    <t>QUINSALOMA TV</t>
  </si>
  <si>
    <t>PARROQUIA QUINSALOMA</t>
  </si>
  <si>
    <t>ELIZALDE PERALVO SELVI</t>
  </si>
  <si>
    <t>TELBA</t>
  </si>
  <si>
    <t>URDANETA,CATARAMA,RICAURTE</t>
  </si>
  <si>
    <t>TV DIGITAL S.A.</t>
  </si>
  <si>
    <t>TVD TELEVISION DIGITAL</t>
  </si>
  <si>
    <t>ACUSONI S.A.</t>
  </si>
  <si>
    <t>ACUSONI</t>
  </si>
  <si>
    <t>MANABI</t>
  </si>
  <si>
    <t>SOLORZANO GARCIA PEDRO IGNACIO</t>
  </si>
  <si>
    <t>CABLE PLUS JAMA</t>
  </si>
  <si>
    <t>JAMA</t>
  </si>
  <si>
    <t>LOPEZ ZAMBRANO LEONARDO PAUL</t>
  </si>
  <si>
    <t>CABLE TOSAGUA TV</t>
  </si>
  <si>
    <t>TOSAGUA</t>
  </si>
  <si>
    <t>CABLEVISION JARAMIJO</t>
  </si>
  <si>
    <t>JARAMIJO</t>
  </si>
  <si>
    <t>MERA SALTOS MIGUEL ANGEL</t>
  </si>
  <si>
    <t>CANOA TV</t>
  </si>
  <si>
    <t>SOCIEDAD CIVIL M&amp;S TELEVISION Y SERVICIOS</t>
  </si>
  <si>
    <t>EL CARMEN M&amp;S TELEVISION</t>
  </si>
  <si>
    <t>EL CARMEN</t>
  </si>
  <si>
    <t>SISTEMAS GLOBALES DE COMUNICACION HCGLOBAL S.A.</t>
  </si>
  <si>
    <t>FAMILIA TV</t>
  </si>
  <si>
    <t>OLIVETO S.A. (CABLE)</t>
  </si>
  <si>
    <t>INTERCABLE</t>
  </si>
  <si>
    <t>CHONE</t>
  </si>
  <si>
    <t>MANACABLE S.A.</t>
  </si>
  <si>
    <t>MANACABLE</t>
  </si>
  <si>
    <t>PORTOVIEJO</t>
  </si>
  <si>
    <t>PEDERNALES M&amp;S TELEVISION</t>
  </si>
  <si>
    <t>PEDERNALES</t>
  </si>
  <si>
    <t>SISTEMA PICHINCHA CATV</t>
  </si>
  <si>
    <t>CANTON PICHINCHA</t>
  </si>
  <si>
    <t>SISTEMA SATELITAL FLORES</t>
  </si>
  <si>
    <t>LINKTEL S.A.</t>
  </si>
  <si>
    <t>SUPER CABLE JIPIJAPA</t>
  </si>
  <si>
    <t>SUPERCABLE</t>
  </si>
  <si>
    <t>RIERA CERDA MANUEL MESIAS</t>
  </si>
  <si>
    <t>TV CHARAPOTO</t>
  </si>
  <si>
    <t>CHARAPOTO</t>
  </si>
  <si>
    <t>TV SANTA ANA</t>
  </si>
  <si>
    <t>SANTA ANA DE VUELTA LARGA</t>
  </si>
  <si>
    <t>PORTOVIEJO Y MANTA</t>
  </si>
  <si>
    <t>CALCETATEVE S.A.</t>
  </si>
  <si>
    <t>CALCETATEVE</t>
  </si>
  <si>
    <t>CALCETA</t>
  </si>
  <si>
    <t>ALFARO VISION HD</t>
  </si>
  <si>
    <t>FLAVIO ALFARO</t>
  </si>
  <si>
    <t>MEGACIETTE S.A.</t>
  </si>
  <si>
    <t>PUERTO LOPEZ TV</t>
  </si>
  <si>
    <t>ESTRELLA MALDONADO CARMEN ELOISA</t>
  </si>
  <si>
    <t>BOSCO CABLE</t>
  </si>
  <si>
    <t>MORONA SANTIAGO</t>
  </si>
  <si>
    <t>SALAZAR GUEVARA ELVIS XAVIER</t>
  </si>
  <si>
    <t>CABLE MAGICO</t>
  </si>
  <si>
    <t>LOGROÑO</t>
  </si>
  <si>
    <t>GUALAQUIZA</t>
  </si>
  <si>
    <t>ÑAUTA JESTON ANGEL ISIDRO</t>
  </si>
  <si>
    <t>LUZ DE ESPERANZA</t>
  </si>
  <si>
    <t>PABLO SEXTO, HUAMBOYA</t>
  </si>
  <si>
    <t>TORRES PARRA MARCO LEONCIO</t>
  </si>
  <si>
    <t>MENDEZVISION</t>
  </si>
  <si>
    <t>SANTIAGO DE MENDEZ</t>
  </si>
  <si>
    <t>REINO CARRERA DARWIN OSWALDO</t>
  </si>
  <si>
    <t>RED SATELITAL PALORA</t>
  </si>
  <si>
    <t>PALORA</t>
  </si>
  <si>
    <t>ALBUJA RIOS CONSUELO GUADALUPE</t>
  </si>
  <si>
    <t>CONSUTEL</t>
  </si>
  <si>
    <t>NAPO</t>
  </si>
  <si>
    <t>SAN FRANCISCO DE BORJA</t>
  </si>
  <si>
    <t>TENA VISION</t>
  </si>
  <si>
    <t>BAEZA VISION</t>
  </si>
  <si>
    <t>BAEZA</t>
  </si>
  <si>
    <t>FLORES MATUTE CARLOS ANTONIO</t>
  </si>
  <si>
    <t>ASPI TV</t>
  </si>
  <si>
    <t>ORELLANA</t>
  </si>
  <si>
    <t>PUERTO FRANCISCO DE ORELLANA</t>
  </si>
  <si>
    <t>COCAVISION CABLE</t>
  </si>
  <si>
    <t>LORETO VISION</t>
  </si>
  <si>
    <t>HEREDIA SIMBAÑA SEGUNDO ALFREDO</t>
  </si>
  <si>
    <t>SATEL TV</t>
  </si>
  <si>
    <t>LA JOYA DE LOS SACHAS</t>
  </si>
  <si>
    <t>PASTAZA</t>
  </si>
  <si>
    <t>PUYO</t>
  </si>
  <si>
    <t>AMERICAN CABLE</t>
  </si>
  <si>
    <t>BARRERA RODRIGUEZ MAURO FERNANDO</t>
  </si>
  <si>
    <t>BARRO TV</t>
  </si>
  <si>
    <t>ANDINACABLE</t>
  </si>
  <si>
    <t>PICHINCHA</t>
  </si>
  <si>
    <t>QUITO</t>
  </si>
  <si>
    <t>CABLEUNION S.A.</t>
  </si>
  <si>
    <t>CABLEUNION</t>
  </si>
  <si>
    <t>QUITO,TUMBACO,LOS CHILLOS</t>
  </si>
  <si>
    <t>CB VISION MEJIA</t>
  </si>
  <si>
    <t>CONSORCIO ECUATORIANO DE TELECOMUNICACIONES S.A. CONECEL</t>
  </si>
  <si>
    <t>CLARO TV</t>
  </si>
  <si>
    <t>CNT-TV</t>
  </si>
  <si>
    <t>TERRITORIO CONTINENTAL</t>
  </si>
  <si>
    <t>DIRECTV</t>
  </si>
  <si>
    <t>AUCANCELA SOLIS SEGUNDO RAMON</t>
  </si>
  <si>
    <t>I2A TELEVISION</t>
  </si>
  <si>
    <t>PUERTO QUITO</t>
  </si>
  <si>
    <t>ULCUANGO FARINANGO RICARDO</t>
  </si>
  <si>
    <t>LUZ DE AMERICA TV</t>
  </si>
  <si>
    <t>CAYAMBE</t>
  </si>
  <si>
    <t>SATCONTV SATELITE CONECCION S.A.</t>
  </si>
  <si>
    <t>SATCON TV MINDO</t>
  </si>
  <si>
    <t>PARROQUIA MINDO</t>
  </si>
  <si>
    <t>SATCONTV</t>
  </si>
  <si>
    <t>SAN MIGUEL DE LOS BANCOS</t>
  </si>
  <si>
    <t>ERAZO VILLACRES ELSA ESMERALDA</t>
  </si>
  <si>
    <t>SATURNO VISION TV</t>
  </si>
  <si>
    <t>SISAVINTEL VISION</t>
  </si>
  <si>
    <t>TV MUNDO</t>
  </si>
  <si>
    <t>TVALLE</t>
  </si>
  <si>
    <t>GUAYLLABAMBA</t>
  </si>
  <si>
    <t>SERVIVALLEBLEK CIA. LTDA.</t>
  </si>
  <si>
    <t>PEDRO VICENTE MALDONADO</t>
  </si>
  <si>
    <t>TVCABLE SATELITAL</t>
  </si>
  <si>
    <t>SANTA ELENA TV</t>
  </si>
  <si>
    <t>SANTA ELENA</t>
  </si>
  <si>
    <t>COLORADOS VISION</t>
  </si>
  <si>
    <t>SANTO DOMINGO DE LOS TSACHILAS</t>
  </si>
  <si>
    <t>SANTO DOMINGO DE LOS COLORADOS</t>
  </si>
  <si>
    <t>CAMPOS AGUIRRE HERMEL EMMANUEL</t>
  </si>
  <si>
    <t>TVNET</t>
  </si>
  <si>
    <t>LATITUD DIGITAL TV</t>
  </si>
  <si>
    <t>LA CONCORDIA, MONTERREY, LAS VILLEGAS, LA INDEPENDENCIA</t>
  </si>
  <si>
    <t>VELASQUEZ ZAMBRANO DAVID ANTONIO</t>
  </si>
  <si>
    <t>ENO VISION</t>
  </si>
  <si>
    <t>SUCUMBIOS</t>
  </si>
  <si>
    <t>PARROQUIA EL ENO</t>
  </si>
  <si>
    <t>SANCHEZ MUÑIZ EFRAIN JALIL</t>
  </si>
  <si>
    <t>ZAMBRANO MANTUANO CARMEN BEATRIZ</t>
  </si>
  <si>
    <t>LAGO SISTEMA TV</t>
  </si>
  <si>
    <t>NUEVA LOJA</t>
  </si>
  <si>
    <t>ALLAN PATIÑO JAIME GONZALO</t>
  </si>
  <si>
    <t>LUMBAQUIVISION</t>
  </si>
  <si>
    <t>LUMBAQUI</t>
  </si>
  <si>
    <t>GARCIA RIERA MARCYA ESTERFILA</t>
  </si>
  <si>
    <t>MUNDOVISION</t>
  </si>
  <si>
    <t>SHUSHUFINDI</t>
  </si>
  <si>
    <t>SOLORZANO HERRERA MILTON ESTUARDO</t>
  </si>
  <si>
    <t>PACAYACU TV</t>
  </si>
  <si>
    <t>PACAYACU</t>
  </si>
  <si>
    <t>PRECIADO LOMA PEDRO DOMINGO</t>
  </si>
  <si>
    <t>VISION SATELITAL</t>
  </si>
  <si>
    <t>TUNGURAHUA</t>
  </si>
  <si>
    <t>ERAZO SANCHEZ JUAN JOSE</t>
  </si>
  <si>
    <t>ASTRO TVRED</t>
  </si>
  <si>
    <t>PATATE</t>
  </si>
  <si>
    <t>PILLARO</t>
  </si>
  <si>
    <t>SANCHEZ LALANGUI JOSE LAUTARO</t>
  </si>
  <si>
    <t>AURIVISION</t>
  </si>
  <si>
    <t>ZAMORA CHINCHIPE</t>
  </si>
  <si>
    <t>PALANDA</t>
  </si>
  <si>
    <t>ARIAS ACARO WILSON</t>
  </si>
  <si>
    <t>CABLE ORIENTE</t>
  </si>
  <si>
    <t>SAAVEDRA GARCIA JOSE ERACLEO</t>
  </si>
  <si>
    <t>ZUMBA</t>
  </si>
  <si>
    <t>FERNANDEZ QUEZADA GEORGE SALVADOR</t>
  </si>
  <si>
    <t>CABLEVISION YANTZAZA</t>
  </si>
  <si>
    <t>YANTZAZA</t>
  </si>
  <si>
    <t>CANTUÑA ZARUMA JORGE ALFONSO</t>
  </si>
  <si>
    <t>CABLEVISION ZAMORA</t>
  </si>
  <si>
    <t>ZAMORA</t>
  </si>
  <si>
    <t>ORDOÑEZ MONTAÑO JAIME ROLANDO</t>
  </si>
  <si>
    <t>CENTINELA TV</t>
  </si>
  <si>
    <t>CENTINELA DEL CONDOR</t>
  </si>
  <si>
    <t>OVNIVISION</t>
  </si>
  <si>
    <t>SAN CARLOS DE LAS MINAS</t>
  </si>
  <si>
    <t>ZUÑIGA TORRES NELSON LENIN</t>
  </si>
  <si>
    <t>YANTZAZA TV</t>
  </si>
  <si>
    <t>CARPIO LEON LUCIA</t>
  </si>
  <si>
    <t>VILCA TV</t>
  </si>
  <si>
    <t>ALFATV CABLE S.A.</t>
  </si>
  <si>
    <t>ALFA TV</t>
  </si>
  <si>
    <t>Año</t>
  </si>
  <si>
    <t xml:space="preserve">Población  estimada  Total </t>
  </si>
  <si>
    <t xml:space="preserve">Número reportado de Suscriptores </t>
  </si>
  <si>
    <t>Número de miembros por hogar</t>
  </si>
  <si>
    <t>Número de usuarios estimados</t>
  </si>
  <si>
    <t>Grado estimado de penetración del servicio</t>
  </si>
  <si>
    <t>SUSCRIPCIONES DE TV PAGA</t>
  </si>
  <si>
    <t>Histórico de Penetración de Servicio de Suscripción TV Paga</t>
  </si>
  <si>
    <t>Suscripciones por Prestador</t>
  </si>
  <si>
    <t>Concesionario</t>
  </si>
  <si>
    <t>Provincia</t>
  </si>
  <si>
    <t>Cobertura</t>
  </si>
  <si>
    <t>Nombre Estación</t>
  </si>
  <si>
    <t>Categoría</t>
  </si>
  <si>
    <t>Gráfico de Distribución de Participación de suscriptores de TV Paga por Provincia y por prestador</t>
  </si>
  <si>
    <t>Índice</t>
  </si>
  <si>
    <t>Descripción</t>
  </si>
  <si>
    <t>2. N° de Suscripciones de TV Paga por Prestador</t>
  </si>
  <si>
    <t>Detalle del histórico de penetración del Servicio de Suscripción TV Paga</t>
  </si>
  <si>
    <t>Regresar al Índice</t>
  </si>
  <si>
    <t>Hoja</t>
  </si>
  <si>
    <t>Fuente : SIETEL - ARCOTEL</t>
  </si>
  <si>
    <t>ORELLANA SARANGO JONATHAN ISRAEL</t>
  </si>
  <si>
    <t>LOPEZ CABRERA HILDA FLORENCIA</t>
  </si>
  <si>
    <t>STARTV CIA. LTDA.</t>
  </si>
  <si>
    <t>TELEBUCAY S.A.</t>
  </si>
  <si>
    <t>TELMODER TELECOMUNICACIONES MODERNAS S.A.</t>
  </si>
  <si>
    <t>VISIONPLAYAS S.A.</t>
  </si>
  <si>
    <t>CABLESPEED CIA. LTDA.</t>
  </si>
  <si>
    <t>LEMA VALENCIA ANDRES PATRICIO</t>
  </si>
  <si>
    <t>COMPAÑIA DE COMUNICACION CHASKIVISION S. A.</t>
  </si>
  <si>
    <t>COSTACOMTV COSTA COMUNICACIONES Y TELEVISION S.A.</t>
  </si>
  <si>
    <t>CRUZ TOASA NOE ESTALIN</t>
  </si>
  <si>
    <t>EXPERTSERVI S.A.</t>
  </si>
  <si>
    <t>CABLE VISION</t>
  </si>
  <si>
    <t>CAMILO PONCE ENRIQUEZ, RIO BONITO</t>
  </si>
  <si>
    <t>BOLIVAR TV</t>
  </si>
  <si>
    <t>SAN MIGUEL, GUARANDA, SAN JOSE DE CHIMBO, CHILLANES, SAN PABLO</t>
  </si>
  <si>
    <t>TELEMERIDIANO</t>
  </si>
  <si>
    <t>RIOBAMBA</t>
  </si>
  <si>
    <t>TV PLUS</t>
  </si>
  <si>
    <t>GREEN TV</t>
  </si>
  <si>
    <t>PUERTO BAQUERIZO MORENO, EL PROGRESO</t>
  </si>
  <si>
    <t>GUAYAQUIL Y DURAN</t>
  </si>
  <si>
    <t>NARANJAL TV</t>
  </si>
  <si>
    <t>NARANJAL</t>
  </si>
  <si>
    <t>NARANJITO, CORONEL MARCELINO MARIDUEÑA, MILAGRO, ROBERTO ASTUDILLO</t>
  </si>
  <si>
    <t>GENERAL ANTONIO ELIZALDE (BUCAY), CUMANDA</t>
  </si>
  <si>
    <t>TELMODER</t>
  </si>
  <si>
    <t>TERRITORIO CONTINENTAL DEL ECUADOR</t>
  </si>
  <si>
    <t>VISION PLAYAS S.A.</t>
  </si>
  <si>
    <t>CABLESPEED</t>
  </si>
  <si>
    <t>OTV - MULTICABLE</t>
  </si>
  <si>
    <t>CHASKIVISION</t>
  </si>
  <si>
    <t>SAN LUCAS</t>
  </si>
  <si>
    <t>COSTACOMTV VENTANAS</t>
  </si>
  <si>
    <t>PUERTO LOPEZ, MACHALILLA, SALANGO</t>
  </si>
  <si>
    <t>NAPO TV</t>
  </si>
  <si>
    <t>TELECABLE PVM</t>
  </si>
  <si>
    <t>PEDRO VICENTE MALDONADO (INCLUYE LA CELICA Y SAN VICENTE DE ANDOAS)</t>
  </si>
  <si>
    <t>AMAGUAÑA, SANGOLQUI, CONOCOTO, UYUMBICHO, TAMBILLO</t>
  </si>
  <si>
    <t>SANTA ELENA, LA LIBERTAD, SALINAS, SAN JOSE DE ANCON, ANCONCITO</t>
  </si>
  <si>
    <t>TVNET-LAGO</t>
  </si>
  <si>
    <t>WEBCABLE CIA. LTDA.</t>
  </si>
  <si>
    <t>TELEVISCABLE S.A.</t>
  </si>
  <si>
    <t>SERVICIOS DE TELECOMUNICACIONES ACCIONTEVE S.A.</t>
  </si>
  <si>
    <t>SAN LORENZO</t>
  </si>
  <si>
    <t>TELEVISION &amp; COMUNICACION KABLESTARTV S.A.</t>
  </si>
  <si>
    <t>LAS GOLONDRINAS Y ROSA ZARATE (INCLUYE AL RECINTO LA SEXTA)</t>
  </si>
  <si>
    <t>PUERTOVISION CABLE S.A.</t>
  </si>
  <si>
    <t>SERVICIOS DE CABLE Y COMUNICACIONES CABLEDURAN S.A.</t>
  </si>
  <si>
    <t>ZAIGOVER S.A.</t>
  </si>
  <si>
    <t>SATELITAL TV</t>
  </si>
  <si>
    <t>EL TRIUNFO, MANUEL J. CALLE</t>
  </si>
  <si>
    <t>GENERAL VILLAMIL, POSORJA</t>
  </si>
  <si>
    <t>TAPIA WILINGTON MANUEL</t>
  </si>
  <si>
    <t>LOS LAGOS CABLE TV</t>
  </si>
  <si>
    <t>GONZALES SUAREZ, SAN PABLO, SAN RAFAEL, EUGENIO ESPEJO</t>
  </si>
  <si>
    <t>BUSTAMANTE PAREDES LUISA MARIA</t>
  </si>
  <si>
    <t>PATRICIATEVE S.A.</t>
  </si>
  <si>
    <t>JARAMIJOVISION S.A.</t>
  </si>
  <si>
    <t>ROSADO MUÑOZ GLORIA ELIZABETH</t>
  </si>
  <si>
    <t>CABLE OLMEDO</t>
  </si>
  <si>
    <t>OLMEDO</t>
  </si>
  <si>
    <t>SANCHEZ GRENOW ANGEL DANIEL</t>
  </si>
  <si>
    <t>TELEVISION POR CABLE NAPOTEVE S.A.</t>
  </si>
  <si>
    <t>BRITO LLIVIGAÑAY MANUEL ANTONIO</t>
  </si>
  <si>
    <t>TOTAL</t>
  </si>
  <si>
    <t>No.</t>
  </si>
  <si>
    <t>BUCHEIN BRAN VICENTE FERRER</t>
  </si>
  <si>
    <t>LAS NAVES TV</t>
  </si>
  <si>
    <t>SERVICIO DE TELECOMUNICACIONES OROBLA S.A.</t>
  </si>
  <si>
    <t>ANTEL ANTENAS Y TELECOMUNICACIONES S.A.</t>
  </si>
  <si>
    <t>TV ORO MALVAS</t>
  </si>
  <si>
    <t>COSTACOMTV</t>
  </si>
  <si>
    <t>MORA CUASTUSA ANGEL FERNANDO</t>
  </si>
  <si>
    <t>CABLEMASHI</t>
  </si>
  <si>
    <t>TVCABLE CELICA</t>
  </si>
  <si>
    <t>COMPAÑIA TELEVISION MONTALVO VISION MONVISION S.A.</t>
  </si>
  <si>
    <t>BLACIO BRAVO RONALD ALEXANDER</t>
  </si>
  <si>
    <t>ECUATORIANA DE TELECOMUNICACIONES  Y ANTENAS SATELITE, ETASAT CIA. LTDA.</t>
  </si>
  <si>
    <t>MONVISION S.A.</t>
  </si>
  <si>
    <t>CABLEMAGICO JARAMIJO</t>
  </si>
  <si>
    <t>ETASAT</t>
  </si>
  <si>
    <t>CARDENAS BLANDIN SEGUNDO FABIAN</t>
  </si>
  <si>
    <t>CARDECABLE</t>
  </si>
  <si>
    <t>CAYAMBEVISION S.A</t>
  </si>
  <si>
    <t>SERVICIOS DE TELECOMUNICACIONES SETEL SA</t>
  </si>
  <si>
    <t>MANCHENO FLORES RICARDO GUILLERMO</t>
  </si>
  <si>
    <t>CAYAMBE VISION</t>
  </si>
  <si>
    <t>SETEL S.A.</t>
  </si>
  <si>
    <t>TELE-SPACIO R&amp;M</t>
  </si>
  <si>
    <t>ARPI MOROCHO LUIS ARTURO</t>
  </si>
  <si>
    <t>PAQUISHA TV</t>
  </si>
  <si>
    <t>LAS NAVES</t>
  </si>
  <si>
    <t>SANTA ROSA (INCLUYE PUERTO JELI), BELLAVISTA, LA AVANZADA</t>
  </si>
  <si>
    <t>MALVAS, ARCAPAMBA, MULUNCAY GRANDE, HUERTAS</t>
  </si>
  <si>
    <t>ELOY ALFARO (DURAN)</t>
  </si>
  <si>
    <t>TUMBABIRO</t>
  </si>
  <si>
    <t>SAN JACINTO DE BUENA FE</t>
  </si>
  <si>
    <t>JARAMIJO, MANTA</t>
  </si>
  <si>
    <t>BAHIA DE CARAQUEZ</t>
  </si>
  <si>
    <t>GENERAL LEONIDAS PLAZA GUTIERREZ</t>
  </si>
  <si>
    <t>EL QUINCHE, CHECHA (CHILPA), YARUQUI, PIFO</t>
  </si>
  <si>
    <t>PINTAG</t>
  </si>
  <si>
    <t>SAN ANTONIO DE PICHINCHA, CALACALI, POMASQUI</t>
  </si>
  <si>
    <t>PAQUISHA</t>
  </si>
  <si>
    <t>Suscripciones por Provincias</t>
  </si>
  <si>
    <t>PROVINCIA</t>
  </si>
  <si>
    <t>CNT TV</t>
  </si>
  <si>
    <t>SISTEMAS NACIONALES O REGIONALES</t>
  </si>
  <si>
    <t>3. N° de Suscripciones de TV Paga por Provincia</t>
  </si>
  <si>
    <t>Detalle del número de suscripciones de TV Paga por Prestador y por Área de cobertura</t>
  </si>
  <si>
    <t>Detalle del número de suscripciones de TV Paga  por Provincia</t>
  </si>
  <si>
    <t>Gráfico de Distribución de la Participación de suscriptores de TV Paga por Provincia y por empresa permisionaria</t>
  </si>
  <si>
    <t>1. Histórico de Penetración Servicio de Audio y video por Suscripción (TV Paga)</t>
  </si>
  <si>
    <t>4. Gráfico de Participación de Suscriptores de TV Paga</t>
  </si>
  <si>
    <t>SYSNOVELLTEL S. A.</t>
  </si>
  <si>
    <t>SERVICIOS DE TELECOMUNICACIONES ATVCABLE CIA. LTDA.</t>
  </si>
  <si>
    <t>COTOPAXITEVE S.A.</t>
  </si>
  <si>
    <t>TELLO JIJON JOSE MIGUEL</t>
  </si>
  <si>
    <t>INTERTV SATELITAL S.A.</t>
  </si>
  <si>
    <t>CABLE VISION PIÑAS PINASTV S.A.</t>
  </si>
  <si>
    <t>DV TELEVISION DVTV S.A.</t>
  </si>
  <si>
    <t>SERVICIOS DE TELECOMUNICACIONES NARANJALTEVE CIA. LTDA.</t>
  </si>
  <si>
    <t>FUENTES MUÑOZ RICHAR SANTIAGO</t>
  </si>
  <si>
    <t>MENDEZ MALDONADO MARCO ANIBAL</t>
  </si>
  <si>
    <t>CABLE EXPRESS CALSATEL CIA. LTDA</t>
  </si>
  <si>
    <t>DIGITAL-CABLE-ECUADOR CIA. LTDA.</t>
  </si>
  <si>
    <t>BFVISION COMUNICACIONES CIA. LTDA.</t>
  </si>
  <si>
    <t>TV CABLE SANTA ANA TVCABSA  S.A.</t>
  </si>
  <si>
    <t>VALLADARES PERUGACHI WILSON ERNESTO</t>
  </si>
  <si>
    <t>PALLO QUISPE SANDRA ELIZABETH</t>
  </si>
  <si>
    <t>RADIO Y TELEVISION EL CHACO RTVCHACO S.A.</t>
  </si>
  <si>
    <t>VEINTIMILLA PESANTEZ ANDRES JONATHAN</t>
  </si>
  <si>
    <t>CAÑAR TV</t>
  </si>
  <si>
    <t>SAN MIGUEL TV</t>
  </si>
  <si>
    <t>PIÑAS TV S.A.</t>
  </si>
  <si>
    <t>DV TELEVISION</t>
  </si>
  <si>
    <t>INTEEL CABLE CAHUASQUI</t>
  </si>
  <si>
    <t>URCUQUI CABLE TV</t>
  </si>
  <si>
    <t>AMAZONTVNET</t>
  </si>
  <si>
    <t>MAX TV</t>
  </si>
  <si>
    <t>RTV CHACO</t>
  </si>
  <si>
    <t>MIGUEL ARCANGEL</t>
  </si>
  <si>
    <t>VISION MAGICA</t>
  </si>
  <si>
    <t>SUSCAL</t>
  </si>
  <si>
    <t>SAN MIGUEL</t>
  </si>
  <si>
    <t>CAHUASQUI</t>
  </si>
  <si>
    <t>ARCHIDONA</t>
  </si>
  <si>
    <t>EL CHACO</t>
  </si>
  <si>
    <t>EL CHACO, SANTA ROSA</t>
  </si>
  <si>
    <t>MANGLARALTO (INCLUYE MONTAÑITA Y OLÓN)</t>
  </si>
  <si>
    <t>TOTAL GENERAL</t>
  </si>
  <si>
    <t>SERVICIOS DE TELECOMUNICACIONES HUAQUILLASVISION CIA. LTDA.</t>
  </si>
  <si>
    <t>SISTEMA DE TELEVISION POR CABLE PERLAVISION CIA. LTDA.</t>
  </si>
  <si>
    <t>MEGAVISIONCABLE S.A.</t>
  </si>
  <si>
    <t>SERVICIOS DE TELECOMUNICACIONES AMCABLE S.A.</t>
  </si>
  <si>
    <t>INKAVISION S.A.</t>
  </si>
  <si>
    <t>INKAVISION</t>
  </si>
  <si>
    <t>URCUQUI, SAN BLAS</t>
  </si>
  <si>
    <t>PUEBLOVIEJO, SAN JUAN, PARROQUIA ISLA DE BEJUCAL, CARACOL, LA UNION</t>
  </si>
  <si>
    <t>PARROQUIA CANOA, SAN VICENTE</t>
  </si>
  <si>
    <t>TVNETVISION S.A.</t>
  </si>
  <si>
    <t>TVNETVISION</t>
  </si>
  <si>
    <t>CANTONES CAÑAR Y TAMBO</t>
  </si>
  <si>
    <t>RED DE TELECOMUNICACIONES DEL SUR NETSURTV S.A.</t>
  </si>
  <si>
    <t>KAMBIO TV</t>
  </si>
  <si>
    <t>CANTON MACHALA</t>
  </si>
  <si>
    <t>GARCIA GARCIA ROSA CORINA</t>
  </si>
  <si>
    <t>CAJEANAS VISION</t>
  </si>
  <si>
    <t>CANTON QUININDE</t>
  </si>
  <si>
    <t>2017 (1T)</t>
  </si>
  <si>
    <t>OTRAS PROVINCIAS</t>
  </si>
  <si>
    <t>SERVICIOS DE TELECOMUNICACIONES AMERICANCABLE S.A.</t>
  </si>
  <si>
    <t>C.C.B. CABLE</t>
  </si>
  <si>
    <t>SERVITRACTOR S.A.</t>
  </si>
  <si>
    <t>CABLE FUTURO</t>
  </si>
  <si>
    <t>BARREIRO MENENDEZ SILVIA BEATRIZ</t>
  </si>
  <si>
    <t>CABLEHOGAR</t>
  </si>
  <si>
    <t>CANTON JUNIN</t>
  </si>
  <si>
    <t>FERNANDEZ ESTRELLA MARCELA JACQUELINE</t>
  </si>
  <si>
    <t>RETRANSMISORA DE TV SATELITE GEOVISION</t>
  </si>
  <si>
    <t>IFOTON TV</t>
  </si>
  <si>
    <t>CANTON SANTA CRUZ</t>
  </si>
  <si>
    <t>SERVICIOS DE TELECOMUINICACIONES  MOCACHEVISION S.A.</t>
  </si>
  <si>
    <t>PASTAZATV S.A.</t>
  </si>
  <si>
    <t>PASTAZA TV</t>
  </si>
  <si>
    <t>CANTONES PASTAZA Y MERA</t>
  </si>
  <si>
    <t>ORMAZA CHICA GEN KLEBER</t>
  </si>
  <si>
    <t>SERVICIOS  DE TELECOMUNICACIONES PAJANTEVE S.A.</t>
  </si>
  <si>
    <t>SUPERCABLEFILS CIA.LTDA.</t>
  </si>
  <si>
    <t>QUIROZ VERA NERIS JESUS</t>
  </si>
  <si>
    <t>TV CABLE SAN ISIDRO</t>
  </si>
  <si>
    <t>CANTON SUCRE</t>
  </si>
  <si>
    <t>MARTINEZ MENA JORGE IZAC</t>
  </si>
  <si>
    <t>LOGROÑO HOYOS SASKYA PAOLA</t>
  </si>
  <si>
    <t>CIFUENTES GONZALEZ PATRICIO GIOVANNI</t>
  </si>
  <si>
    <t>SERVICIOS DE TELECOMUNICACIONES VALENCIATEVE S.A.</t>
  </si>
  <si>
    <t>TVMAR</t>
  </si>
  <si>
    <t>2017 (2T)</t>
  </si>
  <si>
    <t>CBVISION PAUTE</t>
  </si>
  <si>
    <t>CBVISION LA TRONCAL</t>
  </si>
  <si>
    <t>CBVISION SANTA ROSA</t>
  </si>
  <si>
    <t>CANTON SAQUISILI</t>
  </si>
  <si>
    <t>CANTON SANTO DOMINGO</t>
  </si>
  <si>
    <t>CANTON JIPIJAPA</t>
  </si>
  <si>
    <t>CANTON MEJIA</t>
  </si>
  <si>
    <t>CANTON CALUMA</t>
  </si>
  <si>
    <t>CANTON SHUSHUFINDI</t>
  </si>
  <si>
    <t>CANTON SARAGURO</t>
  </si>
  <si>
    <t>CANTON SAN MIGUEL DE LOS BANCOS</t>
  </si>
  <si>
    <t>CANTONES DAULE Y SAMBORONDON</t>
  </si>
  <si>
    <t>CANTON PASAJE</t>
  </si>
  <si>
    <t>TELEVISION POR CABLE</t>
  </si>
  <si>
    <t>GUALACEO, CHORDELEG, CANTONES PAUTE Y GUACHAPALA</t>
  </si>
  <si>
    <t>TELEVISION CODIFICADA SATELITAL</t>
  </si>
  <si>
    <t>GIRONYCHABELO TELECOMUNICACIONES DEL SUR S.A.</t>
  </si>
  <si>
    <t>GIRON Y CHABELO TV</t>
  </si>
  <si>
    <t>CANTONES SANTA ISABEL, GIRON</t>
  </si>
  <si>
    <t>GLOBAVISION  CIA. LTDA.</t>
  </si>
  <si>
    <t>CANTONES: CAMILO PONCE ENRIQUEZ Y EL GUABO (EL ORO)</t>
  </si>
  <si>
    <t>CANTÓN CUENCA</t>
  </si>
  <si>
    <t>CANTONES GUARANDA Y PANGUA</t>
  </si>
  <si>
    <t>CANTONES CAÑAR, EL TAMBO</t>
  </si>
  <si>
    <t>CANTÓN MONTÚFAR</t>
  </si>
  <si>
    <t>MARTINEZ REVELO JORGE ISAAC</t>
  </si>
  <si>
    <t>CANTONES SALCEDO Y AMBATO</t>
  </si>
  <si>
    <t>LATACUNGA , PUJILÍ</t>
  </si>
  <si>
    <t>CANTÓN MACHALA</t>
  </si>
  <si>
    <t>CEDEÑO ALAY CECILIA MERCEDES</t>
  </si>
  <si>
    <t>LAGARTO TV</t>
  </si>
  <si>
    <t>CANTON RIOVERDE</t>
  </si>
  <si>
    <t>CANTON ELOY ALFARO</t>
  </si>
  <si>
    <t>CANTONES QUININDE Y LA CONCORDIA</t>
  </si>
  <si>
    <t>SERVICIOS DE TELECOMUNICACIONES TROPICTV S.A.</t>
  </si>
  <si>
    <t>ATACAMES,SUA, TONSUPA</t>
  </si>
  <si>
    <t>TELEVISION CODIFICADA TERRESTRE</t>
  </si>
  <si>
    <t>CORPORACION NACIONAL DE TELECOMUNICACIONES CNT EP</t>
  </si>
  <si>
    <t>CAFA TELECOMUNICACIONES  CAFATELCOM S.A.</t>
  </si>
  <si>
    <t>JEA PC COMUNICACIONES S.A.</t>
  </si>
  <si>
    <t>CANTON EL TRIUNFO</t>
  </si>
  <si>
    <t>LARA VALLEJO RENE MAURICIO</t>
  </si>
  <si>
    <t>CANTON NARANJAL</t>
  </si>
  <si>
    <t>VELASCO IBARRA, PICHINCHA (MANABÍ)</t>
  </si>
  <si>
    <t>IBARRA, LA ESPERANZA Y SAN ANTONIO</t>
  </si>
  <si>
    <t>SAA MONTESDEOCA SONIA MAGDALENA</t>
  </si>
  <si>
    <t>CITY CABLE</t>
  </si>
  <si>
    <t>BUSTAMANTE PAREDES PATRICIA ELIZABETH</t>
  </si>
  <si>
    <t>CANTÓN ESPINDOLA</t>
  </si>
  <si>
    <t>SISTEMA DE CABLE DON DIEGUITO TELEVISION POR CABLE COMPAÑIA DE RESPONSABILIDAD LIMITADA</t>
  </si>
  <si>
    <t>SUPERCABLE CARIAMANGA</t>
  </si>
  <si>
    <t>CANTON CALVAS</t>
  </si>
  <si>
    <t>MONTALVO (INCLUYE EL SECTOR LA ESMERALDA), BALSAPAMBA (PROV. BOLÍVAR)</t>
  </si>
  <si>
    <t>BABA Y CANTON SALITRE</t>
  </si>
  <si>
    <t>ORBITCABLE S.A.</t>
  </si>
  <si>
    <t>CANTÓN QUEVEDO</t>
  </si>
  <si>
    <t>CANTÓN JIPIJAPA</t>
  </si>
  <si>
    <t>EL PARAISO LA CATORCE (MANGA DEL CURA)</t>
  </si>
  <si>
    <t>CANTON PAJAN</t>
  </si>
  <si>
    <t>MONTECRISTI, MANTA</t>
  </si>
  <si>
    <t>SUCUA, MACAS, HUAMBI, SANTA MARIANITA, RIO BLANCO, GENERAL PROAÑO</t>
  </si>
  <si>
    <t>TENA, ARCHIDONA</t>
  </si>
  <si>
    <t>CANTONES TENA Y ARCHIDONA</t>
  </si>
  <si>
    <t>VARGAS MONTERO LÍA FABIOLA</t>
  </si>
  <si>
    <t>TELEVISION POR CABLE COCATEVE S.A.</t>
  </si>
  <si>
    <t>CANTÓN LORETO</t>
  </si>
  <si>
    <t>CABLEPREMIER S.A.</t>
  </si>
  <si>
    <t>DIRECTV ECUADOR C. LTDA.</t>
  </si>
  <si>
    <t>NETVALLE TV</t>
  </si>
  <si>
    <t>SISAVINTEL SISTEMAS AVANZADOS DE INTERNET Y TELECOMUNICACIONES CIA. LTDA.</t>
  </si>
  <si>
    <t>SISTEMA VALLEVISIONCABLE CIA. LTDA.</t>
  </si>
  <si>
    <t>TELECOMUNICACIONES TV MUNDO S.A.</t>
  </si>
  <si>
    <t>TEVECABLE S.A.</t>
  </si>
  <si>
    <t>TERRITORIO CONTINENTAL Y REGION INSULAR ECUATORIANO</t>
  </si>
  <si>
    <t xml:space="preserve">QUITO, SUR DE QUITO(MAGDALENA, PINTADO), CONOCOTO, SANGOLQUI, SAN RAFAEL, </t>
  </si>
  <si>
    <t>SANTA ELENA CABLETEVE CIA. LTDA.</t>
  </si>
  <si>
    <t>TELEVISION POR CABLE DE LA COSTA COSTATEVE S.A.</t>
  </si>
  <si>
    <t>SANTO DOMINGO</t>
  </si>
  <si>
    <t>OCAMPO HERAS JUAN ERNESTO</t>
  </si>
  <si>
    <t>TELEDATOS S.A.</t>
  </si>
  <si>
    <t>CANTON BAÑOS DE AGUA SANTA</t>
  </si>
  <si>
    <t>CANTON PELILEO</t>
  </si>
  <si>
    <t>CANTÓN EL PANGUI</t>
  </si>
  <si>
    <t>TUTV</t>
  </si>
  <si>
    <t>LAS PEÑAS TV</t>
  </si>
  <si>
    <t>JEAPC</t>
  </si>
  <si>
    <t>ZUMBI CABLE</t>
  </si>
  <si>
    <t>2017 (3T)</t>
  </si>
  <si>
    <t>Notas:</t>
  </si>
  <si>
    <t>COMPAÑIA CRISTOBAL TELECOM S.A.</t>
  </si>
  <si>
    <t>COMPAÑIA DE TELECOMUNICACIONES TELEMERIDIANO TECOMERIDIA  S.A</t>
  </si>
  <si>
    <t>COMPAÑIA ELITETV S.A.</t>
  </si>
  <si>
    <t>CONTINEN TV CIA. LTDA.</t>
  </si>
  <si>
    <t>CORPORACION  TENAVISION CATV CIA. LTDA.</t>
  </si>
  <si>
    <t>DIGITALCABLE S.A.</t>
  </si>
  <si>
    <t>EMPRESA PUBLICA MUNICIPAL DE TELECOMUNICACIONES AGUA POTABLE, ALCANTARRILLADO Y SANEAMIENTO DE CUENCA, ETAPA E.P.</t>
  </si>
  <si>
    <t>IFOTONCORP S.A</t>
  </si>
  <si>
    <t>SERPORMUL S.A.</t>
  </si>
  <si>
    <t>SERVICABLE CIA.LTDA.</t>
  </si>
  <si>
    <t>SERVICIOS  DE TELECOMUNICACIONES PORTOVELOVISION CIA. LTDA.</t>
  </si>
  <si>
    <t>SERVICIOS DE TELECOMUNICACIONES GREENTV S.A.</t>
  </si>
  <si>
    <t>SERVICIOS DE TELECOMUNICACIONES GUALACEOTEVE CIA. LTDA.</t>
  </si>
  <si>
    <t>SERVICIOS DE TELECOMUNICACIONES LATEVECOM CÍA. LTDA.</t>
  </si>
  <si>
    <t>SERVICIOS MULTICABLE ATUNTAQUI MULTICABLEATUNTAQUI S.A.</t>
  </si>
  <si>
    <t>TV CABLE IBARRA &amp; MONTERO C.LTDA.</t>
  </si>
  <si>
    <t>CALUMATV S.A</t>
  </si>
  <si>
    <t>CARRILLO MENA SARA ALEXANDRA</t>
  </si>
  <si>
    <t>GLOBALSERVICES S.A.</t>
  </si>
  <si>
    <t>GUIMER - COMUNICACIONES S.A.</t>
  </si>
  <si>
    <t>LOPEZ CABRERA BLANCA JANETH</t>
  </si>
  <si>
    <t>RODRIGUEZ QUINTEROS ISMAEL MESIAS</t>
  </si>
  <si>
    <t>SANTELCOM TECHNOLOGY &amp; TELECOMMUNICATIONS C.L.</t>
  </si>
  <si>
    <t>VISIONMAGICA SOCIEDAD ANONIMA</t>
  </si>
  <si>
    <t>EL QUINCHE TV</t>
  </si>
  <si>
    <t>CALUMA TV</t>
  </si>
  <si>
    <t>TVCABLE PILLARO</t>
  </si>
  <si>
    <t>UNIK TV</t>
  </si>
  <si>
    <t>PEDERNALES VISION</t>
  </si>
  <si>
    <t>LOGROÑO TV</t>
  </si>
  <si>
    <t>TRONCAL TV</t>
  </si>
  <si>
    <t>MAS TV</t>
  </si>
  <si>
    <t>MULTICABLE ATUNTAQUI SA</t>
  </si>
  <si>
    <t xml:space="preserve">QUITO, CONOCOTO, CALDERON, LLANO CHICO, NAYON, POMASQUI, SAN ANTONIO, ZAMBIZA, </t>
  </si>
  <si>
    <t>BALZAR, COLIMIES</t>
  </si>
  <si>
    <t xml:space="preserve">AMBATO (QUE INCLUYE A LAS PARROQUIAS URBANAS: HUACHI CHICO, ATOCHA FICOA, </t>
  </si>
  <si>
    <t>CANTÓN SANTIAGO DE PILLARO</t>
  </si>
  <si>
    <t xml:space="preserve">SIGSIG, GUEL, CUCHIL, SAN BARTOLOME, PRINCIPAL, LUIS GALARZA ORELLANA, SAN </t>
  </si>
  <si>
    <t xml:space="preserve">GUAYAQUIL, DAULE, SAMBORONDON, MANTA, MACHALA, IBARRA, QUITO, ALANGASÍ, </t>
  </si>
  <si>
    <t xml:space="preserve">CANTONES: VENTANAS, URDANETA, PUEBLO VIEJO, QUINSALOMA, PANGUA, ECHEANDIA Y </t>
  </si>
  <si>
    <t xml:space="preserve">DAULE, NARCISA DE JESUS, LOMAS DE SARGENTILLO, PEDRO CARBO, PALESTINA, </t>
  </si>
  <si>
    <t>CANTONES VINCES Y PALENQUE</t>
  </si>
  <si>
    <t xml:space="preserve">PUERTO LOPEZ, MACHALILLA (INCLUYE PUEBLO NUEVO), SALANGO (INCLUYE LAS </t>
  </si>
  <si>
    <t>CANTÓN SAN JUAN BOSCO</t>
  </si>
  <si>
    <t>CANTÓN NARANJAL</t>
  </si>
  <si>
    <t>CANTÓN LOGROÑO</t>
  </si>
  <si>
    <t xml:space="preserve">SANTA ISABEL,  ABDON CALDERON,GUALDELEG,PILCOCAJAS,SAN </t>
  </si>
  <si>
    <t>LA TRONCAL, PANCHO NEGRO</t>
  </si>
  <si>
    <t>CANTÓN BUENA FE</t>
  </si>
  <si>
    <t>CANTÓN LA TRONCAL</t>
  </si>
  <si>
    <t>CANTÓN SAMBORONDÓN</t>
  </si>
  <si>
    <t xml:space="preserve">QUITO, ALANGASÍ, GUANGOPOLO, LA MERCED, LLANO CHICO, NAYÓN, CONOCOTO, </t>
  </si>
  <si>
    <t>CANTÓN ANTONIO ANTE</t>
  </si>
  <si>
    <t xml:space="preserve">CANTONES DURAN, SAMBORONDON, URBINA JADO, ALFREDO BAQUERIZO MORENO, </t>
  </si>
  <si>
    <t xml:space="preserve">CONOCOTO, AMAGUAÑA, SANGOLQUI (QUE INCLUYE A SAN RAFAEL Y SAN PEDRO DE </t>
  </si>
  <si>
    <t xml:space="preserve">UYUMBICHO, TAMBILLO, MACHACHI, CUTUGLAHUA, ALOAG, ALOASI, AMAGUAÑA, </t>
  </si>
  <si>
    <t xml:space="preserve">TULCAN, JULIO ANDRADE, HUACA, SAN GABRIEL, BOLIVAR, LA PAZ, CANTONES: </t>
  </si>
  <si>
    <t>CANTÓN ARENILLAS</t>
  </si>
  <si>
    <t xml:space="preserve">PUERTO FRANCISCO DE ORELLANA, EL DORADO, TARACOA, DAYUMA, LA JOYA DE LOS </t>
  </si>
  <si>
    <t>MANGA DEL CURA</t>
  </si>
  <si>
    <t xml:space="preserve">SANTA ELENA, ATAHUALPA, CHANDUY, SAN JOSE DE ANCON, MANGLARALTO, COLONCHE, </t>
  </si>
  <si>
    <t>PREMIER TVNET</t>
  </si>
  <si>
    <t>2017 (4T)</t>
  </si>
  <si>
    <t>BUSTAMANTE MONCAYO GALO VICENTE</t>
  </si>
  <si>
    <t>CABLE PINDAL</t>
  </si>
  <si>
    <t>CANTON PINDAL</t>
  </si>
  <si>
    <t xml:space="preserve">EMPRESA PUBLICA MUNICIPAL DE COMUNICACION, FORMACION E INFORMACION DEL CANTON PUERTO </t>
  </si>
  <si>
    <t>GARCIA RODRIGUEZ CHARLES MILTON</t>
  </si>
  <si>
    <t>MEGACOM TV</t>
  </si>
  <si>
    <t>PACHECO PROAÑO JOFRE HOMERO</t>
  </si>
  <si>
    <t>ALL CINEMA IN HOUSE ACIH</t>
  </si>
  <si>
    <t>CANTON LATACUNGA</t>
  </si>
  <si>
    <t>CABLE VISION CHINCHIPE</t>
  </si>
  <si>
    <t>SANCHEZ SOLANO WALTER IVAN</t>
  </si>
  <si>
    <t>CANTON LAS LAJAS</t>
  </si>
  <si>
    <t>2018 (1T)</t>
  </si>
  <si>
    <t>ZONA EN ESTUDIO</t>
  </si>
  <si>
    <t>CALVA CALVA FREDY GUSTAVO</t>
  </si>
  <si>
    <t>TECNYCOMPSA</t>
  </si>
  <si>
    <t>CANTON YANTZAZA</t>
  </si>
  <si>
    <t>COMUNICA-TE S.A.</t>
  </si>
  <si>
    <t>COMUNICA-TV</t>
  </si>
  <si>
    <t>CANTON DAULE</t>
  </si>
  <si>
    <t>DECERET CIA. LTDA.</t>
  </si>
  <si>
    <t>DECERET TV</t>
  </si>
  <si>
    <t>CANTON VENTANAS</t>
  </si>
  <si>
    <t>MEGA CONEXION</t>
  </si>
  <si>
    <t>CANTONES LIBERTAD, SANTA ELENA Y SALINAS</t>
  </si>
  <si>
    <t>SHUSHUFINDI TV PLUS</t>
  </si>
  <si>
    <t>ACCIONTEVE</t>
  </si>
  <si>
    <t>SERVITELCONET CIA. LTDA.</t>
  </si>
  <si>
    <t>CANTONES LA CONCORDIA Y QUININDE</t>
  </si>
  <si>
    <t>TELECOMUNICACIONES WRIVERA RED S.A</t>
  </si>
  <si>
    <t>CANTON ESMERALDAS</t>
  </si>
  <si>
    <t>TVCOLORNETWORK S.A.</t>
  </si>
  <si>
    <t>TV COLOR</t>
  </si>
  <si>
    <t>2018 (2T)</t>
  </si>
  <si>
    <t>Por metodología adoptada, en los casos en los cuales se aplica tasa de crecimiento compuesta el resultado es redondeado al inmediato superior. Esto esta siendo aplicado para los resultados obtenidos desde el mes de marzo de 2018 por lo cual puede tener pequeñas variaciones con archivos publicados meses pasados.</t>
  </si>
  <si>
    <t>CADENA SALGADO CESAR AUGUSTO</t>
  </si>
  <si>
    <t>CABLE DIGITAL CAYAMBE</t>
  </si>
  <si>
    <t>SIGNALTELECOM CAYAMBE CIA. LTDA.</t>
  </si>
  <si>
    <t>SIGNAL TELECOM</t>
  </si>
  <si>
    <t>CANTONES CAYAMBE Y PEDRO MONCAYO</t>
  </si>
  <si>
    <t>MORA SARMIENTO HENRRY DAMIAN</t>
  </si>
  <si>
    <t>GOLD-CABLE</t>
  </si>
  <si>
    <t>LA VICTORIA</t>
  </si>
  <si>
    <t>2018 (3T)</t>
  </si>
  <si>
    <t>CRUZ ALTAMIRANO CARMEN CECILIA</t>
  </si>
  <si>
    <t>GUANOVISION</t>
  </si>
  <si>
    <t>GUANO, SAN ANDRES</t>
  </si>
  <si>
    <t>PACCHA, AYAPAMBA, CORDONCILLO</t>
  </si>
  <si>
    <t>ESMERALDAVISION S.A</t>
  </si>
  <si>
    <t>ESMERALDAS VISION</t>
  </si>
  <si>
    <t>CANTÓN ESMERALDAS</t>
  </si>
  <si>
    <t>CERVANTES FLORES LAURO VICENTE</t>
  </si>
  <si>
    <t>TELEVISION POR CABLE BORBON</t>
  </si>
  <si>
    <t>ALTAFUYA QUIÑONEZ JOSE LUIS</t>
  </si>
  <si>
    <t>TV CABLE CHAMANGA</t>
  </si>
  <si>
    <t>SAN JOSE DE CHAMANGA</t>
  </si>
  <si>
    <t>JUJAN TELECOM</t>
  </si>
  <si>
    <t>ALFREDO BAQUERIZO MORENO</t>
  </si>
  <si>
    <t>MERCREDI S.A.</t>
  </si>
  <si>
    <t>NETMAXX TV</t>
  </si>
  <si>
    <t>EL TRIUNFO, LA TRONCAL, LA LIBERTAD</t>
  </si>
  <si>
    <t>ECUNIVI S.A.</t>
  </si>
  <si>
    <t>CANTON ANTONIO ANTE</t>
  </si>
  <si>
    <t>VALDEZ (LIMONES)</t>
  </si>
  <si>
    <t>MANTINAR CABLE S.A</t>
  </si>
  <si>
    <t>IMBABUNET</t>
  </si>
  <si>
    <t>LIMA ENRIQUEZ EDWIN PASTOR</t>
  </si>
  <si>
    <t>LITA TV</t>
  </si>
  <si>
    <t>LITA</t>
  </si>
  <si>
    <t>MOKCHE-VISION</t>
  </si>
  <si>
    <t>MENDOZA SOTELO PAULO RENZO</t>
  </si>
  <si>
    <t>CABLE HOGAR</t>
  </si>
  <si>
    <t>ABDON CALDERON, ALHAJUELA (BAJO GRANDE), SAN PLACIDO</t>
  </si>
  <si>
    <t>AGUAS FALCONES JORGE ENRIQUE</t>
  </si>
  <si>
    <t>COJIMIES</t>
  </si>
  <si>
    <t>MENDEZ ALVARADO JOHANNA ALEXANDRA</t>
  </si>
  <si>
    <t>SANTA MARIA TV</t>
  </si>
  <si>
    <t>SANTA MARIA DEL TOACHI</t>
  </si>
  <si>
    <t>ELIZALDE SANCHEZ CRISTIAN GEOVANNY</t>
  </si>
  <si>
    <t>NUEVA LOJA Y SANTA CECILIA</t>
  </si>
  <si>
    <t>TV CABLE SALCEDO</t>
  </si>
  <si>
    <t>SAN MIGUEL DE SALCEDO</t>
  </si>
  <si>
    <t>LOJASYSTEM C.A.</t>
  </si>
  <si>
    <t>KLIX TV</t>
  </si>
  <si>
    <t>CATAMAYO (LA TOMA)</t>
  </si>
  <si>
    <t>2018 (4T)</t>
  </si>
  <si>
    <t>PLUS TELECOMUNICACIONES PLUSTELECOM S.A.</t>
  </si>
  <si>
    <t>MENDOZA TAPAICELA LUIS RAUL</t>
  </si>
  <si>
    <t>CABLE NIZAG</t>
  </si>
  <si>
    <t>ALAUSI, GUASUNTOS</t>
  </si>
  <si>
    <t>BALSAS, BELLAMARIA</t>
  </si>
  <si>
    <t>TVSUCUA C.L.</t>
  </si>
  <si>
    <t>TVSUCUA</t>
  </si>
  <si>
    <t>SUCUA, HUAMBI, SANTA MARIANITA DE JESUS</t>
  </si>
  <si>
    <t>ALTIPLANO VISION</t>
  </si>
  <si>
    <t>2019 (1T)</t>
  </si>
  <si>
    <t>AGUILAR AGUILAR ASOCIADOS Y COMPAÑIA</t>
  </si>
  <si>
    <t>MEGATV</t>
  </si>
  <si>
    <t>PORTOVELO, PIÑAS, ZARUMA</t>
  </si>
  <si>
    <t>CHUQUIMARCA ABAD LUZ VICTORIA</t>
  </si>
  <si>
    <t>SHUSHUFINDI, SIETE DE JULIO</t>
  </si>
  <si>
    <t>FIBRACABLE S.A.</t>
  </si>
  <si>
    <t>TVNORTE</t>
  </si>
  <si>
    <t>ROCAFUERTE</t>
  </si>
  <si>
    <t>FIBRAEVOLUTION C.A.</t>
  </si>
  <si>
    <t>EVOLUTION</t>
  </si>
  <si>
    <t>CUENCA, BAÑOS</t>
  </si>
  <si>
    <t>GARCIA MACIAS JONATHAN OSWALDO</t>
  </si>
  <si>
    <t>GARMACTV</t>
  </si>
  <si>
    <t>SIGCHOS</t>
  </si>
  <si>
    <t>LAGONET TV CIA. LTDA.</t>
  </si>
  <si>
    <t>LAGONETTV</t>
  </si>
  <si>
    <t>PABLO SEXTO - HUAMBOYA TELECOMUNICACIONES C.L.</t>
  </si>
  <si>
    <t>UMBRAL DEL SANGAY</t>
  </si>
  <si>
    <t>PEREZ TITO JULIO CESAR</t>
  </si>
  <si>
    <t>TV-VALLE</t>
  </si>
  <si>
    <t>RIOS VISION NETSURF RIOSANET S.A.</t>
  </si>
  <si>
    <t>RIOS VISION</t>
  </si>
  <si>
    <t>RIVERCABLENET C.L.</t>
  </si>
  <si>
    <t>NITROCABLE</t>
  </si>
  <si>
    <t>PAUTE, EL CABO, CHICAN</t>
  </si>
  <si>
    <t>RODRIGUEZ GUARANDA JOSE MIGUEL</t>
  </si>
  <si>
    <t>CABLE VISION GOMEZ</t>
  </si>
  <si>
    <t>PEDRO PABLO GOMEZ</t>
  </si>
  <si>
    <t>VALLEVISION</t>
  </si>
  <si>
    <t>SMART DIGITAL COMMUNICATIONS COMDINTEL S.A.</t>
  </si>
  <si>
    <t>SMART DIGITAL</t>
  </si>
  <si>
    <t>SUCUA, MACAS</t>
  </si>
  <si>
    <t>2019 (2T)</t>
  </si>
  <si>
    <t xml:space="preserve">Gráfico Evolución del Porcentaje de penetración 
del servicio de audio y video por suscripción </t>
  </si>
  <si>
    <t>NOTA 1:</t>
  </si>
  <si>
    <t>NOTA 2:</t>
  </si>
  <si>
    <t>NOTA 3:</t>
  </si>
  <si>
    <t>Prestadores que reportan la información en el periodo requerido</t>
  </si>
  <si>
    <t>Prestadores a los que se les aplica tasa de crecimiento por no haber reportado la información en el periodo requerido y se encuentran en proceso de extinción de su Título Habilitante</t>
  </si>
  <si>
    <t>Prestadores a los que se les aplica tasa de crecimiento por no haber reportado la información en el periodo requerido.</t>
  </si>
  <si>
    <t>Desde 09 de Octubre de 2018 Univisa S.A. cambia de denominación a Ecunivi S.A.</t>
  </si>
  <si>
    <t>Fuente: SIETEL - ARCOTEL</t>
  </si>
  <si>
    <t>Gráficos</t>
  </si>
  <si>
    <t>SISTEMA</t>
  </si>
  <si>
    <t>SUSCRIPTORES</t>
  </si>
  <si>
    <t>SISTEMAS LOCALES</t>
  </si>
  <si>
    <t>PARTICIPACIÓN</t>
  </si>
  <si>
    <t>GUAYZIMI TV</t>
  </si>
  <si>
    <t>GUAYZIMI</t>
  </si>
  <si>
    <t>ASOCIADOS TRIBLACIO S.A</t>
  </si>
  <si>
    <t>YAGUACHI NUEVO, GRAL. PEDRO J. MONTERO, YAGUACHI VIEJO, VIRGEN DE FATIMA</t>
  </si>
  <si>
    <t>MQSATEL COMUNICACIONES S.A.</t>
  </si>
  <si>
    <t>RAMOS SALTOS KAROOL RONALD</t>
  </si>
  <si>
    <t>VISUALNET TV</t>
  </si>
  <si>
    <t>CANTON SIMON BOLIVAR</t>
  </si>
  <si>
    <t>TANDAZO JUMBO ELMER FABIAN</t>
  </si>
  <si>
    <t>MASTV</t>
  </si>
  <si>
    <t>TELECOMUNICACIONES BALAOVISION S.A.</t>
  </si>
  <si>
    <t>CANTON BALAO</t>
  </si>
  <si>
    <t>LA RED</t>
  </si>
  <si>
    <t>TEVENET EL CARMEN TEVENETEC S.A</t>
  </si>
  <si>
    <t>TEVENET EL CARMEN</t>
  </si>
  <si>
    <t>2019 (3T)</t>
  </si>
  <si>
    <t>Los datos trimestrales desde 2016 han sufrido variaciones, conforme el análisis constante en el IT-CCDS-RS-2019-0002 de 18 de enero de 2019</t>
  </si>
  <si>
    <t>CARVAJAL NAVARRETE JESUS GUSTAVO</t>
  </si>
  <si>
    <t>EFINET-TV</t>
  </si>
  <si>
    <t>GUAYLLABAMBA, EL QHINCHE, SANTA ROSA DE CUZUBAMBA, ASCAZUBI, MALCHINGUI</t>
  </si>
  <si>
    <t>CHUQUIN MENESES MARIA YOLANDA</t>
  </si>
  <si>
    <t>BACEL TV</t>
  </si>
  <si>
    <t>LA MERCED DE BUENOS AIRES</t>
  </si>
  <si>
    <t>ENERGYTV S.A.</t>
  </si>
  <si>
    <t>TVNET DURAN</t>
  </si>
  <si>
    <t>CABLE MASHI-ARENAS</t>
  </si>
  <si>
    <t>PABLO ARENAS</t>
  </si>
  <si>
    <t>TELCOEXPRESS S.A</t>
  </si>
  <si>
    <t>TELCOEXPRESS</t>
  </si>
  <si>
    <t>TABACUNDO</t>
  </si>
  <si>
    <t>VERA RUIZ DAIRA VANESSA</t>
  </si>
  <si>
    <t>MUNDONET</t>
  </si>
  <si>
    <t>EL DORADO DE CASCALES</t>
  </si>
  <si>
    <t>COLOR AZUL NÚMEROS NEGROS</t>
  </si>
  <si>
    <t>COLOR AMARILLO NÚMEROS ROJOS</t>
  </si>
  <si>
    <t>COLOR VERDE NÚMEROS ROJOS</t>
  </si>
  <si>
    <t xml:space="preserve">COLOR GRIS </t>
  </si>
  <si>
    <t>Prestadores con un Título Habilitante Cancelado, celdas vacías.</t>
  </si>
  <si>
    <t>COLOR CELESTE NÚMEROS NEGROS</t>
  </si>
  <si>
    <t>Prestadores con Títulos Habilitantes Nuevos o Renovados que se encuentran con plazo de un (1) año para inicio de operaciones.</t>
  </si>
  <si>
    <t>COLOR AMARILLO NÚMEROS NEGROS</t>
  </si>
  <si>
    <t>Prestadores que reportan la información en el periodo requerido  y se encuentran en proceso de extinción de su Título Habilitante.</t>
  </si>
  <si>
    <t>COLOR CELESTE NÚMEROS ROJOS</t>
  </si>
  <si>
    <t>Celdas vacías color amarillo o celeste Información no reportada en el periodo requerido.</t>
  </si>
  <si>
    <t>Celdas blancas vacías, Prestadores que en el periodo analizado no contaban aún con un Título Habilitante.</t>
  </si>
  <si>
    <t>2019 (4T)</t>
  </si>
  <si>
    <t>2020 (1T)</t>
  </si>
  <si>
    <t>CANTON BALSAS, MARCABELÍ</t>
  </si>
  <si>
    <t>TENGUEL</t>
  </si>
  <si>
    <t>CANTON CENTINELA DEL CONDOR, PAQUISHA</t>
  </si>
  <si>
    <t>CAYAMBE, TABACUNDO, CANGAHUA, LA ESPERANZA, TUPIGACHI</t>
  </si>
  <si>
    <t>Prestadores con Títulos Habilitantes Renovados o Nuevos que se encuentran con plazo de un (1) año para inicio de operaciones y se les aplica tasa de crecimiento por no haber reportado la información en el periodo requerido (repotaron al menos un dato en algún periodo anterior).</t>
  </si>
  <si>
    <t>OTAVALO, SAN JOSE DE QUICHINCHE</t>
  </si>
  <si>
    <t>CANTONES NARANJITO Y CORONEL MARCELINO MARIDUEÑA</t>
  </si>
  <si>
    <t>PARROQUIA DE MATA DE CACAO, PUEBLO NUEVO, CANTÓN SIMÓN BOLÍVAR (GUAYAS)</t>
  </si>
  <si>
    <t>CANTON MERA</t>
  </si>
  <si>
    <t>HYBRID TV CABLE HD</t>
  </si>
  <si>
    <t>QUINARA, YANGANA, VILCABAMBA</t>
  </si>
  <si>
    <t>2020 (2T)</t>
  </si>
  <si>
    <t>GALARZA CHACÓN EDISON JAVIER</t>
  </si>
  <si>
    <t>JG NETWORK</t>
  </si>
  <si>
    <t>CALUMA</t>
  </si>
  <si>
    <t>MACANCHI ORTIZ JOSE ALBERTO</t>
  </si>
  <si>
    <t>NARVAEZ BARRERA CHRISTIAN FERNANDO</t>
  </si>
  <si>
    <t>CABLE ANDINO</t>
  </si>
  <si>
    <t>MALCHINGUI</t>
  </si>
  <si>
    <t>RODRIGUEZ ANDRADE PEDRO MIGUEL</t>
  </si>
  <si>
    <t>MUISNE TV</t>
  </si>
  <si>
    <t>MUISNE</t>
  </si>
  <si>
    <t>VEPLUS S.A</t>
  </si>
  <si>
    <t>EL PARAISO LA 14, SANTA MARIA</t>
  </si>
  <si>
    <t>2020 (3T)</t>
  </si>
  <si>
    <t>2020 (4T)</t>
  </si>
  <si>
    <t>CATEGORIA</t>
  </si>
  <si>
    <t>CONCESIONARIO</t>
  </si>
  <si>
    <t>FECHA CONTRATO</t>
  </si>
  <si>
    <t>ESTADO</t>
  </si>
  <si>
    <t>REPRESENTANTE LEGAL</t>
  </si>
  <si>
    <t>NOMBRE ESTACIÓN</t>
  </si>
  <si>
    <t>COBERTURA</t>
  </si>
  <si>
    <t>MATRIZ/REPETID</t>
  </si>
  <si>
    <t>SUSCRIPTORES NATURALE</t>
  </si>
  <si>
    <t>SUSCRIPTORES JURIDICOS</t>
  </si>
  <si>
    <t>SUSCRIPTORES PREPAGO</t>
  </si>
  <si>
    <t>fechaCarga</t>
  </si>
  <si>
    <t>VALAREZO CAMPOVERDE SMELIN FRANCISCO</t>
  </si>
  <si>
    <t>MATRIZ</t>
  </si>
  <si>
    <t>RIOFRIO  FAJARDO HERNAN VICENTE</t>
  </si>
  <si>
    <t>NAO UCHIDA FUJII</t>
  </si>
  <si>
    <t>PEÑA CALLE PATRICIO</t>
  </si>
  <si>
    <t>PEREZ GALAN LUIS ALFONSO</t>
  </si>
  <si>
    <t>PALACIOS ZURITA JOHON GUIDO</t>
  </si>
  <si>
    <t>AGAMA JACOME RODRIGO GERMANICO</t>
  </si>
  <si>
    <t>LATACUNGA , PUJILÍ, SAQUISILÍ</t>
  </si>
  <si>
    <t>MARIO PATRICIO LEMA CACHIPUENDO</t>
  </si>
  <si>
    <t>ACHACHI SAILEMA MARIA BLANCA</t>
  </si>
  <si>
    <t>BAÑO HURTADO JUAN GONZALO</t>
  </si>
  <si>
    <t>CANTONES ISIDRO AYORA, LOMAS DE SARGENTILLO, PEDRO CARBO</t>
  </si>
  <si>
    <t>ALVAREZ ZAMBRANO ROLANDO CAROL</t>
  </si>
  <si>
    <t>PRESIDENTE EJECUTIVO</t>
  </si>
  <si>
    <t>PADILLA FLORES GALO JAVIER</t>
  </si>
  <si>
    <t>MONROY REINOSO LUIS CLODOVEO</t>
  </si>
  <si>
    <t>PEÑAFIEL BANCHON ELIZABETH JANNETH</t>
  </si>
  <si>
    <t>CHARAPOTO, CRUCITA</t>
  </si>
  <si>
    <t>ESCOBAR SAN LUCAS ALFREDO VIRGILIO</t>
  </si>
  <si>
    <t>VIVANCO SALVADOR CLEMENTE JOSE</t>
  </si>
  <si>
    <t>SIBRI SIBRI LUIS  FLORENCIO</t>
  </si>
  <si>
    <t>HERNANDEZ RIVADENEIRA MILDRED DEL CARMEN</t>
  </si>
  <si>
    <t>CANTÓN QUIJOS</t>
  </si>
  <si>
    <t>BONILLA URBINA DIEGO JULIAN</t>
  </si>
  <si>
    <t>ACHI SIBRI ROBER WALDER</t>
  </si>
  <si>
    <t>TV  MUNDO</t>
  </si>
  <si>
    <t xml:space="preserve">PEDRO VICENTE MALDONADO (INCLUYE LA CELICA Y SAN VICENTE DE ANDOAS) Y CANTON </t>
  </si>
  <si>
    <t>LOOR CRUZATTY LUIS EDISON</t>
  </si>
  <si>
    <t>FERRO ALBORNOZ FERNANDO ELOY ENRIQUE</t>
  </si>
  <si>
    <t>ALCALDE DEL CANTON PUERTO LOPEZ</t>
  </si>
  <si>
    <t>CASTRO AYALA PAOLA  CRISTINA</t>
  </si>
  <si>
    <t>CHAMBA RODRIGUEZ ROBINSON VICENTE</t>
  </si>
  <si>
    <t>HOYOS JARAMILLO TEMO GUSTAVO</t>
  </si>
  <si>
    <t>BERNAL JARAMILLO PEDRO IGNACIO</t>
  </si>
  <si>
    <t>MONTERO BERMEO BLANCA INES</t>
  </si>
  <si>
    <t>CANTONES GENERAL ANTONIO ELIZALDE (BUCAY),NARANJITO, EL TRIUNFO Y CUMANDA</t>
  </si>
  <si>
    <t>CANTON EL EMPALME, CIUDAD PICHINCHA (MANABI)</t>
  </si>
  <si>
    <t>ALVAREZ TORRES LAURO RODRIGO</t>
  </si>
  <si>
    <t>IBARRA IBARRA PUBLIO EDUARDO</t>
  </si>
  <si>
    <t>MANTILLA PEREZ MARCO VINICIO</t>
  </si>
  <si>
    <t>QUISHPI CAIZA ANA ESPERANZA</t>
  </si>
  <si>
    <t>CANTÓN OTAVALO</t>
  </si>
  <si>
    <t>GUAMAN SALTO JULIO AURELIO</t>
  </si>
  <si>
    <t>ORTIZ GUAMANI MYRIAM XIMENA</t>
  </si>
  <si>
    <t>LA MANA, CANTON VALENCIA, LA ESPERANZA</t>
  </si>
  <si>
    <t>CORDOVA BUSTOS JUAN FERNANDO</t>
  </si>
  <si>
    <t>CANTON LAGO AGRIO, EL DORADO DE CASCALES, SEVILLA, SHUSHUFINDI</t>
  </si>
  <si>
    <t>HOYOS JARAMILLO GRETA ADRIANA</t>
  </si>
  <si>
    <t>RIVERA ZAMBRANO PEDRO PABLO</t>
  </si>
  <si>
    <t>CANTON PASAJE, LA VICTORIA, EL RETIRO</t>
  </si>
  <si>
    <t>GONZALES SUAREZ, SAN PABLO, SAN RAFAEL, EUGENIO ESPEJO, COTACACHI, QUIROGA</t>
  </si>
  <si>
    <t>TORRES GONZALEZ MARX STALIN</t>
  </si>
  <si>
    <t xml:space="preserve">GUALACEO, CHORDELEG, CAÑAR, HONORATO VASQUEZ, INGAPIRCA, SAN JUAN, MARIANO </t>
  </si>
  <si>
    <t>BLACIO ESPINOZA JOSE BALTAZAR</t>
  </si>
  <si>
    <t>BLACIO GRANDA FIAMA KARELLY</t>
  </si>
  <si>
    <t>PORTOVELO, ZARUMA</t>
  </si>
  <si>
    <t>SANCHEZ HARO VICENTE BOLIVAR</t>
  </si>
  <si>
    <t>FLORES AVALOS ANGEL ABSALON</t>
  </si>
  <si>
    <t>CEDEÑO SUSSMANN PIERRE EMERSON</t>
  </si>
  <si>
    <t>HERRERA GALVEZ ANA CECILIA</t>
  </si>
  <si>
    <t>BLACIO BRAVO LEINI DEL ROCIO</t>
  </si>
  <si>
    <t>LEÓN CRUZATTY LUIS EDISON</t>
  </si>
  <si>
    <t>SAN MIGUEL DE LOS BANCOS, CANTONES PEDRO VICENTE MALDONADO Y PERTO QUITO</t>
  </si>
  <si>
    <t>ANDRADE FLORES MARCELA JUDITH</t>
  </si>
  <si>
    <t>CUEVA ANCHUNDIA LILIAN ELIZABETH</t>
  </si>
  <si>
    <t>CASTILLO RIVERA AQUILES NAPOLEON</t>
  </si>
  <si>
    <t>BAHIA DE CARAQUEZ Y CANTON SAN VICENTE</t>
  </si>
  <si>
    <t>GUTIEREZ GIRALDO NELSON DE JESUS</t>
  </si>
  <si>
    <t>HIDALGO JARRIN PATRICIO FERNANDO</t>
  </si>
  <si>
    <t xml:space="preserve">SAN ANTONIO DE PICHINCHA, CALACALI, POMASQUI, SANTO DOMINGO DE LOS </t>
  </si>
  <si>
    <t>SANCHEZ LOPEZ JULIO CESAR</t>
  </si>
  <si>
    <t>SIMBA SUBIA MONICA ELIZABETH</t>
  </si>
  <si>
    <t xml:space="preserve">EL CHACO, GONZALO DÍAS DE PINEDA, LINARES, SANTA ROSA, SARDINAS, BAEZA, SAN </t>
  </si>
  <si>
    <t>LEON ARAUJO CARLOS MARCELO</t>
  </si>
  <si>
    <t>MENENDEZ MORÁN HECTOR TIMOLEÓN</t>
  </si>
  <si>
    <t>MANGLARALTO (INCLUYE MONTAÑITA Y OLÓN), PUERTO LOPEZ, SALANGO Y MACHALILLA</t>
  </si>
  <si>
    <t>CANTÓN EL GUABO, CAMILO PONCE ENRIQUEZ (AZUAY)</t>
  </si>
  <si>
    <t>EL CHACO Y SANTA ROSA</t>
  </si>
  <si>
    <t>ZAMORA VERA RAUL DANIEL</t>
  </si>
  <si>
    <t>ORELLANA MURILLO MANUEL ISRAEL</t>
  </si>
  <si>
    <t xml:space="preserve">CANTONES: CAMILO PONCE ENRIQUEZ Y EL GUABO, CIUDADES: SANTA ROSA Y BALAO, </t>
  </si>
  <si>
    <t>MALO TORAL ALBERTO JULIO DIEGO</t>
  </si>
  <si>
    <t>BARREZUETA FIGUEROA INGRID FABIOLA</t>
  </si>
  <si>
    <t>RODRIGUEZ QUINTEROS WILFRIDO DAMIAN</t>
  </si>
  <si>
    <t>RAMON BALCAZAR EDGAR  EFREN</t>
  </si>
  <si>
    <t>OSORIO RESTREPO CESAR AUGUSTO</t>
  </si>
  <si>
    <t xml:space="preserve">CANTONES SAMBORONDON, DURAN, URBINA JADO, ALFREDO BAQUERIZO MORENO, </t>
  </si>
  <si>
    <t>BARRIONUEVO CELA PABLO VLADIMIR</t>
  </si>
  <si>
    <t>BERNAL COELLO JAIME RIGOBERTO</t>
  </si>
  <si>
    <t>GUAMAN MANSANO VICTOR MANUEL</t>
  </si>
  <si>
    <t>MERECI BECERRA EWER VICENTE</t>
  </si>
  <si>
    <t>CARREÑO ORTIZ SAMUEL OSWALDO</t>
  </si>
  <si>
    <t>JACQUELINE MARISOL PEREZ VELASTEGUI</t>
  </si>
  <si>
    <t>TOBAR LÓPEZ LUCILA HERMINIA</t>
  </si>
  <si>
    <t>MOSQUERA AVILA SILVIO LEONARDO</t>
  </si>
  <si>
    <t>CANTONES ELOY ALFARO Y RIO VERDE</t>
  </si>
  <si>
    <t>FALCON FLORES JOVANY PATRICIO</t>
  </si>
  <si>
    <t>GRANDA ORDOÑEZ MARLON ALEJANDRO</t>
  </si>
  <si>
    <t>BARRIONUEVO PACHECO PEDRO ROLANDO</t>
  </si>
  <si>
    <t>CANTONES BUENA FE Y EL CARMEN</t>
  </si>
  <si>
    <t>MUENALA FLORES JAIME ALONSO</t>
  </si>
  <si>
    <t>MORETA MENDEZ CRISTIAN MAURO</t>
  </si>
  <si>
    <t>AVILES ANDRADE ISABEL MERCEDES</t>
  </si>
  <si>
    <t>SANCHEZ SOLANO MAYRA GABRIELA</t>
  </si>
  <si>
    <t>CANTON CHINCHIPE</t>
  </si>
  <si>
    <t>CANTONES ORELLANA Y LA JOYA DE LOS SACHAS</t>
  </si>
  <si>
    <t>JARAMILLO SARMIENTO DIEGO LEONARDO</t>
  </si>
  <si>
    <t>CANTON CATAMAYO</t>
  </si>
  <si>
    <t>EDWIN SANTIAGO PRIETO HERAS</t>
  </si>
  <si>
    <t>CANTONES AZOGUES, BIBLIAN Y DELEG</t>
  </si>
  <si>
    <t>CANTON ALAUSI</t>
  </si>
  <si>
    <t>MORA SECAIRA JANETH INES</t>
  </si>
  <si>
    <t>BASTIDAS FERNANDEZ MIGUEL ANGEL</t>
  </si>
  <si>
    <t>FIGUEROA ORDOÑEZ JUAN CARLOS</t>
  </si>
  <si>
    <t>CANTÓN DAULE</t>
  </si>
  <si>
    <t>CÁRDENAS VERA WILSON EFRAÍN</t>
  </si>
  <si>
    <t>SALGADO ARAUJO MARCO GILBERTO</t>
  </si>
  <si>
    <t>ILLAPA CONDO EDMUNDO RAMIRO</t>
  </si>
  <si>
    <t>CANTON GUAMOTE</t>
  </si>
  <si>
    <t>CASTRO TELLO MARCO IVAN</t>
  </si>
  <si>
    <t>RODRIGUEZ VINUEZA JOSE VINICIO</t>
  </si>
  <si>
    <t>CEDEÑO MIELES ANGELICA MARGARITA</t>
  </si>
  <si>
    <t>MEDIAVILLA PERUGACHI MILTON DANIEL</t>
  </si>
  <si>
    <t>ORDOÑEZ SOLARTE ANA MARIA</t>
  </si>
  <si>
    <t>VIZCAINO MARTINEZ JENNY PATRICIA</t>
  </si>
  <si>
    <t>LAS GOLONDRINAS</t>
  </si>
  <si>
    <t>ALCIVAR ACOSTA MERCEDES MARIA</t>
  </si>
  <si>
    <t>CUENCA OJEDA JOSE ANDRES</t>
  </si>
  <si>
    <t>HERRERA ANDRADE RICARDO ANDRES</t>
  </si>
  <si>
    <t>JANA&amp;ASOCIADOS CIA. LTDA</t>
  </si>
  <si>
    <t>GUERRERO TROYA NATALY MARLENE</t>
  </si>
  <si>
    <t>CAMPUZANO FAJARDO FELIPE EDERITO</t>
  </si>
  <si>
    <t>CANTON MOCHACHE</t>
  </si>
  <si>
    <t>ESPINOZA YEPEZ  MARITHZA GERMANIA</t>
  </si>
  <si>
    <t>CANTONES AZOGUES, BIBLIAN</t>
  </si>
  <si>
    <t>PEÑARANDA PESANTEZ DORIS ELIZABET</t>
  </si>
  <si>
    <t>GUZMAN SANCHO CESAR CARLINO</t>
  </si>
  <si>
    <t>RIOS ENCALADA JORGE ALFREDO</t>
  </si>
  <si>
    <t>AGUILAR ORDOÑEZ DANNY PATRICIO</t>
  </si>
  <si>
    <t>NUEVA LOJA, SANTA CECILIA, JAMBELI, 10 DE AGOSTO</t>
  </si>
  <si>
    <t>SALINAS CALVA ROBIN PATRICIO</t>
  </si>
  <si>
    <t>ORTEGA VILLAVICENCIO CRISTINA DEL PILAR</t>
  </si>
  <si>
    <t>AMAGUAÑA, CONOCOTO, ALANGASI, UYUMBICHO, TAMBILLO, SANGOLQUI</t>
  </si>
  <si>
    <t>MACAS, GENERAL PROAÑO, RIO BLANCO, SUCUA, HUAMBI, SANTA MARINITA DE JESUS</t>
  </si>
  <si>
    <t>PERALTA CACERES EMMA KARINA</t>
  </si>
  <si>
    <t>RIVERA CACERES JHONATAN IVAN</t>
  </si>
  <si>
    <t>CORDOVA PLUA CARLOS OSWALDO</t>
  </si>
  <si>
    <t>SANTANA JARAMILLO DARWIN BENITO</t>
  </si>
  <si>
    <t>ORDOÑEZ LEON RAUL ALFONSO</t>
  </si>
  <si>
    <t>VALAREZO CAMPOVERDE JORGE LUIS</t>
  </si>
  <si>
    <t>BLACIO ESPINOZA MARY JANETH</t>
  </si>
  <si>
    <t>TONCHIGUE, SUA</t>
  </si>
  <si>
    <t>TRIVIÑO FLORES HECTOR ESAU</t>
  </si>
  <si>
    <t>PUEBLOVIEJO, SAN JUAN, ISLA DE BEJUCAL, BABAHOYO, CARACOL, LA UNION</t>
  </si>
  <si>
    <t>MURILLO QUITO JORGE FABIAN</t>
  </si>
  <si>
    <t>YANEZ NAVARRETE LIDIA ALBERTINA</t>
  </si>
  <si>
    <t>BONILLA GAMBOA JUAN CARLOS</t>
  </si>
  <si>
    <t>MARTINEZ ALQUINGA EDISON RODRIGO</t>
  </si>
  <si>
    <t xml:space="preserve">UYUMBICHO, TAMBILLO, MACHACHI, CUTUGLAGUA, ALOAG, ALOASI, AMAGUAÑA, </t>
  </si>
  <si>
    <t>BLACIO BRAVO YESSICA YOHANA</t>
  </si>
  <si>
    <t xml:space="preserve">SANTA ELENA, SAN JOSE DE ANCON, LA LIBERTAD, SALINAS, ANCONCITO, JOSE LUIS </t>
  </si>
  <si>
    <t>LUZ DE AMERICA</t>
  </si>
  <si>
    <t>SMART TECHNOLOGY S.A. TECHSMART</t>
  </si>
  <si>
    <t>MORETA MENDEZ SEGUNDO JOSE</t>
  </si>
  <si>
    <t>INTERCOM TV</t>
  </si>
  <si>
    <t>COLORADOSVISION CIA. LTDA.</t>
  </si>
  <si>
    <t>HEREDIA GUERRERO KARLA VANESA</t>
  </si>
  <si>
    <t>SUMA TOTAL</t>
  </si>
  <si>
    <t>TOTAL OCTUBRE</t>
  </si>
  <si>
    <t>TOTAL NOVIEMBRE</t>
  </si>
  <si>
    <t>TOTAL DICIEMBRE</t>
  </si>
  <si>
    <t>COLORADOSVISION CIA LTDA</t>
  </si>
  <si>
    <t>AGUILERA JIMENEZ JORGE MAURICIO</t>
  </si>
  <si>
    <t>AJ DIGITAL TV</t>
  </si>
  <si>
    <t>LATACUNGA</t>
  </si>
  <si>
    <t>CONEXIONFAST SERVICIOS DE TELECOMUNICACIONES S.A.S</t>
  </si>
  <si>
    <t>RAPINET TV</t>
  </si>
  <si>
    <t>MARVICNET CIA. LTDA.</t>
  </si>
  <si>
    <t>GONET TV</t>
  </si>
  <si>
    <t>SANTA ROSA, BELLAVISTA, LA AVANZADA, SAN ANTONIO, ARENILLAS, PASAJE</t>
  </si>
  <si>
    <t>2021(1T)</t>
  </si>
  <si>
    <t>GARCIA PINTADO DEISY CRISTINA</t>
  </si>
  <si>
    <t>TARAPOA, AGUAS NEGRAS</t>
  </si>
  <si>
    <t>COMERCIALIZADORA MACAS CALDERON CONECTATE CIA.</t>
  </si>
  <si>
    <t>ALAMOR, PINDAL, CELICA</t>
  </si>
  <si>
    <t>CARRASCO GAVILANEZ MIRIAM LEONOR</t>
  </si>
  <si>
    <t>TV PALLATANGA</t>
  </si>
  <si>
    <t>2021 (2T)</t>
  </si>
  <si>
    <t>NOTA 4:</t>
  </si>
  <si>
    <t>Fecha de corte: Septiembre 2021 (III Trimestre)</t>
  </si>
  <si>
    <t>2021 (3T)</t>
  </si>
  <si>
    <t>Nota 1: Valor para "Sistemas locales" calculado de la pestaña "N. suscripciones por prestador" menos (-) valores Cnt, ClaroTv, Directv, Setel, Tevecable y Univisa-Ecunivi</t>
  </si>
  <si>
    <t>Los datos del prestador "CAMPO HERAS JUAN ERNESTO" para el III trimestre 2021 se obtienen aplicando la tasa de crecimiento compuesta, considerando que al tener un valor en cero(0) para el mes de abril 2021, se calcula con el valor del mes de marzo 2021</t>
  </si>
  <si>
    <t>Nota 2: Los valores de "CNT TV", se mantienen del semestre anterior, no existe reporte de este prestador para el III trimestre 2021</t>
  </si>
  <si>
    <t>Fecha de publicación: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</si>
</sst>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 #,##0.00_ ;_ * \-#,##0.00_ ;_ * &quot;-&quot;??_ ;_ @_ "/>
    <numFmt numFmtId="165" formatCode="#,##0\ &quot;€&quot;;\-#,##0\ &quot;€&quot;"/>
    <numFmt numFmtId="166" formatCode="_(* #,##0_);_(* \(#,##0\);_(* &quot;-&quot;??_);_(@_)"/>
    <numFmt numFmtId="167" formatCode="#,##0.0"/>
    <numFmt numFmtId="168" formatCode="dd/mm/yyyy&quot;  &quot;h\:mm\:ss\ "/>
  </numFmts>
  <fonts count="50"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b/>
      <sz val="11"/>
      <color theme="0"/>
      <name val="Calibri"/>
      <family val="2"/>
      <scheme val="minor"/>
    </font>
    <font>
      <sz val="11"/>
      <color theme="0"/>
      <name val="Calibri"/>
      <family val="2"/>
      <scheme val="minor"/>
    </font>
    <font>
      <b/>
      <sz val="11"/>
      <color theme="0"/>
      <name val="Arial"/>
      <family val="2"/>
    </font>
    <font>
      <b/>
      <sz val="14"/>
      <color theme="0"/>
      <name val="Arial"/>
      <family val="2"/>
    </font>
    <font>
      <b/>
      <sz val="11"/>
      <color theme="3" tint="-0.499984740745262"/>
      <name val="Calibri"/>
      <family val="2"/>
      <scheme val="minor"/>
    </font>
    <font>
      <sz val="11"/>
      <color rgb="FF000000"/>
      <name val="Arial"/>
      <family val="2"/>
    </font>
    <font>
      <u/>
      <sz val="11"/>
      <color theme="10"/>
      <name val="Calibri"/>
      <family val="2"/>
      <scheme val="minor"/>
    </font>
    <font>
      <sz val="11"/>
      <color theme="3" tint="-0.499984740745262"/>
      <name val="Arial"/>
      <family val="2"/>
    </font>
    <font>
      <u/>
      <sz val="10"/>
      <color indexed="12"/>
      <name val="Arial"/>
      <family val="2"/>
    </font>
    <font>
      <sz val="10"/>
      <color theme="0"/>
      <name val="Arial"/>
      <family val="2"/>
    </font>
    <font>
      <sz val="11"/>
      <color theme="0"/>
      <name val="Arial"/>
      <family val="2"/>
    </font>
    <font>
      <sz val="11"/>
      <color theme="1"/>
      <name val="Arial"/>
      <family val="2"/>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b/>
      <sz val="18"/>
      <color theme="3"/>
      <name val="Cambria"/>
      <family val="2"/>
      <scheme val="major"/>
    </font>
    <font>
      <sz val="18"/>
      <color theme="3"/>
      <name val="Cambria"/>
      <family val="2"/>
      <scheme val="major"/>
    </font>
    <font>
      <sz val="10"/>
      <color indexed="8"/>
      <name val="Arial"/>
      <family val="2"/>
    </font>
    <font>
      <sz val="10"/>
      <color rgb="FFFF0000"/>
      <name val="Arial"/>
      <family val="2"/>
    </font>
    <font>
      <sz val="11"/>
      <name val="Calibri"/>
      <family val="2"/>
      <scheme val="minor"/>
    </font>
    <font>
      <b/>
      <sz val="22"/>
      <color theme="1"/>
      <name val="Calibri"/>
      <family val="2"/>
      <scheme val="minor"/>
    </font>
    <font>
      <sz val="8"/>
      <color theme="0"/>
      <name val="Arial"/>
      <family val="2"/>
    </font>
    <font>
      <sz val="10"/>
      <color theme="1"/>
      <name val="Arial"/>
      <family val="2"/>
    </font>
    <font>
      <sz val="10"/>
      <color indexed="8"/>
      <name val="Arial"/>
      <family val="2"/>
    </font>
    <font>
      <sz val="7"/>
      <color indexed="8"/>
      <name val="Arial"/>
      <family val="2"/>
    </font>
    <font>
      <sz val="7"/>
      <color rgb="FFFF0000"/>
      <name val="Arial"/>
      <family val="2"/>
    </font>
    <font>
      <sz val="7"/>
      <color theme="1"/>
      <name val="Arial"/>
      <family val="2"/>
    </font>
    <font>
      <sz val="7"/>
      <name val="Arial"/>
      <family val="2"/>
    </font>
    <font>
      <sz val="11"/>
      <name val="Arial"/>
      <family val="2"/>
    </font>
    <font>
      <sz val="8"/>
      <color indexed="8"/>
      <name val="Arial"/>
      <family val="2"/>
    </font>
    <font>
      <b/>
      <sz val="14"/>
      <color theme="1"/>
      <name val="Arial"/>
      <family val="2"/>
    </font>
    <font>
      <sz val="8"/>
      <name val="Arial"/>
      <family val="2"/>
    </font>
    <font>
      <sz val="8"/>
      <color rgb="FFFF0000"/>
      <name val="Arial"/>
      <family val="2"/>
    </font>
    <font>
      <b/>
      <sz val="9"/>
      <color indexed="8"/>
      <name val="Arial"/>
      <family val="2"/>
    </font>
    <font>
      <sz val="10"/>
      <color rgb="FF333F4F"/>
      <name val="Arial"/>
      <family val="2"/>
    </font>
  </fonts>
  <fills count="48">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2" tint="-0.49998474074526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
      <patternFill patternType="solid">
        <fgColor theme="0" tint="-0.14999847407452621"/>
        <bgColor indexed="64"/>
      </patternFill>
    </fill>
    <fill>
      <patternFill patternType="solid">
        <fgColor indexed="10"/>
        <bgColor indexed="8"/>
      </patternFill>
    </fill>
    <fill>
      <patternFill patternType="solid">
        <fgColor theme="8" tint="0.79998168889431442"/>
        <bgColor indexed="64"/>
      </patternFill>
    </fill>
  </fills>
  <borders count="42">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715">
    <xf numFmtId="0" fontId="0" fillId="0" borderId="0"/>
    <xf numFmtId="0" fontId="2" fillId="0" borderId="0"/>
    <xf numFmtId="0" fontId="3" fillId="0" borderId="0"/>
    <xf numFmtId="0" fontId="3" fillId="0" borderId="0"/>
    <xf numFmtId="0" fontId="2" fillId="0" borderId="0"/>
    <xf numFmtId="0" fontId="2" fillId="0" borderId="0"/>
    <xf numFmtId="0" fontId="2" fillId="0" borderId="0"/>
    <xf numFmtId="0" fontId="1" fillId="0" borderId="0"/>
    <xf numFmtId="0" fontId="2" fillId="0" borderId="0"/>
    <xf numFmtId="0" fontId="3" fillId="2" borderId="1" applyNumberFormat="0" applyFont="0" applyAlignment="0" applyProtection="0"/>
    <xf numFmtId="9" fontId="3" fillId="0" borderId="0" applyFont="0" applyFill="0" applyBorder="0" applyAlignment="0" applyProtection="0"/>
    <xf numFmtId="0" fontId="10" fillId="0" borderId="0" applyNumberFormat="0" applyFill="0" applyBorder="0" applyAlignment="0" applyProtection="0"/>
    <xf numFmtId="0" fontId="2" fillId="0" borderId="0">
      <alignment vertical="top"/>
    </xf>
    <xf numFmtId="0" fontId="12" fillId="0" borderId="0" applyNumberFormat="0" applyFill="0" applyBorder="0" applyAlignment="0" applyProtection="0">
      <alignment vertical="top"/>
      <protection locked="0"/>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top"/>
    </xf>
    <xf numFmtId="0" fontId="2" fillId="0" borderId="0">
      <alignment vertical="top"/>
    </xf>
    <xf numFmtId="9" fontId="2"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7" fillId="0" borderId="22" applyNumberFormat="0" applyFill="0" applyAlignment="0" applyProtection="0"/>
    <xf numFmtId="0" fontId="18" fillId="0" borderId="23" applyNumberFormat="0" applyFill="0" applyAlignment="0" applyProtection="0"/>
    <xf numFmtId="0" fontId="19" fillId="0" borderId="24" applyNumberFormat="0" applyFill="0" applyAlignment="0" applyProtection="0"/>
    <xf numFmtId="0" fontId="19" fillId="0" borderId="0" applyNumberFormat="0" applyFill="0" applyBorder="0" applyAlignment="0" applyProtection="0"/>
    <xf numFmtId="0" fontId="20" fillId="6" borderId="0" applyNumberFormat="0" applyBorder="0" applyAlignment="0" applyProtection="0"/>
    <xf numFmtId="0" fontId="21" fillId="7" borderId="0" applyNumberFormat="0" applyBorder="0" applyAlignment="0" applyProtection="0"/>
    <xf numFmtId="0" fontId="22" fillId="8" borderId="0" applyNumberFormat="0" applyBorder="0" applyAlignment="0" applyProtection="0"/>
    <xf numFmtId="0" fontId="23" fillId="9" borderId="25" applyNumberFormat="0" applyAlignment="0" applyProtection="0"/>
    <xf numFmtId="0" fontId="24" fillId="10" borderId="26" applyNumberFormat="0" applyAlignment="0" applyProtection="0"/>
    <xf numFmtId="0" fontId="25" fillId="10" borderId="25" applyNumberFormat="0" applyAlignment="0" applyProtection="0"/>
    <xf numFmtId="0" fontId="26" fillId="0" borderId="27" applyNumberFormat="0" applyFill="0" applyAlignment="0" applyProtection="0"/>
    <xf numFmtId="0" fontId="4" fillId="11" borderId="28" applyNumberFormat="0" applyAlignment="0" applyProtection="0"/>
    <xf numFmtId="0" fontId="27" fillId="0" borderId="0" applyNumberFormat="0" applyFill="0" applyBorder="0" applyAlignment="0" applyProtection="0"/>
    <xf numFmtId="0" fontId="1" fillId="2" borderId="1" applyNumberFormat="0" applyFont="0" applyAlignment="0" applyProtection="0"/>
    <xf numFmtId="0" fontId="28" fillId="0" borderId="0" applyNumberFormat="0" applyFill="0" applyBorder="0" applyAlignment="0" applyProtection="0"/>
    <xf numFmtId="0" fontId="29" fillId="0" borderId="29" applyNumberFormat="0" applyFill="0" applyAlignment="0" applyProtection="0"/>
    <xf numFmtId="0" fontId="5"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5" borderId="0" applyNumberFormat="0" applyBorder="0" applyAlignment="0" applyProtection="0"/>
    <xf numFmtId="0" fontId="30" fillId="0" borderId="0" applyNumberFormat="0" applyFill="0" applyBorder="0" applyAlignment="0" applyProtection="0"/>
    <xf numFmtId="0" fontId="2" fillId="0" borderId="0" applyNumberFormat="0" applyFill="0" applyBorder="0" applyAlignment="0" applyProtection="0"/>
    <xf numFmtId="0" fontId="31" fillId="0" borderId="0" applyNumberFormat="0" applyFill="0" applyBorder="0" applyAlignment="0" applyProtection="0"/>
    <xf numFmtId="0" fontId="32" fillId="0" borderId="0">
      <alignment vertical="top"/>
    </xf>
    <xf numFmtId="0" fontId="32" fillId="0" borderId="0">
      <alignment vertical="top"/>
    </xf>
    <xf numFmtId="0" fontId="2" fillId="0" borderId="0" applyNumberFormat="0" applyFill="0" applyBorder="0" applyAlignment="0" applyProtection="0"/>
    <xf numFmtId="0" fontId="38" fillId="0" borderId="0">
      <alignment vertical="top"/>
    </xf>
  </cellStyleXfs>
  <cellXfs count="316">
    <xf numFmtId="0" fontId="0" fillId="0" borderId="0" xfId="0"/>
    <xf numFmtId="0" fontId="0" fillId="0" borderId="0" xfId="0"/>
    <xf numFmtId="0" fontId="5" fillId="3" borderId="0" xfId="0" applyFont="1" applyFill="1"/>
    <xf numFmtId="3" fontId="9" fillId="0" borderId="6" xfId="0" applyNumberFormat="1" applyFont="1" applyBorder="1" applyAlignment="1">
      <alignment horizontal="center" vertical="center"/>
    </xf>
    <xf numFmtId="0" fontId="9" fillId="0" borderId="6" xfId="0" applyFont="1" applyBorder="1" applyAlignment="1">
      <alignment horizontal="center" vertical="center"/>
    </xf>
    <xf numFmtId="10" fontId="9" fillId="0" borderId="6" xfId="0" applyNumberFormat="1" applyFont="1" applyBorder="1" applyAlignment="1">
      <alignment horizontal="center" vertical="center"/>
    </xf>
    <xf numFmtId="0" fontId="9" fillId="3" borderId="5" xfId="0" applyFont="1" applyFill="1" applyBorder="1" applyAlignment="1">
      <alignment vertical="center"/>
    </xf>
    <xf numFmtId="0" fontId="9" fillId="3" borderId="5" xfId="0" applyFont="1" applyFill="1" applyBorder="1" applyAlignment="1">
      <alignment horizontal="right" vertical="center"/>
    </xf>
    <xf numFmtId="49" fontId="14" fillId="4" borderId="2" xfId="0" applyNumberFormat="1" applyFont="1" applyFill="1" applyBorder="1" applyAlignment="1">
      <alignment horizontal="center" vertical="center" wrapText="1"/>
    </xf>
    <xf numFmtId="0" fontId="16" fillId="0" borderId="5" xfId="0" applyFont="1" applyBorder="1" applyAlignment="1">
      <alignment horizontal="left" vertical="center"/>
    </xf>
    <xf numFmtId="166" fontId="16" fillId="3" borderId="6" xfId="666" applyNumberFormat="1" applyFont="1" applyFill="1" applyBorder="1" applyAlignment="1">
      <alignment horizontal="center" vertical="center"/>
    </xf>
    <xf numFmtId="166" fontId="16" fillId="3" borderId="5" xfId="666" applyNumberFormat="1" applyFont="1" applyFill="1" applyBorder="1" applyAlignment="1">
      <alignment horizontal="center" vertical="center"/>
    </xf>
    <xf numFmtId="0" fontId="0" fillId="0" borderId="0" xfId="0"/>
    <xf numFmtId="0" fontId="5" fillId="3" borderId="14" xfId="0" applyFont="1" applyFill="1" applyBorder="1"/>
    <xf numFmtId="0" fontId="5" fillId="3" borderId="15" xfId="0" applyFont="1" applyFill="1" applyBorder="1"/>
    <xf numFmtId="3" fontId="9" fillId="0" borderId="5" xfId="0" applyNumberFormat="1" applyFont="1" applyBorder="1" applyAlignment="1">
      <alignment horizontal="center" vertical="center"/>
    </xf>
    <xf numFmtId="10" fontId="0" fillId="0" borderId="0" xfId="667" applyNumberFormat="1" applyFont="1"/>
    <xf numFmtId="0" fontId="0" fillId="3" borderId="0" xfId="0" applyFill="1" applyBorder="1" applyAlignment="1">
      <alignment vertical="center"/>
    </xf>
    <xf numFmtId="0" fontId="0" fillId="3" borderId="0" xfId="0" applyFill="1" applyBorder="1" applyAlignment="1">
      <alignment horizontal="left" vertical="center"/>
    </xf>
    <xf numFmtId="0" fontId="8" fillId="3" borderId="0" xfId="0" applyFont="1" applyFill="1" applyBorder="1" applyAlignment="1">
      <alignment vertical="center"/>
    </xf>
    <xf numFmtId="0" fontId="0" fillId="3" borderId="0" xfId="0" applyFill="1" applyBorder="1" applyAlignment="1">
      <alignment horizontal="left" vertical="center" wrapText="1"/>
    </xf>
    <xf numFmtId="0" fontId="2" fillId="3" borderId="2" xfId="0" applyFont="1" applyFill="1" applyBorder="1" applyAlignment="1">
      <alignment vertical="center" wrapText="1"/>
    </xf>
    <xf numFmtId="0" fontId="2" fillId="3" borderId="2" xfId="0" applyFont="1" applyFill="1" applyBorder="1" applyAlignment="1">
      <alignment vertical="center"/>
    </xf>
    <xf numFmtId="0" fontId="9" fillId="0" borderId="3" xfId="0" applyFont="1" applyFill="1" applyBorder="1" applyAlignment="1">
      <alignment horizontal="center" vertical="center"/>
    </xf>
    <xf numFmtId="166" fontId="0" fillId="0" borderId="0" xfId="0" applyNumberFormat="1"/>
    <xf numFmtId="3" fontId="9" fillId="0" borderId="3" xfId="0" applyNumberFormat="1" applyFont="1" applyFill="1" applyBorder="1" applyAlignment="1">
      <alignment horizontal="center" vertical="center"/>
    </xf>
    <xf numFmtId="166" fontId="37" fillId="3" borderId="6" xfId="666" applyNumberFormat="1" applyFont="1" applyFill="1" applyBorder="1" applyAlignment="1">
      <alignment horizontal="center" vertical="center"/>
    </xf>
    <xf numFmtId="167" fontId="9" fillId="0" borderId="6" xfId="0" applyNumberFormat="1" applyFont="1" applyBorder="1" applyAlignment="1">
      <alignment horizontal="center" vertical="center"/>
    </xf>
    <xf numFmtId="0" fontId="0" fillId="3" borderId="0" xfId="0" applyFill="1"/>
    <xf numFmtId="0" fontId="0" fillId="3" borderId="10" xfId="0" applyFill="1" applyBorder="1"/>
    <xf numFmtId="0" fontId="0" fillId="3" borderId="0" xfId="0" applyFill="1" applyBorder="1"/>
    <xf numFmtId="0" fontId="0" fillId="3" borderId="18" xfId="0" applyFill="1" applyBorder="1"/>
    <xf numFmtId="0" fontId="0" fillId="3" borderId="11" xfId="0" applyFill="1" applyBorder="1"/>
    <xf numFmtId="0" fontId="10" fillId="3" borderId="10" xfId="11" applyFill="1" applyBorder="1" applyAlignment="1">
      <alignment horizontal="left"/>
    </xf>
    <xf numFmtId="0" fontId="10" fillId="3" borderId="0" xfId="11" applyFill="1" applyBorder="1" applyAlignment="1">
      <alignment horizontal="left"/>
    </xf>
    <xf numFmtId="0" fontId="10" fillId="3" borderId="18" xfId="11" applyFill="1" applyBorder="1" applyAlignment="1">
      <alignment horizontal="left"/>
    </xf>
    <xf numFmtId="0" fontId="0" fillId="3" borderId="0" xfId="0" applyFill="1" applyBorder="1" applyAlignment="1">
      <alignment horizontal="left"/>
    </xf>
    <xf numFmtId="0" fontId="0" fillId="3" borderId="11" xfId="0" applyFill="1" applyBorder="1" applyAlignment="1">
      <alignment horizontal="left"/>
    </xf>
    <xf numFmtId="3" fontId="33" fillId="39" borderId="2" xfId="0" applyNumberFormat="1" applyFont="1" applyFill="1" applyBorder="1" applyAlignment="1">
      <alignment horizontal="right" vertical="center"/>
    </xf>
    <xf numFmtId="3" fontId="32" fillId="5" borderId="2" xfId="0" applyNumberFormat="1" applyFont="1" applyFill="1" applyBorder="1" applyAlignment="1">
      <alignment horizontal="right" vertical="center" wrapText="1"/>
    </xf>
    <xf numFmtId="3" fontId="33" fillId="36" borderId="2" xfId="0" applyNumberFormat="1" applyFont="1" applyFill="1" applyBorder="1" applyAlignment="1">
      <alignment horizontal="right" vertical="center" wrapText="1"/>
    </xf>
    <xf numFmtId="3" fontId="33" fillId="37" borderId="2" xfId="0" applyNumberFormat="1" applyFont="1" applyFill="1" applyBorder="1" applyAlignment="1">
      <alignment horizontal="right" vertical="center" wrapText="1"/>
    </xf>
    <xf numFmtId="3" fontId="32" fillId="36" borderId="2" xfId="0" applyNumberFormat="1" applyFont="1" applyFill="1" applyBorder="1" applyAlignment="1">
      <alignment horizontal="right" vertical="center" wrapText="1"/>
    </xf>
    <xf numFmtId="3" fontId="32" fillId="37" borderId="2" xfId="0" applyNumberFormat="1" applyFont="1" applyFill="1" applyBorder="1" applyAlignment="1">
      <alignment horizontal="right" vertical="center" wrapText="1"/>
    </xf>
    <xf numFmtId="3" fontId="37" fillId="41" borderId="2" xfId="0" applyNumberFormat="1" applyFont="1" applyFill="1" applyBorder="1" applyAlignment="1">
      <alignment horizontal="right" vertical="center"/>
    </xf>
    <xf numFmtId="3" fontId="32" fillId="38" borderId="2" xfId="0" applyNumberFormat="1" applyFont="1" applyFill="1" applyBorder="1" applyAlignment="1">
      <alignment horizontal="right" vertical="center" wrapText="1"/>
    </xf>
    <xf numFmtId="3" fontId="33" fillId="38" borderId="2"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3" fontId="33" fillId="3" borderId="2" xfId="0" applyNumberFormat="1" applyFont="1" applyFill="1" applyBorder="1" applyAlignment="1">
      <alignment horizontal="right" vertical="center" wrapText="1"/>
    </xf>
    <xf numFmtId="3" fontId="2" fillId="38" borderId="2" xfId="0" applyNumberFormat="1" applyFont="1" applyFill="1" applyBorder="1" applyAlignment="1">
      <alignment horizontal="right" vertical="center" wrapText="1"/>
    </xf>
    <xf numFmtId="3" fontId="33" fillId="0" borderId="2" xfId="0" applyNumberFormat="1" applyFont="1" applyFill="1" applyBorder="1" applyAlignment="1">
      <alignment horizontal="right" vertical="center" wrapText="1"/>
    </xf>
    <xf numFmtId="3" fontId="33" fillId="39" borderId="2" xfId="0" applyNumberFormat="1" applyFont="1" applyFill="1" applyBorder="1" applyAlignment="1">
      <alignment horizontal="right" vertical="center" wrapText="1"/>
    </xf>
    <xf numFmtId="3" fontId="32" fillId="0" borderId="2" xfId="0" applyNumberFormat="1" applyFont="1" applyBorder="1" applyAlignment="1">
      <alignment horizontal="right" vertical="center" wrapText="1"/>
    </xf>
    <xf numFmtId="3" fontId="32" fillId="40" borderId="2" xfId="0" applyNumberFormat="1" applyFont="1" applyFill="1" applyBorder="1" applyAlignment="1">
      <alignment horizontal="right" vertical="center" wrapText="1"/>
    </xf>
    <xf numFmtId="3" fontId="33" fillId="40" borderId="2" xfId="0" applyNumberFormat="1" applyFont="1" applyFill="1" applyBorder="1" applyAlignment="1">
      <alignment horizontal="right" vertical="center" wrapText="1"/>
    </xf>
    <xf numFmtId="3" fontId="37" fillId="37" borderId="2" xfId="0" applyNumberFormat="1" applyFont="1" applyFill="1" applyBorder="1" applyAlignment="1">
      <alignment horizontal="right" vertical="center"/>
    </xf>
    <xf numFmtId="3" fontId="32" fillId="41" borderId="2" xfId="0" applyNumberFormat="1" applyFont="1" applyFill="1" applyBorder="1" applyAlignment="1">
      <alignment horizontal="right" vertical="center" wrapText="1"/>
    </xf>
    <xf numFmtId="3" fontId="37" fillId="0" borderId="2" xfId="0" applyNumberFormat="1" applyFont="1" applyBorder="1" applyAlignment="1">
      <alignment horizontal="right" vertical="center"/>
    </xf>
    <xf numFmtId="3" fontId="32" fillId="3" borderId="2" xfId="0" applyNumberFormat="1" applyFont="1" applyFill="1" applyBorder="1" applyAlignment="1">
      <alignment horizontal="right" vertical="center" wrapText="1"/>
    </xf>
    <xf numFmtId="0" fontId="2" fillId="0" borderId="2" xfId="0" applyFont="1" applyFill="1" applyBorder="1" applyAlignment="1">
      <alignment vertical="center" wrapText="1"/>
    </xf>
    <xf numFmtId="3" fontId="32" fillId="0" borderId="2" xfId="0" applyNumberFormat="1" applyFont="1" applyFill="1" applyBorder="1" applyAlignment="1">
      <alignment horizontal="right" vertical="center" wrapText="1"/>
    </xf>
    <xf numFmtId="3" fontId="37" fillId="3" borderId="2" xfId="0" applyNumberFormat="1" applyFont="1" applyFill="1" applyBorder="1" applyAlignment="1">
      <alignment horizontal="right" vertical="center"/>
    </xf>
    <xf numFmtId="3" fontId="37" fillId="3" borderId="2" xfId="0" applyNumberFormat="1" applyFont="1" applyFill="1" applyBorder="1" applyAlignment="1">
      <alignment horizontal="right" vertical="center" wrapText="1"/>
    </xf>
    <xf numFmtId="3" fontId="37" fillId="38" borderId="2" xfId="0" applyNumberFormat="1" applyFont="1" applyFill="1" applyBorder="1" applyAlignment="1">
      <alignment horizontal="right" vertical="center" wrapText="1"/>
    </xf>
    <xf numFmtId="0" fontId="2" fillId="0" borderId="2" xfId="0" applyFont="1" applyFill="1" applyBorder="1" applyAlignment="1">
      <alignment vertical="center"/>
    </xf>
    <xf numFmtId="3" fontId="33" fillId="5" borderId="2" xfId="0" applyNumberFormat="1" applyFont="1" applyFill="1" applyBorder="1" applyAlignment="1">
      <alignment horizontal="right" vertical="center" wrapText="1"/>
    </xf>
    <xf numFmtId="3" fontId="2" fillId="0" borderId="2" xfId="0" applyNumberFormat="1" applyFont="1" applyFill="1" applyBorder="1" applyAlignment="1">
      <alignment horizontal="right" vertical="center" wrapText="1"/>
    </xf>
    <xf numFmtId="3" fontId="37" fillId="0" borderId="2" xfId="0" applyNumberFormat="1" applyFont="1" applyFill="1" applyBorder="1" applyAlignment="1">
      <alignment horizontal="right" vertical="center"/>
    </xf>
    <xf numFmtId="3" fontId="37" fillId="38" borderId="2" xfId="0" applyNumberFormat="1" applyFont="1" applyFill="1" applyBorder="1" applyAlignment="1">
      <alignment horizontal="right" vertical="center"/>
    </xf>
    <xf numFmtId="3" fontId="37" fillId="5" borderId="2" xfId="0" applyNumberFormat="1" applyFont="1" applyFill="1" applyBorder="1" applyAlignment="1">
      <alignment horizontal="right" vertical="center" wrapText="1"/>
    </xf>
    <xf numFmtId="3" fontId="2" fillId="38" borderId="2" xfId="0" applyNumberFormat="1" applyFont="1" applyFill="1" applyBorder="1" applyAlignment="1">
      <alignment horizontal="right" vertical="center"/>
    </xf>
    <xf numFmtId="0" fontId="16" fillId="3" borderId="30" xfId="0" applyFont="1" applyFill="1" applyBorder="1" applyAlignment="1">
      <alignment horizontal="left" vertical="center"/>
    </xf>
    <xf numFmtId="0" fontId="2" fillId="3" borderId="30" xfId="0" applyFont="1" applyFill="1" applyBorder="1" applyAlignment="1">
      <alignment vertical="center"/>
    </xf>
    <xf numFmtId="0" fontId="16" fillId="0" borderId="30" xfId="0" applyFont="1" applyFill="1" applyBorder="1" applyAlignment="1">
      <alignment horizontal="left" vertical="center"/>
    </xf>
    <xf numFmtId="0" fontId="37" fillId="0" borderId="2" xfId="0" applyFont="1" applyBorder="1" applyAlignment="1">
      <alignment horizontal="center" vertical="center"/>
    </xf>
    <xf numFmtId="0" fontId="0" fillId="3" borderId="12" xfId="0" applyFill="1" applyBorder="1"/>
    <xf numFmtId="0" fontId="0" fillId="3" borderId="13" xfId="0" applyFill="1" applyBorder="1"/>
    <xf numFmtId="0" fontId="0" fillId="3" borderId="6" xfId="0" applyFill="1" applyBorder="1"/>
    <xf numFmtId="0" fontId="0" fillId="3" borderId="0" xfId="0" applyFill="1" applyAlignment="1">
      <alignment horizontal="left"/>
    </xf>
    <xf numFmtId="166" fontId="0" fillId="3" borderId="0" xfId="0" applyNumberFormat="1" applyFill="1"/>
    <xf numFmtId="0" fontId="2" fillId="3" borderId="32" xfId="0" applyFont="1" applyFill="1" applyBorder="1" applyAlignment="1">
      <alignment vertical="center"/>
    </xf>
    <xf numFmtId="10" fontId="0" fillId="3" borderId="0" xfId="667" applyNumberFormat="1" applyFont="1" applyFill="1"/>
    <xf numFmtId="0" fontId="0" fillId="3" borderId="7" xfId="0" applyFill="1" applyBorder="1"/>
    <xf numFmtId="0" fontId="0" fillId="3" borderId="8" xfId="0" applyFill="1" applyBorder="1"/>
    <xf numFmtId="0" fontId="0" fillId="3" borderId="9" xfId="0" applyFill="1" applyBorder="1"/>
    <xf numFmtId="3" fontId="0" fillId="3" borderId="0" xfId="0" applyNumberFormat="1" applyFill="1" applyBorder="1"/>
    <xf numFmtId="10" fontId="0" fillId="3" borderId="0" xfId="667" applyNumberFormat="1" applyFont="1" applyFill="1" applyBorder="1"/>
    <xf numFmtId="0" fontId="0" fillId="0" borderId="0" xfId="0" applyFill="1"/>
    <xf numFmtId="0" fontId="34" fillId="0" borderId="0" xfId="0" applyFont="1" applyFill="1"/>
    <xf numFmtId="0" fontId="16" fillId="0" borderId="2" xfId="0" applyFont="1" applyFill="1" applyBorder="1" applyAlignment="1">
      <alignment horizontal="left" vertical="center"/>
    </xf>
    <xf numFmtId="0" fontId="0" fillId="0" borderId="2" xfId="0" applyBorder="1"/>
    <xf numFmtId="166" fontId="0" fillId="0" borderId="2" xfId="0" applyNumberFormat="1" applyBorder="1"/>
    <xf numFmtId="10" fontId="0" fillId="0" borderId="2" xfId="667" applyNumberFormat="1" applyFont="1" applyBorder="1"/>
    <xf numFmtId="0" fontId="16" fillId="0" borderId="33" xfId="0" applyFont="1" applyFill="1" applyBorder="1" applyAlignment="1">
      <alignment horizontal="left" vertical="center"/>
    </xf>
    <xf numFmtId="166" fontId="0" fillId="3" borderId="0" xfId="666" applyNumberFormat="1" applyFont="1" applyFill="1"/>
    <xf numFmtId="3" fontId="32" fillId="5" borderId="34" xfId="0" applyNumberFormat="1" applyFont="1" applyFill="1" applyBorder="1" applyAlignment="1">
      <alignment horizontal="right" vertical="center" wrapText="1"/>
    </xf>
    <xf numFmtId="3" fontId="33" fillId="36" borderId="34" xfId="0" applyNumberFormat="1" applyFont="1" applyFill="1" applyBorder="1" applyAlignment="1">
      <alignment horizontal="right" vertical="center" wrapText="1"/>
    </xf>
    <xf numFmtId="3" fontId="33" fillId="37" borderId="34" xfId="0" applyNumberFormat="1" applyFont="1" applyFill="1" applyBorder="1" applyAlignment="1">
      <alignment horizontal="right" vertical="center" wrapText="1"/>
    </xf>
    <xf numFmtId="3" fontId="32" fillId="0" borderId="34" xfId="0" applyNumberFormat="1" applyFont="1" applyBorder="1" applyAlignment="1">
      <alignment horizontal="right" vertical="center" wrapText="1"/>
    </xf>
    <xf numFmtId="3" fontId="32" fillId="38" borderId="34" xfId="0" applyNumberFormat="1" applyFont="1" applyFill="1" applyBorder="1" applyAlignment="1">
      <alignment horizontal="right" vertical="center" wrapText="1"/>
    </xf>
    <xf numFmtId="3" fontId="2" fillId="37" borderId="2" xfId="0" applyNumberFormat="1" applyFont="1" applyFill="1" applyBorder="1" applyAlignment="1">
      <alignment horizontal="right" vertical="center" wrapText="1"/>
    </xf>
    <xf numFmtId="3" fontId="33" fillId="41" borderId="2" xfId="0" applyNumberFormat="1" applyFont="1" applyFill="1" applyBorder="1" applyAlignment="1">
      <alignment horizontal="right" vertical="center" wrapText="1"/>
    </xf>
    <xf numFmtId="3" fontId="32" fillId="37" borderId="34" xfId="0" applyNumberFormat="1" applyFont="1" applyFill="1" applyBorder="1" applyAlignment="1">
      <alignment horizontal="right" vertical="center" wrapText="1"/>
    </xf>
    <xf numFmtId="3" fontId="39" fillId="5" borderId="2" xfId="0" applyNumberFormat="1" applyFont="1" applyFill="1" applyBorder="1" applyAlignment="1">
      <alignment horizontal="center" vertical="center" wrapText="1"/>
    </xf>
    <xf numFmtId="3" fontId="40" fillId="37" borderId="2" xfId="0" applyNumberFormat="1" applyFont="1" applyFill="1" applyBorder="1" applyAlignment="1">
      <alignment horizontal="center" vertical="center" wrapText="1"/>
    </xf>
    <xf numFmtId="3" fontId="40" fillId="36" borderId="2" xfId="0" applyNumberFormat="1" applyFont="1" applyFill="1" applyBorder="1" applyAlignment="1">
      <alignment horizontal="center" vertical="center" wrapText="1"/>
    </xf>
    <xf numFmtId="3" fontId="41" fillId="41" borderId="2" xfId="0" applyNumberFormat="1" applyFont="1" applyFill="1" applyBorder="1" applyAlignment="1">
      <alignment horizontal="center" vertical="center" wrapText="1"/>
    </xf>
    <xf numFmtId="3" fontId="42" fillId="38" borderId="2" xfId="0" applyNumberFormat="1" applyFont="1" applyFill="1" applyBorder="1" applyAlignment="1">
      <alignment horizontal="center" vertical="center" wrapText="1"/>
    </xf>
    <xf numFmtId="3" fontId="42" fillId="37" borderId="2" xfId="0" applyNumberFormat="1" applyFont="1" applyFill="1" applyBorder="1" applyAlignment="1">
      <alignment horizontal="center" vertical="center" wrapText="1"/>
    </xf>
    <xf numFmtId="3" fontId="40" fillId="38" borderId="2" xfId="0" applyNumberFormat="1" applyFont="1" applyFill="1" applyBorder="1" applyAlignment="1">
      <alignment horizontal="center" vertical="center" wrapText="1"/>
    </xf>
    <xf numFmtId="0" fontId="41" fillId="0" borderId="2" xfId="0" applyFont="1" applyBorder="1" applyAlignment="1">
      <alignment horizontal="center" vertical="center" wrapText="1"/>
    </xf>
    <xf numFmtId="166" fontId="16" fillId="0" borderId="6" xfId="666" applyNumberFormat="1" applyFont="1" applyFill="1" applyBorder="1" applyAlignment="1">
      <alignment horizontal="center" vertical="center"/>
    </xf>
    <xf numFmtId="166" fontId="16" fillId="0" borderId="5" xfId="666" applyNumberFormat="1" applyFont="1" applyFill="1" applyBorder="1" applyAlignment="1">
      <alignment horizontal="center" vertical="center"/>
    </xf>
    <xf numFmtId="0" fontId="0" fillId="42" borderId="7" xfId="0" applyFill="1" applyBorder="1"/>
    <xf numFmtId="0" fontId="0" fillId="42" borderId="8" xfId="0" applyFill="1" applyBorder="1"/>
    <xf numFmtId="0" fontId="0" fillId="42" borderId="9" xfId="0" applyFill="1" applyBorder="1"/>
    <xf numFmtId="0" fontId="0" fillId="42" borderId="10" xfId="0" applyFill="1" applyBorder="1"/>
    <xf numFmtId="0" fontId="7" fillId="42" borderId="0" xfId="0" applyFont="1" applyFill="1" applyBorder="1"/>
    <xf numFmtId="0" fontId="0" fillId="42" borderId="0" xfId="0" applyFill="1" applyBorder="1"/>
    <xf numFmtId="0" fontId="0" fillId="42" borderId="11" xfId="0" applyFill="1" applyBorder="1"/>
    <xf numFmtId="0" fontId="4" fillId="42" borderId="0" xfId="0" applyFont="1" applyFill="1" applyBorder="1"/>
    <xf numFmtId="0" fontId="6" fillId="42" borderId="0" xfId="0" applyFont="1" applyFill="1" applyBorder="1"/>
    <xf numFmtId="0" fontId="0" fillId="43" borderId="7" xfId="0" applyFill="1" applyBorder="1"/>
    <xf numFmtId="0" fontId="11" fillId="43" borderId="8" xfId="0" applyFont="1" applyFill="1" applyBorder="1"/>
    <xf numFmtId="0" fontId="0" fillId="43" borderId="8" xfId="0" applyFill="1" applyBorder="1"/>
    <xf numFmtId="0" fontId="0" fillId="43" borderId="9" xfId="0" applyFill="1" applyBorder="1"/>
    <xf numFmtId="0" fontId="0" fillId="43" borderId="10" xfId="0" applyFill="1" applyBorder="1"/>
    <xf numFmtId="0" fontId="11" fillId="43" borderId="0" xfId="0" applyFont="1" applyFill="1" applyBorder="1"/>
    <xf numFmtId="0" fontId="0" fillId="43" borderId="0" xfId="0" applyFill="1" applyBorder="1"/>
    <xf numFmtId="0" fontId="0" fillId="43" borderId="11" xfId="0" applyFill="1" applyBorder="1"/>
    <xf numFmtId="0" fontId="0" fillId="43" borderId="12" xfId="0" applyFill="1" applyBorder="1"/>
    <xf numFmtId="0" fontId="11" fillId="43" borderId="13" xfId="0" applyFont="1" applyFill="1" applyBorder="1"/>
    <xf numFmtId="0" fontId="0" fillId="43" borderId="13" xfId="0" applyFill="1" applyBorder="1"/>
    <xf numFmtId="0" fontId="0" fillId="43" borderId="6" xfId="0" applyFill="1" applyBorder="1"/>
    <xf numFmtId="0" fontId="13" fillId="43" borderId="0" xfId="12" applyFont="1" applyFill="1" applyBorder="1" applyAlignment="1">
      <alignment horizontal="center" vertical="top"/>
    </xf>
    <xf numFmtId="0" fontId="13" fillId="43" borderId="11" xfId="12" applyFont="1" applyFill="1" applyBorder="1" applyAlignment="1">
      <alignment horizontal="center" vertical="top"/>
    </xf>
    <xf numFmtId="0" fontId="14" fillId="42" borderId="0" xfId="0" applyFont="1" applyFill="1" applyBorder="1"/>
    <xf numFmtId="0" fontId="15" fillId="43" borderId="8" xfId="0" applyFont="1" applyFill="1" applyBorder="1"/>
    <xf numFmtId="0" fontId="15" fillId="43" borderId="0" xfId="0" applyFont="1" applyFill="1" applyBorder="1"/>
    <xf numFmtId="0" fontId="10" fillId="43" borderId="0" xfId="11" applyFill="1" applyBorder="1"/>
    <xf numFmtId="0" fontId="15" fillId="43" borderId="13" xfId="0" applyFont="1" applyFill="1" applyBorder="1"/>
    <xf numFmtId="0" fontId="14" fillId="44" borderId="3" xfId="0" applyFont="1" applyFill="1" applyBorder="1" applyAlignment="1">
      <alignment horizontal="center" vertical="center" wrapText="1"/>
    </xf>
    <xf numFmtId="0" fontId="14" fillId="44" borderId="4" xfId="0" applyFont="1" applyFill="1" applyBorder="1" applyAlignment="1">
      <alignment horizontal="center" vertical="center" wrapText="1"/>
    </xf>
    <xf numFmtId="0" fontId="0" fillId="42" borderId="7" xfId="0" applyFill="1" applyBorder="1" applyAlignment="1">
      <alignment vertical="center"/>
    </xf>
    <xf numFmtId="0" fontId="0" fillId="42" borderId="8" xfId="0" applyFill="1" applyBorder="1" applyAlignment="1">
      <alignment horizontal="left" vertical="center"/>
    </xf>
    <xf numFmtId="0" fontId="0" fillId="42" borderId="8" xfId="0" applyFill="1" applyBorder="1" applyAlignment="1">
      <alignment vertical="center"/>
    </xf>
    <xf numFmtId="0" fontId="0" fillId="42" borderId="8" xfId="0" applyFill="1" applyBorder="1" applyAlignment="1">
      <alignment horizontal="left" vertical="center" wrapText="1"/>
    </xf>
    <xf numFmtId="0" fontId="0" fillId="42" borderId="10" xfId="0" applyFill="1" applyBorder="1" applyAlignment="1">
      <alignment vertical="center"/>
    </xf>
    <xf numFmtId="0" fontId="7" fillId="42" borderId="0" xfId="0" applyFont="1" applyFill="1" applyBorder="1" applyAlignment="1">
      <alignment vertical="center"/>
    </xf>
    <xf numFmtId="0" fontId="0" fillId="42" borderId="0" xfId="0" applyFill="1" applyBorder="1" applyAlignment="1">
      <alignment vertical="center"/>
    </xf>
    <xf numFmtId="0" fontId="0" fillId="42" borderId="0" xfId="0" applyFill="1" applyBorder="1" applyAlignment="1">
      <alignment horizontal="left" vertical="center" wrapText="1"/>
    </xf>
    <xf numFmtId="0" fontId="4" fillId="42" borderId="0" xfId="0" applyFont="1" applyFill="1" applyBorder="1" applyAlignment="1">
      <alignment vertical="center"/>
    </xf>
    <xf numFmtId="0" fontId="6" fillId="42" borderId="0" xfId="0" applyFont="1" applyFill="1" applyBorder="1" applyAlignment="1">
      <alignment vertical="center"/>
    </xf>
    <xf numFmtId="0" fontId="0" fillId="43" borderId="31" xfId="0" applyFill="1" applyBorder="1" applyAlignment="1">
      <alignment vertical="center"/>
    </xf>
    <xf numFmtId="0" fontId="11" fillId="43" borderId="8" xfId="0" applyFont="1" applyFill="1" applyBorder="1" applyAlignment="1">
      <alignment vertical="center"/>
    </xf>
    <xf numFmtId="0" fontId="0" fillId="43" borderId="8" xfId="0" applyFill="1" applyBorder="1" applyAlignment="1">
      <alignment vertical="center"/>
    </xf>
    <xf numFmtId="0" fontId="0" fillId="43" borderId="8" xfId="0" applyFill="1" applyBorder="1" applyAlignment="1">
      <alignment horizontal="left" vertical="center" wrapText="1"/>
    </xf>
    <xf numFmtId="0" fontId="0" fillId="43" borderId="10" xfId="0" applyFill="1" applyBorder="1" applyAlignment="1">
      <alignment vertical="center"/>
    </xf>
    <xf numFmtId="0" fontId="11" fillId="43" borderId="0" xfId="0" applyFont="1" applyFill="1" applyBorder="1" applyAlignment="1">
      <alignment vertical="center"/>
    </xf>
    <xf numFmtId="0" fontId="0" fillId="43" borderId="0" xfId="0" applyFill="1" applyBorder="1" applyAlignment="1">
      <alignment vertical="center"/>
    </xf>
    <xf numFmtId="0" fontId="0" fillId="43" borderId="0" xfId="0" applyFill="1" applyBorder="1" applyAlignment="1">
      <alignment horizontal="left" vertical="center" wrapText="1"/>
    </xf>
    <xf numFmtId="0" fontId="0" fillId="43" borderId="12" xfId="0" applyFill="1" applyBorder="1" applyAlignment="1">
      <alignment vertical="center"/>
    </xf>
    <xf numFmtId="0" fontId="11" fillId="43" borderId="13" xfId="0" applyFont="1" applyFill="1" applyBorder="1" applyAlignment="1">
      <alignment vertical="center"/>
    </xf>
    <xf numFmtId="0" fontId="0" fillId="43" borderId="13" xfId="0" applyFill="1" applyBorder="1" applyAlignment="1">
      <alignment vertical="center"/>
    </xf>
    <xf numFmtId="0" fontId="0" fillId="43" borderId="13" xfId="0" applyFill="1" applyBorder="1" applyAlignment="1">
      <alignment horizontal="left" vertical="center" wrapText="1"/>
    </xf>
    <xf numFmtId="49" fontId="14" fillId="44" borderId="2" xfId="0" applyNumberFormat="1" applyFont="1" applyFill="1" applyBorder="1" applyAlignment="1">
      <alignment horizontal="center" vertical="center" wrapText="1"/>
    </xf>
    <xf numFmtId="17" fontId="36" fillId="44" borderId="2" xfId="0" applyNumberFormat="1" applyFont="1" applyFill="1" applyBorder="1" applyAlignment="1" applyProtection="1">
      <alignment horizontal="center" vertical="center" wrapText="1"/>
    </xf>
    <xf numFmtId="0" fontId="0" fillId="42" borderId="0" xfId="0" applyFill="1" applyBorder="1" applyAlignment="1">
      <alignment horizontal="left"/>
    </xf>
    <xf numFmtId="0" fontId="0" fillId="42" borderId="8" xfId="0" applyFill="1" applyBorder="1" applyAlignment="1"/>
    <xf numFmtId="0" fontId="0" fillId="42" borderId="8" xfId="0" applyFill="1" applyBorder="1" applyAlignment="1">
      <alignment horizontal="left"/>
    </xf>
    <xf numFmtId="0" fontId="7" fillId="42" borderId="0" xfId="0" applyFont="1" applyFill="1" applyBorder="1" applyAlignment="1"/>
    <xf numFmtId="0" fontId="4" fillId="42" borderId="0" xfId="0" applyFont="1" applyFill="1" applyBorder="1" applyAlignment="1"/>
    <xf numFmtId="0" fontId="6" fillId="42" borderId="0" xfId="0" applyFont="1" applyFill="1" applyBorder="1" applyAlignment="1"/>
    <xf numFmtId="0" fontId="0" fillId="42" borderId="0" xfId="0" applyFill="1" applyBorder="1" applyAlignment="1"/>
    <xf numFmtId="0" fontId="11" fillId="43" borderId="8" xfId="0" applyFont="1" applyFill="1" applyBorder="1" applyAlignment="1"/>
    <xf numFmtId="0" fontId="0" fillId="43" borderId="8" xfId="0" applyFill="1" applyBorder="1" applyAlignment="1">
      <alignment horizontal="left"/>
    </xf>
    <xf numFmtId="0" fontId="0" fillId="43" borderId="9" xfId="0" applyFill="1" applyBorder="1" applyAlignment="1">
      <alignment horizontal="left"/>
    </xf>
    <xf numFmtId="0" fontId="11" fillId="43" borderId="0" xfId="0" applyFont="1" applyFill="1" applyBorder="1" applyAlignment="1"/>
    <xf numFmtId="0" fontId="0" fillId="43" borderId="0" xfId="0" applyFill="1" applyBorder="1" applyAlignment="1">
      <alignment horizontal="left"/>
    </xf>
    <xf numFmtId="0" fontId="0" fillId="43" borderId="11" xfId="0" applyFill="1" applyBorder="1" applyAlignment="1">
      <alignment horizontal="left"/>
    </xf>
    <xf numFmtId="0" fontId="11" fillId="43" borderId="13" xfId="0" applyFont="1" applyFill="1" applyBorder="1" applyAlignment="1"/>
    <xf numFmtId="0" fontId="0" fillId="43" borderId="13" xfId="0" applyFill="1" applyBorder="1" applyAlignment="1">
      <alignment horizontal="left"/>
    </xf>
    <xf numFmtId="0" fontId="0" fillId="43" borderId="6" xfId="0" applyFill="1" applyBorder="1" applyAlignment="1">
      <alignment horizontal="left"/>
    </xf>
    <xf numFmtId="0" fontId="43" fillId="43" borderId="8" xfId="0" applyFont="1" applyFill="1" applyBorder="1"/>
    <xf numFmtId="0" fontId="43" fillId="43" borderId="0" xfId="0" applyFont="1" applyFill="1" applyBorder="1"/>
    <xf numFmtId="0" fontId="43" fillId="43" borderId="13" xfId="0" applyFont="1" applyFill="1" applyBorder="1"/>
    <xf numFmtId="3" fontId="33" fillId="38" borderId="2" xfId="0" applyNumberFormat="1" applyFont="1" applyFill="1" applyBorder="1" applyAlignment="1">
      <alignment horizontal="right" vertical="center"/>
    </xf>
    <xf numFmtId="0" fontId="0" fillId="36" borderId="2" xfId="0" applyFill="1" applyBorder="1" applyAlignment="1">
      <alignment vertical="top"/>
    </xf>
    <xf numFmtId="0" fontId="44" fillId="0" borderId="2" xfId="0" applyFont="1" applyBorder="1" applyAlignment="1">
      <alignment horizontal="left" vertical="top" wrapText="1" readingOrder="1"/>
    </xf>
    <xf numFmtId="0" fontId="44" fillId="0" borderId="2" xfId="0" applyFont="1" applyBorder="1" applyAlignment="1">
      <alignment horizontal="left" vertical="top" wrapText="1"/>
    </xf>
    <xf numFmtId="0" fontId="0" fillId="0" borderId="2" xfId="0" applyFill="1" applyBorder="1" applyAlignment="1">
      <alignment vertical="top"/>
    </xf>
    <xf numFmtId="0" fontId="0" fillId="38" borderId="2" xfId="0" applyFill="1" applyBorder="1" applyAlignment="1">
      <alignment vertical="top"/>
    </xf>
    <xf numFmtId="3" fontId="2" fillId="36" borderId="2" xfId="0" applyNumberFormat="1" applyFont="1" applyFill="1" applyBorder="1" applyAlignment="1">
      <alignment horizontal="right" vertical="center" wrapText="1"/>
    </xf>
    <xf numFmtId="0" fontId="0" fillId="37" borderId="2" xfId="0" applyFill="1" applyBorder="1" applyAlignment="1"/>
    <xf numFmtId="3" fontId="33" fillId="36" borderId="2" xfId="0" applyNumberFormat="1" applyFont="1" applyFill="1" applyBorder="1" applyAlignment="1">
      <alignment horizontal="right" vertical="center"/>
    </xf>
    <xf numFmtId="0" fontId="0" fillId="37" borderId="2" xfId="0" applyFill="1" applyBorder="1" applyAlignment="1">
      <alignment vertical="top"/>
    </xf>
    <xf numFmtId="3" fontId="32" fillId="41" borderId="34" xfId="0" applyNumberFormat="1" applyFont="1" applyFill="1" applyBorder="1" applyAlignment="1">
      <alignment horizontal="right" vertical="center" wrapText="1"/>
    </xf>
    <xf numFmtId="0" fontId="16" fillId="0" borderId="30" xfId="0" applyFont="1" applyFill="1" applyBorder="1" applyAlignment="1">
      <alignment horizontal="left" vertical="center" wrapText="1"/>
    </xf>
    <xf numFmtId="3" fontId="32" fillId="0" borderId="34" xfId="0" applyNumberFormat="1" applyFont="1" applyFill="1" applyBorder="1" applyAlignment="1">
      <alignment horizontal="right" vertical="center" wrapText="1"/>
    </xf>
    <xf numFmtId="3" fontId="37" fillId="0" borderId="34" xfId="0" applyNumberFormat="1" applyFont="1" applyFill="1" applyBorder="1" applyAlignment="1">
      <alignment horizontal="right" vertical="center" wrapText="1"/>
    </xf>
    <xf numFmtId="3" fontId="37" fillId="0" borderId="2" xfId="0" applyNumberFormat="1" applyFont="1" applyFill="1" applyBorder="1" applyAlignment="1">
      <alignment horizontal="right" vertical="center" wrapText="1"/>
    </xf>
    <xf numFmtId="3" fontId="37" fillId="3" borderId="34" xfId="0" applyNumberFormat="1" applyFont="1" applyFill="1" applyBorder="1" applyAlignment="1">
      <alignment horizontal="right" vertical="center"/>
    </xf>
    <xf numFmtId="3" fontId="37" fillId="38" borderId="34" xfId="0" applyNumberFormat="1" applyFont="1" applyFill="1" applyBorder="1" applyAlignment="1">
      <alignment horizontal="right" vertical="center"/>
    </xf>
    <xf numFmtId="3" fontId="37" fillId="41" borderId="34" xfId="0" applyNumberFormat="1" applyFont="1" applyFill="1" applyBorder="1" applyAlignment="1">
      <alignment horizontal="right" vertical="center"/>
    </xf>
    <xf numFmtId="0" fontId="0" fillId="0" borderId="0" xfId="0" applyBorder="1"/>
    <xf numFmtId="10" fontId="0" fillId="0" borderId="0" xfId="667" applyNumberFormat="1" applyFont="1" applyBorder="1"/>
    <xf numFmtId="0" fontId="0" fillId="0" borderId="2" xfId="0" applyBorder="1" applyAlignment="1">
      <alignment vertical="top"/>
    </xf>
    <xf numFmtId="0" fontId="32" fillId="46" borderId="2" xfId="0" applyFont="1" applyFill="1" applyBorder="1" applyAlignment="1">
      <alignment horizontal="center" vertical="top" wrapText="1" readingOrder="1"/>
    </xf>
    <xf numFmtId="0" fontId="32" fillId="46" borderId="2" xfId="0" applyFont="1" applyFill="1" applyBorder="1" applyAlignment="1">
      <alignment horizontal="left" vertical="top" wrapText="1" readingOrder="1"/>
    </xf>
    <xf numFmtId="14" fontId="44" fillId="0" borderId="2" xfId="0" applyNumberFormat="1" applyFont="1" applyBorder="1" applyAlignment="1">
      <alignment horizontal="left" vertical="top" wrapText="1"/>
    </xf>
    <xf numFmtId="0" fontId="44" fillId="3" borderId="2" xfId="0" applyFont="1" applyFill="1" applyBorder="1" applyAlignment="1">
      <alignment horizontal="left" vertical="top" wrapText="1"/>
    </xf>
    <xf numFmtId="3" fontId="44" fillId="0" borderId="2" xfId="0" applyNumberFormat="1" applyFont="1" applyBorder="1" applyAlignment="1">
      <alignment horizontal="right" vertical="top" wrapText="1"/>
    </xf>
    <xf numFmtId="168" fontId="44" fillId="0" borderId="2" xfId="0" applyNumberFormat="1" applyFont="1" applyBorder="1" applyAlignment="1">
      <alignment horizontal="left" vertical="top" wrapText="1"/>
    </xf>
    <xf numFmtId="3" fontId="44" fillId="45" borderId="2" xfId="0" applyNumberFormat="1" applyFont="1" applyFill="1" applyBorder="1" applyAlignment="1">
      <alignment horizontal="right" vertical="top" wrapText="1"/>
    </xf>
    <xf numFmtId="168" fontId="44" fillId="45" borderId="2" xfId="0" applyNumberFormat="1" applyFont="1" applyFill="1" applyBorder="1" applyAlignment="1">
      <alignment horizontal="left" vertical="top" wrapText="1"/>
    </xf>
    <xf numFmtId="0" fontId="0" fillId="45" borderId="2" xfId="0" applyFill="1" applyBorder="1" applyAlignment="1">
      <alignment vertical="top"/>
    </xf>
    <xf numFmtId="0" fontId="44" fillId="3" borderId="2" xfId="0" applyFont="1" applyFill="1" applyBorder="1" applyAlignment="1">
      <alignment horizontal="left" vertical="top" wrapText="1" readingOrder="1"/>
    </xf>
    <xf numFmtId="168" fontId="46" fillId="0" borderId="2" xfId="0" applyNumberFormat="1" applyFont="1" applyBorder="1" applyAlignment="1">
      <alignment horizontal="left" vertical="top" wrapText="1"/>
    </xf>
    <xf numFmtId="3" fontId="46" fillId="45" borderId="2" xfId="0" applyNumberFormat="1" applyFont="1" applyFill="1" applyBorder="1" applyAlignment="1">
      <alignment horizontal="right" vertical="top" wrapText="1"/>
    </xf>
    <xf numFmtId="168" fontId="46" fillId="45" borderId="2" xfId="0" applyNumberFormat="1" applyFont="1" applyFill="1" applyBorder="1" applyAlignment="1">
      <alignment horizontal="left" vertical="top" wrapText="1"/>
    </xf>
    <xf numFmtId="3" fontId="46" fillId="0" borderId="2" xfId="0" applyNumberFormat="1" applyFont="1" applyBorder="1" applyAlignment="1">
      <alignment horizontal="right" vertical="top" wrapText="1"/>
    </xf>
    <xf numFmtId="0" fontId="33" fillId="0" borderId="2" xfId="0" applyFont="1" applyBorder="1" applyAlignment="1">
      <alignment vertical="top"/>
    </xf>
    <xf numFmtId="168" fontId="47" fillId="0" borderId="2" xfId="0" applyNumberFormat="1" applyFont="1" applyBorder="1" applyAlignment="1">
      <alignment horizontal="left" vertical="top" wrapText="1"/>
    </xf>
    <xf numFmtId="3" fontId="47" fillId="45" borderId="2" xfId="0" applyNumberFormat="1" applyFont="1" applyFill="1" applyBorder="1" applyAlignment="1">
      <alignment horizontal="right" vertical="top" wrapText="1"/>
    </xf>
    <xf numFmtId="168" fontId="47" fillId="45" borderId="2" xfId="0" applyNumberFormat="1" applyFont="1" applyFill="1" applyBorder="1" applyAlignment="1">
      <alignment horizontal="left" vertical="top" wrapText="1"/>
    </xf>
    <xf numFmtId="3" fontId="47" fillId="0" borderId="2" xfId="0" applyNumberFormat="1" applyFont="1" applyBorder="1" applyAlignment="1">
      <alignment horizontal="right" vertical="top" wrapText="1"/>
    </xf>
    <xf numFmtId="168" fontId="46" fillId="3" borderId="2" xfId="0" applyNumberFormat="1" applyFont="1" applyFill="1" applyBorder="1" applyAlignment="1">
      <alignment horizontal="left" vertical="top" wrapText="1"/>
    </xf>
    <xf numFmtId="0" fontId="48" fillId="46" borderId="2" xfId="0" applyFont="1" applyFill="1" applyBorder="1" applyAlignment="1">
      <alignment horizontal="center" vertical="top" wrapText="1" readingOrder="1"/>
    </xf>
    <xf numFmtId="0" fontId="44" fillId="0" borderId="2" xfId="0" applyFont="1" applyBorder="1" applyAlignment="1">
      <alignment vertical="top"/>
    </xf>
    <xf numFmtId="0" fontId="44" fillId="45" borderId="2" xfId="0" applyFont="1" applyFill="1" applyBorder="1" applyAlignment="1">
      <alignment vertical="top"/>
    </xf>
    <xf numFmtId="0" fontId="27" fillId="36" borderId="2" xfId="0" applyFont="1" applyFill="1" applyBorder="1" applyAlignment="1">
      <alignment vertical="top"/>
    </xf>
    <xf numFmtId="3" fontId="0" fillId="3" borderId="0" xfId="0" applyNumberFormat="1" applyFill="1"/>
    <xf numFmtId="3" fontId="33" fillId="37" borderId="2" xfId="0" applyNumberFormat="1" applyFont="1" applyFill="1" applyBorder="1" applyAlignment="1">
      <alignment horizontal="right" vertical="center"/>
    </xf>
    <xf numFmtId="0" fontId="27" fillId="37" borderId="2" xfId="0" applyFont="1" applyFill="1" applyBorder="1" applyAlignment="1">
      <alignment vertical="top"/>
    </xf>
    <xf numFmtId="1" fontId="0" fillId="3" borderId="8" xfId="0" applyNumberFormat="1" applyFill="1" applyBorder="1"/>
    <xf numFmtId="1" fontId="0" fillId="3" borderId="0" xfId="0" applyNumberFormat="1" applyFill="1" applyBorder="1"/>
    <xf numFmtId="1" fontId="0" fillId="3" borderId="13" xfId="0" applyNumberFormat="1" applyFill="1" applyBorder="1"/>
    <xf numFmtId="1" fontId="0" fillId="3" borderId="0" xfId="0" applyNumberFormat="1" applyFill="1"/>
    <xf numFmtId="1" fontId="0" fillId="3" borderId="11" xfId="0" applyNumberFormat="1" applyFill="1" applyBorder="1"/>
    <xf numFmtId="1" fontId="0" fillId="3" borderId="0" xfId="667" applyNumberFormat="1" applyFont="1" applyFill="1" applyBorder="1"/>
    <xf numFmtId="9" fontId="0" fillId="3" borderId="0" xfId="667" applyFont="1" applyFill="1" applyBorder="1"/>
    <xf numFmtId="9" fontId="0" fillId="3" borderId="0" xfId="667" applyFont="1" applyFill="1"/>
    <xf numFmtId="0" fontId="0" fillId="41" borderId="0" xfId="0" applyFill="1"/>
    <xf numFmtId="3" fontId="32" fillId="3" borderId="0" xfId="0" applyNumberFormat="1" applyFont="1" applyFill="1" applyBorder="1" applyAlignment="1">
      <alignment horizontal="right" vertical="center" wrapText="1"/>
    </xf>
    <xf numFmtId="0" fontId="27" fillId="36" borderId="2" xfId="0" applyFont="1" applyFill="1" applyBorder="1" applyAlignment="1">
      <alignment horizontal="center" vertical="center"/>
    </xf>
    <xf numFmtId="3" fontId="2" fillId="5" borderId="2" xfId="0" applyNumberFormat="1" applyFont="1" applyFill="1" applyBorder="1" applyAlignment="1">
      <alignment horizontal="right" vertical="center" wrapText="1"/>
    </xf>
    <xf numFmtId="3" fontId="33" fillId="47" borderId="2" xfId="0" applyNumberFormat="1" applyFont="1" applyFill="1" applyBorder="1" applyAlignment="1">
      <alignment horizontal="right" vertical="center" wrapText="1"/>
    </xf>
    <xf numFmtId="166" fontId="33" fillId="3" borderId="6" xfId="666" applyNumberFormat="1" applyFont="1" applyFill="1" applyBorder="1" applyAlignment="1">
      <alignment horizontal="center" vertical="center"/>
    </xf>
    <xf numFmtId="0" fontId="0" fillId="3" borderId="14" xfId="0" applyFill="1" applyBorder="1"/>
    <xf numFmtId="0" fontId="0" fillId="3" borderId="4" xfId="0" applyFill="1" applyBorder="1"/>
    <xf numFmtId="0" fontId="0" fillId="3" borderId="3" xfId="0" applyFill="1" applyBorder="1"/>
    <xf numFmtId="17" fontId="36" fillId="44" borderId="0" xfId="0" applyNumberFormat="1" applyFont="1" applyFill="1" applyBorder="1" applyAlignment="1" applyProtection="1">
      <alignment horizontal="center" vertical="center" wrapText="1"/>
    </xf>
    <xf numFmtId="3" fontId="37" fillId="41" borderId="41" xfId="0" applyNumberFormat="1" applyFont="1" applyFill="1" applyBorder="1" applyAlignment="1">
      <alignment horizontal="right" vertical="center"/>
    </xf>
    <xf numFmtId="3" fontId="32" fillId="5" borderId="41" xfId="0" applyNumberFormat="1" applyFont="1" applyFill="1" applyBorder="1" applyAlignment="1">
      <alignment horizontal="right" vertical="center" wrapText="1"/>
    </xf>
    <xf numFmtId="3" fontId="2" fillId="38" borderId="41" xfId="0" applyNumberFormat="1" applyFont="1" applyFill="1" applyBorder="1" applyAlignment="1">
      <alignment horizontal="right" vertical="center" wrapText="1"/>
    </xf>
    <xf numFmtId="3" fontId="33" fillId="36" borderId="41" xfId="0" applyNumberFormat="1" applyFont="1" applyFill="1" applyBorder="1" applyAlignment="1">
      <alignment horizontal="right" vertical="center" wrapText="1"/>
    </xf>
    <xf numFmtId="3" fontId="32" fillId="41" borderId="41" xfId="0" applyNumberFormat="1" applyFont="1" applyFill="1" applyBorder="1" applyAlignment="1">
      <alignment horizontal="right" vertical="center" wrapText="1"/>
    </xf>
    <xf numFmtId="0" fontId="27" fillId="36" borderId="41" xfId="0" applyFont="1" applyFill="1" applyBorder="1" applyAlignment="1">
      <alignment horizontal="center" vertical="center"/>
    </xf>
    <xf numFmtId="3" fontId="33" fillId="47" borderId="41" xfId="0" applyNumberFormat="1" applyFont="1" applyFill="1" applyBorder="1" applyAlignment="1">
      <alignment horizontal="right" vertical="center" wrapText="1"/>
    </xf>
    <xf numFmtId="3" fontId="37" fillId="38" borderId="41" xfId="0" applyNumberFormat="1" applyFont="1" applyFill="1" applyBorder="1" applyAlignment="1">
      <alignment horizontal="right" vertical="center" wrapText="1"/>
    </xf>
    <xf numFmtId="0" fontId="27" fillId="36" borderId="41" xfId="0" applyFont="1" applyFill="1" applyBorder="1" applyAlignment="1">
      <alignment vertical="top"/>
    </xf>
    <xf numFmtId="3" fontId="32" fillId="41" borderId="36" xfId="0" applyNumberFormat="1" applyFont="1" applyFill="1" applyBorder="1" applyAlignment="1">
      <alignment horizontal="right" vertical="center" wrapText="1"/>
    </xf>
    <xf numFmtId="3" fontId="2" fillId="5" borderId="41" xfId="0" applyNumberFormat="1" applyFont="1" applyFill="1" applyBorder="1" applyAlignment="1">
      <alignment horizontal="right" vertical="center" wrapText="1"/>
    </xf>
    <xf numFmtId="3" fontId="32" fillId="38" borderId="41" xfId="0" applyNumberFormat="1" applyFont="1" applyFill="1" applyBorder="1" applyAlignment="1">
      <alignment horizontal="right" vertical="center" wrapText="1"/>
    </xf>
    <xf numFmtId="3" fontId="37" fillId="41" borderId="36" xfId="0" applyNumberFormat="1" applyFont="1" applyFill="1" applyBorder="1" applyAlignment="1">
      <alignment horizontal="right" vertical="center"/>
    </xf>
    <xf numFmtId="0" fontId="0" fillId="41" borderId="2" xfId="0" applyFill="1" applyBorder="1"/>
    <xf numFmtId="3" fontId="49" fillId="5" borderId="2" xfId="0" applyNumberFormat="1" applyFont="1" applyFill="1" applyBorder="1" applyAlignment="1">
      <alignment horizontal="right" vertical="center" wrapText="1"/>
    </xf>
    <xf numFmtId="3" fontId="37" fillId="5" borderId="41" xfId="0" applyNumberFormat="1" applyFont="1" applyFill="1" applyBorder="1" applyAlignment="1">
      <alignment horizontal="right" vertical="center" wrapText="1"/>
    </xf>
    <xf numFmtId="3" fontId="37" fillId="5" borderId="2" xfId="0" applyNumberFormat="1" applyFont="1" applyFill="1" applyBorder="1" applyAlignment="1">
      <alignment horizontal="right" vertical="center"/>
    </xf>
    <xf numFmtId="0" fontId="27" fillId="0" borderId="0" xfId="0" applyFont="1"/>
    <xf numFmtId="3" fontId="15" fillId="0" borderId="6" xfId="0" applyNumberFormat="1" applyFont="1" applyBorder="1" applyAlignment="1">
      <alignment horizontal="center" vertical="center"/>
    </xf>
    <xf numFmtId="0" fontId="0" fillId="3" borderId="0" xfId="0" applyFill="1" applyBorder="1" applyAlignment="1">
      <alignment horizontal="left"/>
    </xf>
    <xf numFmtId="0" fontId="0" fillId="3" borderId="11" xfId="0" applyFill="1" applyBorder="1" applyAlignment="1">
      <alignment horizontal="left"/>
    </xf>
    <xf numFmtId="0" fontId="0" fillId="3" borderId="13" xfId="0" applyFill="1" applyBorder="1" applyAlignment="1">
      <alignment horizontal="center"/>
    </xf>
    <xf numFmtId="0" fontId="0" fillId="3" borderId="6" xfId="0" applyFill="1" applyBorder="1" applyAlignment="1">
      <alignment horizontal="center"/>
    </xf>
    <xf numFmtId="0" fontId="10" fillId="3" borderId="10" xfId="11" applyFill="1" applyBorder="1" applyAlignment="1">
      <alignment horizontal="left"/>
    </xf>
    <xf numFmtId="0" fontId="10" fillId="3" borderId="0" xfId="11" applyFill="1" applyBorder="1" applyAlignment="1">
      <alignment horizontal="left"/>
    </xf>
    <xf numFmtId="0" fontId="10" fillId="3" borderId="18" xfId="11" applyFill="1" applyBorder="1" applyAlignment="1">
      <alignment horizontal="left"/>
    </xf>
    <xf numFmtId="0" fontId="10" fillId="3" borderId="12" xfId="11" applyFill="1" applyBorder="1" applyAlignment="1">
      <alignment horizontal="left"/>
    </xf>
    <xf numFmtId="0" fontId="10" fillId="3" borderId="13" xfId="11" applyFill="1" applyBorder="1" applyAlignment="1">
      <alignment horizontal="left"/>
    </xf>
    <xf numFmtId="0" fontId="10" fillId="3" borderId="20" xfId="11" applyFill="1" applyBorder="1" applyAlignment="1">
      <alignment horizontal="left"/>
    </xf>
    <xf numFmtId="0" fontId="13" fillId="44" borderId="8" xfId="12" applyFont="1" applyFill="1" applyBorder="1" applyAlignment="1">
      <alignment horizontal="center" vertical="top"/>
    </xf>
    <xf numFmtId="0" fontId="13" fillId="44" borderId="9" xfId="12" applyFont="1" applyFill="1" applyBorder="1" applyAlignment="1">
      <alignment horizontal="center" vertical="top"/>
    </xf>
    <xf numFmtId="0" fontId="14" fillId="44" borderId="16" xfId="12" applyFont="1" applyFill="1" applyBorder="1" applyAlignment="1">
      <alignment horizontal="center" vertical="top"/>
    </xf>
    <xf numFmtId="0" fontId="14" fillId="44" borderId="19" xfId="12" applyFont="1" applyFill="1" applyBorder="1" applyAlignment="1">
      <alignment horizontal="center" vertical="top"/>
    </xf>
    <xf numFmtId="0" fontId="2" fillId="43" borderId="17" xfId="12" applyFill="1" applyBorder="1" applyAlignment="1">
      <alignment horizontal="center" vertical="top"/>
    </xf>
    <xf numFmtId="0" fontId="2" fillId="43" borderId="18" xfId="12" applyFill="1" applyBorder="1" applyAlignment="1">
      <alignment horizontal="center" vertical="top"/>
    </xf>
    <xf numFmtId="0" fontId="0" fillId="3" borderId="14" xfId="0" applyFill="1" applyBorder="1" applyAlignment="1">
      <alignment horizontal="center"/>
    </xf>
    <xf numFmtId="0" fontId="0" fillId="3" borderId="15" xfId="0" applyFill="1" applyBorder="1" applyAlignment="1">
      <alignment horizontal="center"/>
    </xf>
    <xf numFmtId="0" fontId="0" fillId="3" borderId="4" xfId="0" applyFill="1" applyBorder="1" applyAlignment="1">
      <alignment horizontal="center"/>
    </xf>
    <xf numFmtId="0" fontId="14" fillId="42" borderId="0" xfId="0" applyFont="1" applyFill="1" applyBorder="1" applyAlignment="1">
      <alignment horizontal="left" wrapText="1"/>
    </xf>
    <xf numFmtId="0" fontId="0" fillId="3" borderId="2" xfId="0" applyFill="1" applyBorder="1" applyAlignment="1">
      <alignment horizontal="left" vertical="center" wrapText="1"/>
    </xf>
    <xf numFmtId="0" fontId="45" fillId="3" borderId="41" xfId="0" applyFont="1" applyFill="1" applyBorder="1" applyAlignment="1">
      <alignment horizontal="center" vertical="center"/>
    </xf>
    <xf numFmtId="0" fontId="45" fillId="3" borderId="21" xfId="0" applyFont="1" applyFill="1" applyBorder="1" applyAlignment="1">
      <alignment horizontal="center" vertical="center"/>
    </xf>
    <xf numFmtId="0" fontId="45" fillId="3" borderId="30" xfId="0" applyFont="1" applyFill="1" applyBorder="1" applyAlignment="1">
      <alignment horizontal="center" vertical="center"/>
    </xf>
    <xf numFmtId="0" fontId="37" fillId="0" borderId="41" xfId="0" applyFont="1" applyBorder="1" applyAlignment="1">
      <alignment horizontal="left" vertical="center" wrapText="1"/>
    </xf>
    <xf numFmtId="0" fontId="37" fillId="0" borderId="21" xfId="0" applyFont="1" applyBorder="1" applyAlignment="1">
      <alignment horizontal="left" vertical="center" wrapText="1"/>
    </xf>
    <xf numFmtId="0" fontId="37" fillId="0" borderId="30" xfId="0" applyFont="1" applyBorder="1" applyAlignment="1">
      <alignment horizontal="left" vertical="center" wrapText="1"/>
    </xf>
    <xf numFmtId="0" fontId="35" fillId="0" borderId="41" xfId="0" applyFont="1" applyBorder="1" applyAlignment="1">
      <alignment horizontal="left" vertical="center" wrapText="1"/>
    </xf>
    <xf numFmtId="0" fontId="35" fillId="0" borderId="21" xfId="0" applyFont="1" applyBorder="1" applyAlignment="1">
      <alignment horizontal="left" vertical="center" wrapText="1"/>
    </xf>
    <xf numFmtId="0" fontId="37" fillId="0" borderId="38" xfId="0" applyFont="1" applyBorder="1" applyAlignment="1">
      <alignment horizontal="left" vertical="center" wrapText="1"/>
    </xf>
    <xf numFmtId="0" fontId="37" fillId="0" borderId="35" xfId="0" applyFont="1" applyBorder="1" applyAlignment="1">
      <alignment horizontal="left" vertical="center" wrapText="1"/>
    </xf>
    <xf numFmtId="0" fontId="37" fillId="0" borderId="39" xfId="0" applyFont="1" applyBorder="1" applyAlignment="1">
      <alignment horizontal="left" vertical="center" wrapText="1"/>
    </xf>
    <xf numFmtId="0" fontId="37" fillId="0" borderId="36" xfId="0" applyFont="1" applyBorder="1" applyAlignment="1">
      <alignment horizontal="left" vertical="center" wrapText="1"/>
    </xf>
    <xf numFmtId="0" fontId="37" fillId="0" borderId="37" xfId="0" applyFont="1" applyBorder="1" applyAlignment="1">
      <alignment horizontal="left" vertical="center" wrapText="1"/>
    </xf>
    <xf numFmtId="0" fontId="37" fillId="0" borderId="40" xfId="0" applyFont="1" applyBorder="1" applyAlignment="1">
      <alignment horizontal="left" vertical="center" wrapText="1"/>
    </xf>
    <xf numFmtId="49" fontId="14" fillId="44" borderId="21" xfId="0" applyNumberFormat="1" applyFont="1" applyFill="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4" xfId="0" applyBorder="1" applyAlignment="1">
      <alignment horizontal="center" wrapText="1"/>
    </xf>
    <xf numFmtId="0" fontId="0" fillId="43" borderId="12" xfId="0" applyFill="1" applyBorder="1" applyAlignment="1">
      <alignment horizontal="center"/>
    </xf>
    <xf numFmtId="0" fontId="0" fillId="43" borderId="13" xfId="0" applyFill="1" applyBorder="1" applyAlignment="1">
      <alignment horizontal="center"/>
    </xf>
    <xf numFmtId="0" fontId="0" fillId="43" borderId="6" xfId="0" applyFill="1" applyBorder="1" applyAlignment="1">
      <alignment horizontal="center"/>
    </xf>
    <xf numFmtId="0" fontId="0" fillId="44" borderId="7" xfId="0" applyFill="1" applyBorder="1" applyAlignment="1">
      <alignment horizontal="center" wrapText="1"/>
    </xf>
    <xf numFmtId="0" fontId="0" fillId="44" borderId="8" xfId="0" applyFill="1" applyBorder="1" applyAlignment="1">
      <alignment horizontal="center" wrapText="1"/>
    </xf>
    <xf numFmtId="0" fontId="0" fillId="44" borderId="9" xfId="0" applyFill="1" applyBorder="1" applyAlignment="1">
      <alignment horizontal="center" wrapText="1"/>
    </xf>
  </cellXfs>
  <cellStyles count="715">
    <cellStyle name="%" xfId="1"/>
    <cellStyle name="=C:\WINNT\SYSTEM32\COMMAND.COM 3" xfId="713"/>
    <cellStyle name="20% - Énfasis1" xfId="685" builtinId="30" customBuiltin="1"/>
    <cellStyle name="20% - Énfasis2" xfId="689" builtinId="34" customBuiltin="1"/>
    <cellStyle name="20% - Énfasis3" xfId="693" builtinId="38" customBuiltin="1"/>
    <cellStyle name="20% - Énfasis4" xfId="697" builtinId="42" customBuiltin="1"/>
    <cellStyle name="20% - Énfasis5" xfId="701" builtinId="46" customBuiltin="1"/>
    <cellStyle name="20% - Énfasis6" xfId="705" builtinId="50" customBuiltin="1"/>
    <cellStyle name="40% - Énfasis1" xfId="686" builtinId="31" customBuiltin="1"/>
    <cellStyle name="40% - Énfasis2" xfId="690" builtinId="35" customBuiltin="1"/>
    <cellStyle name="40% - Énfasis3" xfId="694" builtinId="39" customBuiltin="1"/>
    <cellStyle name="40% - Énfasis4" xfId="698" builtinId="43" customBuiltin="1"/>
    <cellStyle name="40% - Énfasis5" xfId="702" builtinId="47" customBuiltin="1"/>
    <cellStyle name="40% - Énfasis6" xfId="706" builtinId="51" customBuiltin="1"/>
    <cellStyle name="60% - Énfasis1" xfId="687" builtinId="32" customBuiltin="1"/>
    <cellStyle name="60% - Énfasis2" xfId="691" builtinId="36" customBuiltin="1"/>
    <cellStyle name="60% - Énfasis3" xfId="695" builtinId="40" customBuiltin="1"/>
    <cellStyle name="60% - Énfasis4" xfId="699" builtinId="44" customBuiltin="1"/>
    <cellStyle name="60% - Énfasis5" xfId="703" builtinId="48" customBuiltin="1"/>
    <cellStyle name="60% - Énfasis6" xfId="707" builtinId="52" customBuiltin="1"/>
    <cellStyle name="ANCLAS,REZONES Y SUS PARTES,DE FUNDICION,DE HIERRO O DE ACERO" xfId="2"/>
    <cellStyle name="ANCLAS,REZONES Y SUS PARTES,DE FUNDICION,DE HIERRO O DE ACERO 2" xfId="3"/>
    <cellStyle name="Bueno" xfId="672" builtinId="26" customBuiltin="1"/>
    <cellStyle name="Cálculo" xfId="677" builtinId="22" customBuiltin="1"/>
    <cellStyle name="Celda de comprobación" xfId="679" builtinId="23" customBuiltin="1"/>
    <cellStyle name="Celda vinculada" xfId="678" builtinId="24" customBuiltin="1"/>
    <cellStyle name="Encabezado 1" xfId="668" builtinId="16" customBuiltin="1"/>
    <cellStyle name="Encabezado 4" xfId="671" builtinId="19" customBuiltin="1"/>
    <cellStyle name="Énfasis1" xfId="684" builtinId="29" customBuiltin="1"/>
    <cellStyle name="Énfasis2" xfId="688" builtinId="33" customBuiltin="1"/>
    <cellStyle name="Énfasis3" xfId="692" builtinId="37" customBuiltin="1"/>
    <cellStyle name="Énfasis4" xfId="696" builtinId="41" customBuiltin="1"/>
    <cellStyle name="Énfasis5" xfId="700" builtinId="45" customBuiltin="1"/>
    <cellStyle name="Énfasis6" xfId="704" builtinId="49" customBuiltin="1"/>
    <cellStyle name="Entrada" xfId="675" builtinId="20" customBuiltin="1"/>
    <cellStyle name="Hipervínculo" xfId="11" builtinId="8"/>
    <cellStyle name="Hipervínculo 2" xfId="13"/>
    <cellStyle name="Incorrecto" xfId="673" builtinId="27" customBuiltin="1"/>
    <cellStyle name="Millares" xfId="666" builtinId="3"/>
    <cellStyle name="Millares 2" xfId="14"/>
    <cellStyle name="Millares 2 10" xfId="15"/>
    <cellStyle name="Millares 2 11" xfId="16"/>
    <cellStyle name="Millares 2 12" xfId="17"/>
    <cellStyle name="Millares 2 13" xfId="18"/>
    <cellStyle name="Millares 2 14" xfId="19"/>
    <cellStyle name="Millares 2 15" xfId="20"/>
    <cellStyle name="Millares 2 16" xfId="21"/>
    <cellStyle name="Millares 2 17" xfId="22"/>
    <cellStyle name="Millares 2 18" xfId="23"/>
    <cellStyle name="Millares 2 19" xfId="24"/>
    <cellStyle name="Millares 2 2" xfId="25"/>
    <cellStyle name="Millares 2 20" xfId="26"/>
    <cellStyle name="Millares 2 21" xfId="27"/>
    <cellStyle name="Millares 2 22" xfId="28"/>
    <cellStyle name="Millares 2 23" xfId="29"/>
    <cellStyle name="Millares 2 24" xfId="30"/>
    <cellStyle name="Millares 2 25" xfId="31"/>
    <cellStyle name="Millares 2 26" xfId="32"/>
    <cellStyle name="Millares 2 27" xfId="33"/>
    <cellStyle name="Millares 2 3" xfId="34"/>
    <cellStyle name="Millares 2 4" xfId="35"/>
    <cellStyle name="Millares 2 5" xfId="36"/>
    <cellStyle name="Millares 2 6" xfId="37"/>
    <cellStyle name="Millares 2 7" xfId="38"/>
    <cellStyle name="Millares 2 8" xfId="39"/>
    <cellStyle name="Millares 2 9" xfId="40"/>
    <cellStyle name="Neutral" xfId="674" builtinId="28" customBuiltin="1"/>
    <cellStyle name="Normal" xfId="0" builtinId="0"/>
    <cellStyle name="Normal 11" xfId="41"/>
    <cellStyle name="Normal 11 10" xfId="42"/>
    <cellStyle name="Normal 11 11" xfId="43"/>
    <cellStyle name="Normal 11 12" xfId="44"/>
    <cellStyle name="Normal 11 13" xfId="45"/>
    <cellStyle name="Normal 11 14" xfId="46"/>
    <cellStyle name="Normal 11 15" xfId="47"/>
    <cellStyle name="Normal 11 16" xfId="48"/>
    <cellStyle name="Normal 11 17" xfId="49"/>
    <cellStyle name="Normal 11 18" xfId="50"/>
    <cellStyle name="Normal 11 19" xfId="51"/>
    <cellStyle name="Normal 11 2" xfId="52"/>
    <cellStyle name="Normal 11 20" xfId="53"/>
    <cellStyle name="Normal 11 21" xfId="54"/>
    <cellStyle name="Normal 11 22" xfId="55"/>
    <cellStyle name="Normal 11 23" xfId="56"/>
    <cellStyle name="Normal 11 24" xfId="57"/>
    <cellStyle name="Normal 11 25" xfId="58"/>
    <cellStyle name="Normal 11 26" xfId="59"/>
    <cellStyle name="Normal 11 3" xfId="60"/>
    <cellStyle name="Normal 11 4" xfId="61"/>
    <cellStyle name="Normal 11 5" xfId="62"/>
    <cellStyle name="Normal 11 6" xfId="63"/>
    <cellStyle name="Normal 11 7" xfId="64"/>
    <cellStyle name="Normal 11 8" xfId="65"/>
    <cellStyle name="Normal 11 9" xfId="66"/>
    <cellStyle name="Normal 12" xfId="67"/>
    <cellStyle name="Normal 12 10" xfId="68"/>
    <cellStyle name="Normal 12 11" xfId="69"/>
    <cellStyle name="Normal 12 12" xfId="70"/>
    <cellStyle name="Normal 12 13" xfId="71"/>
    <cellStyle name="Normal 12 14" xfId="72"/>
    <cellStyle name="Normal 12 15" xfId="73"/>
    <cellStyle name="Normal 12 16" xfId="74"/>
    <cellStyle name="Normal 12 17" xfId="75"/>
    <cellStyle name="Normal 12 18" xfId="76"/>
    <cellStyle name="Normal 12 19" xfId="77"/>
    <cellStyle name="Normal 12 2" xfId="78"/>
    <cellStyle name="Normal 12 20" xfId="79"/>
    <cellStyle name="Normal 12 21" xfId="80"/>
    <cellStyle name="Normal 12 22" xfId="81"/>
    <cellStyle name="Normal 12 23" xfId="82"/>
    <cellStyle name="Normal 12 24" xfId="83"/>
    <cellStyle name="Normal 12 25" xfId="84"/>
    <cellStyle name="Normal 12 26" xfId="85"/>
    <cellStyle name="Normal 12 3" xfId="86"/>
    <cellStyle name="Normal 12 4" xfId="87"/>
    <cellStyle name="Normal 12 5" xfId="88"/>
    <cellStyle name="Normal 12 6" xfId="89"/>
    <cellStyle name="Normal 12 7" xfId="90"/>
    <cellStyle name="Normal 12 8" xfId="91"/>
    <cellStyle name="Normal 12 9" xfId="92"/>
    <cellStyle name="Normal 13" xfId="93"/>
    <cellStyle name="Normal 13 10" xfId="94"/>
    <cellStyle name="Normal 13 11" xfId="95"/>
    <cellStyle name="Normal 13 12" xfId="96"/>
    <cellStyle name="Normal 13 13" xfId="97"/>
    <cellStyle name="Normal 13 14" xfId="98"/>
    <cellStyle name="Normal 13 15" xfId="99"/>
    <cellStyle name="Normal 13 16" xfId="100"/>
    <cellStyle name="Normal 13 17" xfId="101"/>
    <cellStyle name="Normal 13 18" xfId="102"/>
    <cellStyle name="Normal 13 19" xfId="103"/>
    <cellStyle name="Normal 13 2" xfId="104"/>
    <cellStyle name="Normal 13 20" xfId="105"/>
    <cellStyle name="Normal 13 21" xfId="106"/>
    <cellStyle name="Normal 13 22" xfId="107"/>
    <cellStyle name="Normal 13 23" xfId="108"/>
    <cellStyle name="Normal 13 24" xfId="109"/>
    <cellStyle name="Normal 13 25" xfId="110"/>
    <cellStyle name="Normal 13 26" xfId="111"/>
    <cellStyle name="Normal 13 3" xfId="112"/>
    <cellStyle name="Normal 13 4" xfId="113"/>
    <cellStyle name="Normal 13 5" xfId="114"/>
    <cellStyle name="Normal 13 6" xfId="115"/>
    <cellStyle name="Normal 13 7" xfId="116"/>
    <cellStyle name="Normal 13 8" xfId="117"/>
    <cellStyle name="Normal 13 9" xfId="118"/>
    <cellStyle name="Normal 14 10" xfId="119"/>
    <cellStyle name="Normal 14 11" xfId="120"/>
    <cellStyle name="Normal 14 12" xfId="121"/>
    <cellStyle name="Normal 14 13" xfId="122"/>
    <cellStyle name="Normal 14 2" xfId="123"/>
    <cellStyle name="Normal 14 3" xfId="124"/>
    <cellStyle name="Normal 14 4" xfId="125"/>
    <cellStyle name="Normal 14 5" xfId="126"/>
    <cellStyle name="Normal 14 6" xfId="127"/>
    <cellStyle name="Normal 14 7" xfId="128"/>
    <cellStyle name="Normal 14 8" xfId="129"/>
    <cellStyle name="Normal 14 9" xfId="130"/>
    <cellStyle name="Normal 15 10" xfId="131"/>
    <cellStyle name="Normal 15 11" xfId="132"/>
    <cellStyle name="Normal 15 12" xfId="133"/>
    <cellStyle name="Normal 15 13" xfId="134"/>
    <cellStyle name="Normal 15 2" xfId="135"/>
    <cellStyle name="Normal 15 3" xfId="136"/>
    <cellStyle name="Normal 15 4" xfId="137"/>
    <cellStyle name="Normal 15 5" xfId="138"/>
    <cellStyle name="Normal 15 6" xfId="139"/>
    <cellStyle name="Normal 15 7" xfId="140"/>
    <cellStyle name="Normal 15 8" xfId="141"/>
    <cellStyle name="Normal 15 9" xfId="142"/>
    <cellStyle name="Normal 2" xfId="4"/>
    <cellStyle name="Normal 2 10" xfId="143"/>
    <cellStyle name="Normal 2 11" xfId="144"/>
    <cellStyle name="Normal 2 12" xfId="145"/>
    <cellStyle name="Normal 2 13" xfId="146"/>
    <cellStyle name="Normal 2 14" xfId="147"/>
    <cellStyle name="Normal 2 15" xfId="148"/>
    <cellStyle name="Normal 2 16" xfId="149"/>
    <cellStyle name="Normal 2 17" xfId="150"/>
    <cellStyle name="Normal 2 18" xfId="151"/>
    <cellStyle name="Normal 2 18 2" xfId="152"/>
    <cellStyle name="Normal 2 18 2 2" xfId="153"/>
    <cellStyle name="Normal 2 18 2 3" xfId="154"/>
    <cellStyle name="Normal 2 18 2 4" xfId="155"/>
    <cellStyle name="Normal 2 18 2 5" xfId="156"/>
    <cellStyle name="Normal 2 18 2 6" xfId="157"/>
    <cellStyle name="Normal 2 18 3" xfId="158"/>
    <cellStyle name="Normal 2 18 4" xfId="159"/>
    <cellStyle name="Normal 2 18 5" xfId="160"/>
    <cellStyle name="Normal 2 18 6" xfId="161"/>
    <cellStyle name="Normal 2 19" xfId="162"/>
    <cellStyle name="Normal 2 2" xfId="163"/>
    <cellStyle name="Normal 2 2 10" xfId="164"/>
    <cellStyle name="Normal 2 2 11" xfId="165"/>
    <cellStyle name="Normal 2 2 12" xfId="166"/>
    <cellStyle name="Normal 2 2 13" xfId="167"/>
    <cellStyle name="Normal 2 2 14" xfId="168"/>
    <cellStyle name="Normal 2 2 14 2" xfId="169"/>
    <cellStyle name="Normal 2 2 14 2 2" xfId="170"/>
    <cellStyle name="Normal 2 2 14 2 3" xfId="171"/>
    <cellStyle name="Normal 2 2 14 3" xfId="172"/>
    <cellStyle name="Normal 2 2 15" xfId="173"/>
    <cellStyle name="Normal 2 2 16" xfId="174"/>
    <cellStyle name="Normal 2 2 17" xfId="175"/>
    <cellStyle name="Normal 2 2 17 2" xfId="176"/>
    <cellStyle name="Normal 2 2 17 2 2" xfId="177"/>
    <cellStyle name="Normal 2 2 17 2 3" xfId="178"/>
    <cellStyle name="Normal 2 2 17 2 4" xfId="179"/>
    <cellStyle name="Normal 2 2 17 2 5" xfId="180"/>
    <cellStyle name="Normal 2 2 17 2 6" xfId="181"/>
    <cellStyle name="Normal 2 2 17 3" xfId="182"/>
    <cellStyle name="Normal 2 2 17 4" xfId="183"/>
    <cellStyle name="Normal 2 2 17 5" xfId="184"/>
    <cellStyle name="Normal 2 2 17 6" xfId="185"/>
    <cellStyle name="Normal 2 2 18" xfId="186"/>
    <cellStyle name="Normal 2 2 19" xfId="187"/>
    <cellStyle name="Normal 2 2 2" xfId="188"/>
    <cellStyle name="Normal 2 2 2 10" xfId="189"/>
    <cellStyle name="Normal 2 2 2 11" xfId="190"/>
    <cellStyle name="Normal 2 2 2 12" xfId="191"/>
    <cellStyle name="Normal 2 2 2 12 2" xfId="192"/>
    <cellStyle name="Normal 2 2 2 12 2 2" xfId="193"/>
    <cellStyle name="Normal 2 2 2 12 2 3" xfId="194"/>
    <cellStyle name="Normal 2 2 2 12 3" xfId="195"/>
    <cellStyle name="Normal 2 2 2 13" xfId="196"/>
    <cellStyle name="Normal 2 2 2 14" xfId="197"/>
    <cellStyle name="Normal 2 2 2 15" xfId="198"/>
    <cellStyle name="Normal 2 2 2 15 2" xfId="199"/>
    <cellStyle name="Normal 2 2 2 15 2 2" xfId="200"/>
    <cellStyle name="Normal 2 2 2 15 2 3" xfId="201"/>
    <cellStyle name="Normal 2 2 2 15 2 4" xfId="202"/>
    <cellStyle name="Normal 2 2 2 15 2 5" xfId="203"/>
    <cellStyle name="Normal 2 2 2 15 2 6" xfId="204"/>
    <cellStyle name="Normal 2 2 2 15 3" xfId="205"/>
    <cellStyle name="Normal 2 2 2 15 4" xfId="206"/>
    <cellStyle name="Normal 2 2 2 15 5" xfId="207"/>
    <cellStyle name="Normal 2 2 2 15 6" xfId="208"/>
    <cellStyle name="Normal 2 2 2 16" xfId="209"/>
    <cellStyle name="Normal 2 2 2 17" xfId="210"/>
    <cellStyle name="Normal 2 2 2 18" xfId="211"/>
    <cellStyle name="Normal 2 2 2 19" xfId="212"/>
    <cellStyle name="Normal 2 2 2 2" xfId="213"/>
    <cellStyle name="Normal 2 2 2 2 10" xfId="214"/>
    <cellStyle name="Normal 2 2 2 2 11" xfId="215"/>
    <cellStyle name="Normal 2 2 2 2 11 2" xfId="216"/>
    <cellStyle name="Normal 2 2 2 2 11 2 2" xfId="217"/>
    <cellStyle name="Normal 2 2 2 2 11 2 3" xfId="218"/>
    <cellStyle name="Normal 2 2 2 2 11 3" xfId="219"/>
    <cellStyle name="Normal 2 2 2 2 12" xfId="220"/>
    <cellStyle name="Normal 2 2 2 2 13" xfId="221"/>
    <cellStyle name="Normal 2 2 2 2 14" xfId="222"/>
    <cellStyle name="Normal 2 2 2 2 14 2" xfId="223"/>
    <cellStyle name="Normal 2 2 2 2 14 2 2" xfId="224"/>
    <cellStyle name="Normal 2 2 2 2 14 2 3" xfId="225"/>
    <cellStyle name="Normal 2 2 2 2 14 2 4" xfId="226"/>
    <cellStyle name="Normal 2 2 2 2 14 2 5" xfId="227"/>
    <cellStyle name="Normal 2 2 2 2 14 2 6" xfId="228"/>
    <cellStyle name="Normal 2 2 2 2 14 3" xfId="229"/>
    <cellStyle name="Normal 2 2 2 2 14 4" xfId="230"/>
    <cellStyle name="Normal 2 2 2 2 14 5" xfId="231"/>
    <cellStyle name="Normal 2 2 2 2 14 6" xfId="232"/>
    <cellStyle name="Normal 2 2 2 2 15" xfId="233"/>
    <cellStyle name="Normal 2 2 2 2 16" xfId="234"/>
    <cellStyle name="Normal 2 2 2 2 17" xfId="235"/>
    <cellStyle name="Normal 2 2 2 2 18" xfId="236"/>
    <cellStyle name="Normal 2 2 2 2 19" xfId="237"/>
    <cellStyle name="Normal 2 2 2 2 2" xfId="238"/>
    <cellStyle name="Normal 2 2 2 2 2 10" xfId="239"/>
    <cellStyle name="Normal 2 2 2 2 2 11" xfId="240"/>
    <cellStyle name="Normal 2 2 2 2 2 11 2" xfId="241"/>
    <cellStyle name="Normal 2 2 2 2 2 11 2 2" xfId="242"/>
    <cellStyle name="Normal 2 2 2 2 2 11 2 3" xfId="243"/>
    <cellStyle name="Normal 2 2 2 2 2 11 2 4" xfId="244"/>
    <cellStyle name="Normal 2 2 2 2 2 11 2 5" xfId="245"/>
    <cellStyle name="Normal 2 2 2 2 2 11 2 6" xfId="246"/>
    <cellStyle name="Normal 2 2 2 2 2 11 3" xfId="247"/>
    <cellStyle name="Normal 2 2 2 2 2 11 4" xfId="248"/>
    <cellStyle name="Normal 2 2 2 2 2 11 5" xfId="249"/>
    <cellStyle name="Normal 2 2 2 2 2 11 6" xfId="250"/>
    <cellStyle name="Normal 2 2 2 2 2 12" xfId="251"/>
    <cellStyle name="Normal 2 2 2 2 2 13" xfId="252"/>
    <cellStyle name="Normal 2 2 2 2 2 14" xfId="253"/>
    <cellStyle name="Normal 2 2 2 2 2 15" xfId="254"/>
    <cellStyle name="Normal 2 2 2 2 2 16" xfId="255"/>
    <cellStyle name="Normal 2 2 2 2 2 17" xfId="256"/>
    <cellStyle name="Normal 2 2 2 2 2 18" xfId="257"/>
    <cellStyle name="Normal 2 2 2 2 2 19" xfId="258"/>
    <cellStyle name="Normal 2 2 2 2 2 2" xfId="259"/>
    <cellStyle name="Normal 2 2 2 2 2 2 10" xfId="260"/>
    <cellStyle name="Normal 2 2 2 2 2 2 11" xfId="261"/>
    <cellStyle name="Normal 2 2 2 2 2 2 11 2" xfId="262"/>
    <cellStyle name="Normal 2 2 2 2 2 2 11 2 2" xfId="263"/>
    <cellStyle name="Normal 2 2 2 2 2 2 11 2 3" xfId="264"/>
    <cellStyle name="Normal 2 2 2 2 2 2 11 2 4" xfId="265"/>
    <cellStyle name="Normal 2 2 2 2 2 2 11 2 5" xfId="266"/>
    <cellStyle name="Normal 2 2 2 2 2 2 11 2 6" xfId="267"/>
    <cellStyle name="Normal 2 2 2 2 2 2 11 3" xfId="268"/>
    <cellStyle name="Normal 2 2 2 2 2 2 11 4" xfId="269"/>
    <cellStyle name="Normal 2 2 2 2 2 2 11 5" xfId="270"/>
    <cellStyle name="Normal 2 2 2 2 2 2 11 6" xfId="271"/>
    <cellStyle name="Normal 2 2 2 2 2 2 12" xfId="272"/>
    <cellStyle name="Normal 2 2 2 2 2 2 13" xfId="273"/>
    <cellStyle name="Normal 2 2 2 2 2 2 14" xfId="274"/>
    <cellStyle name="Normal 2 2 2 2 2 2 15" xfId="275"/>
    <cellStyle name="Normal 2 2 2 2 2 2 16" xfId="276"/>
    <cellStyle name="Normal 2 2 2 2 2 2 17" xfId="277"/>
    <cellStyle name="Normal 2 2 2 2 2 2 18" xfId="278"/>
    <cellStyle name="Normal 2 2 2 2 2 2 19" xfId="279"/>
    <cellStyle name="Normal 2 2 2 2 2 2 2" xfId="280"/>
    <cellStyle name="Normal 2 2 2 2 2 2 2 10" xfId="281"/>
    <cellStyle name="Normal 2 2 2 2 2 2 2 11" xfId="282"/>
    <cellStyle name="Normal 2 2 2 2 2 2 2 12" xfId="283"/>
    <cellStyle name="Normal 2 2 2 2 2 2 2 13" xfId="284"/>
    <cellStyle name="Normal 2 2 2 2 2 2 2 14" xfId="285"/>
    <cellStyle name="Normal 2 2 2 2 2 2 2 15" xfId="286"/>
    <cellStyle name="Normal 2 2 2 2 2 2 2 16" xfId="287"/>
    <cellStyle name="Normal 2 2 2 2 2 2 2 17" xfId="288"/>
    <cellStyle name="Normal 2 2 2 2 2 2 2 18" xfId="289"/>
    <cellStyle name="Normal 2 2 2 2 2 2 2 2" xfId="290"/>
    <cellStyle name="Normal 2 2 2 2 2 2 2 2 10" xfId="291"/>
    <cellStyle name="Normal 2 2 2 2 2 2 2 2 11" xfId="292"/>
    <cellStyle name="Normal 2 2 2 2 2 2 2 2 12" xfId="293"/>
    <cellStyle name="Normal 2 2 2 2 2 2 2 2 13" xfId="294"/>
    <cellStyle name="Normal 2 2 2 2 2 2 2 2 14" xfId="295"/>
    <cellStyle name="Normal 2 2 2 2 2 2 2 2 15" xfId="296"/>
    <cellStyle name="Normal 2 2 2 2 2 2 2 2 16" xfId="297"/>
    <cellStyle name="Normal 2 2 2 2 2 2 2 2 17" xfId="298"/>
    <cellStyle name="Normal 2 2 2 2 2 2 2 2 18" xfId="299"/>
    <cellStyle name="Normal 2 2 2 2 2 2 2 2 2" xfId="300"/>
    <cellStyle name="Normal 2 2 2 2 2 2 2 2 2 10" xfId="301"/>
    <cellStyle name="Normal 2 2 2 2 2 2 2 2 2 11" xfId="302"/>
    <cellStyle name="Normal 2 2 2 2 2 2 2 2 2 12" xfId="303"/>
    <cellStyle name="Normal 2 2 2 2 2 2 2 2 2 13" xfId="304"/>
    <cellStyle name="Normal 2 2 2 2 2 2 2 2 2 14" xfId="305"/>
    <cellStyle name="Normal 2 2 2 2 2 2 2 2 2 2" xfId="306"/>
    <cellStyle name="Normal 2 2 2 2 2 2 2 2 2 2 10" xfId="307"/>
    <cellStyle name="Normal 2 2 2 2 2 2 2 2 2 2 11" xfId="308"/>
    <cellStyle name="Normal 2 2 2 2 2 2 2 2 2 2 12" xfId="309"/>
    <cellStyle name="Normal 2 2 2 2 2 2 2 2 2 2 13" xfId="310"/>
    <cellStyle name="Normal 2 2 2 2 2 2 2 2 2 2 14" xfId="311"/>
    <cellStyle name="Normal 2 2 2 2 2 2 2 2 2 2 2" xfId="312"/>
    <cellStyle name="Normal 2 2 2 2 2 2 2 2 2 2 2 10" xfId="313"/>
    <cellStyle name="Normal 2 2 2 2 2 2 2 2 2 2 2 11" xfId="314"/>
    <cellStyle name="Normal 2 2 2 2 2 2 2 2 2 2 2 12" xfId="315"/>
    <cellStyle name="Normal 2 2 2 2 2 2 2 2 2 2 2 13" xfId="316"/>
    <cellStyle name="Normal 2 2 2 2 2 2 2 2 2 2 2 2" xfId="317"/>
    <cellStyle name="Normal 2 2 2 2 2 2 2 2 2 2 2 2 10" xfId="318"/>
    <cellStyle name="Normal 2 2 2 2 2 2 2 2 2 2 2 2 11" xfId="319"/>
    <cellStyle name="Normal 2 2 2 2 2 2 2 2 2 2 2 2 12" xfId="320"/>
    <cellStyle name="Normal 2 2 2 2 2 2 2 2 2 2 2 2 13" xfId="321"/>
    <cellStyle name="Normal 2 2 2 2 2 2 2 2 2 2 2 2 2" xfId="322"/>
    <cellStyle name="Normal 2 2 2 2 2 2 2 2 2 2 2 2 2 10" xfId="323"/>
    <cellStyle name="Normal 2 2 2 2 2 2 2 2 2 2 2 2 2 11" xfId="324"/>
    <cellStyle name="Normal 2 2 2 2 2 2 2 2 2 2 2 2 2 2" xfId="325"/>
    <cellStyle name="Normal 2 2 2 2 2 2 2 2 2 2 2 2 2 2 10" xfId="326"/>
    <cellStyle name="Normal 2 2 2 2 2 2 2 2 2 2 2 2 2 2 11" xfId="327"/>
    <cellStyle name="Normal 2 2 2 2 2 2 2 2 2 2 2 2 2 2 2" xfId="328"/>
    <cellStyle name="Normal 2 2 2 2 2 2 2 2 2 2 2 2 2 2 2 2" xfId="329"/>
    <cellStyle name="Normal 2 2 2 2 2 2 2 2 2 2 2 2 2 2 2 2 2" xfId="330"/>
    <cellStyle name="Normal 2 2 2 2 2 2 2 2 2 2 2 2 2 2 2 2 3" xfId="331"/>
    <cellStyle name="Normal 2 2 2 2 2 2 2 2 2 2 2 2 2 2 2 2 4" xfId="332"/>
    <cellStyle name="Normal 2 2 2 2 2 2 2 2 2 2 2 2 2 2 2 2 5" xfId="333"/>
    <cellStyle name="Normal 2 2 2 2 2 2 2 2 2 2 2 2 2 2 2 2 6" xfId="334"/>
    <cellStyle name="Normal 2 2 2 2 2 2 2 2 2 2 2 2 2 2 2 3" xfId="335"/>
    <cellStyle name="Normal 2 2 2 2 2 2 2 2 2 2 2 2 2 2 2 4" xfId="336"/>
    <cellStyle name="Normal 2 2 2 2 2 2 2 2 2 2 2 2 2 2 2 5" xfId="337"/>
    <cellStyle name="Normal 2 2 2 2 2 2 2 2 2 2 2 2 2 2 2 6" xfId="338"/>
    <cellStyle name="Normal 2 2 2 2 2 2 2 2 2 2 2 2 2 2 3" xfId="339"/>
    <cellStyle name="Normal 2 2 2 2 2 2 2 2 2 2 2 2 2 2 4" xfId="340"/>
    <cellStyle name="Normal 2 2 2 2 2 2 2 2 2 2 2 2 2 2 5" xfId="341"/>
    <cellStyle name="Normal 2 2 2 2 2 2 2 2 2 2 2 2 2 2 6" xfId="342"/>
    <cellStyle name="Normal 2 2 2 2 2 2 2 2 2 2 2 2 2 2 7" xfId="343"/>
    <cellStyle name="Normal 2 2 2 2 2 2 2 2 2 2 2 2 2 2 8" xfId="344"/>
    <cellStyle name="Normal 2 2 2 2 2 2 2 2 2 2 2 2 2 2 9" xfId="345"/>
    <cellStyle name="Normal 2 2 2 2 2 2 2 2 2 2 2 2 2 3" xfId="346"/>
    <cellStyle name="Normal 2 2 2 2 2 2 2 2 2 2 2 2 2 3 2" xfId="347"/>
    <cellStyle name="Normal 2 2 2 2 2 2 2 2 2 2 2 2 2 3 2 2" xfId="348"/>
    <cellStyle name="Normal 2 2 2 2 2 2 2 2 2 2 2 2 2 3 2 3" xfId="349"/>
    <cellStyle name="Normal 2 2 2 2 2 2 2 2 2 2 2 2 2 3 2 4" xfId="350"/>
    <cellStyle name="Normal 2 2 2 2 2 2 2 2 2 2 2 2 2 3 2 5" xfId="351"/>
    <cellStyle name="Normal 2 2 2 2 2 2 2 2 2 2 2 2 2 3 2 6" xfId="352"/>
    <cellStyle name="Normal 2 2 2 2 2 2 2 2 2 2 2 2 2 3 3" xfId="353"/>
    <cellStyle name="Normal 2 2 2 2 2 2 2 2 2 2 2 2 2 3 4" xfId="354"/>
    <cellStyle name="Normal 2 2 2 2 2 2 2 2 2 2 2 2 2 3 5" xfId="355"/>
    <cellStyle name="Normal 2 2 2 2 2 2 2 2 2 2 2 2 2 3 6" xfId="356"/>
    <cellStyle name="Normal 2 2 2 2 2 2 2 2 2 2 2 2 2 4" xfId="357"/>
    <cellStyle name="Normal 2 2 2 2 2 2 2 2 2 2 2 2 2 5" xfId="358"/>
    <cellStyle name="Normal 2 2 2 2 2 2 2 2 2 2 2 2 2 6" xfId="359"/>
    <cellStyle name="Normal 2 2 2 2 2 2 2 2 2 2 2 2 2 7" xfId="360"/>
    <cellStyle name="Normal 2 2 2 2 2 2 2 2 2 2 2 2 2 8" xfId="361"/>
    <cellStyle name="Normal 2 2 2 2 2 2 2 2 2 2 2 2 2 9" xfId="362"/>
    <cellStyle name="Normal 2 2 2 2 2 2 2 2 2 2 2 2 3" xfId="363"/>
    <cellStyle name="Normal 2 2 2 2 2 2 2 2 2 2 2 2 4" xfId="364"/>
    <cellStyle name="Normal 2 2 2 2 2 2 2 2 2 2 2 2 4 2" xfId="365"/>
    <cellStyle name="Normal 2 2 2 2 2 2 2 2 2 2 2 2 4 2 2" xfId="366"/>
    <cellStyle name="Normal 2 2 2 2 2 2 2 2 2 2 2 2 4 2 3" xfId="367"/>
    <cellStyle name="Normal 2 2 2 2 2 2 2 2 2 2 2 2 4 2 4" xfId="368"/>
    <cellStyle name="Normal 2 2 2 2 2 2 2 2 2 2 2 2 4 2 5" xfId="369"/>
    <cellStyle name="Normal 2 2 2 2 2 2 2 2 2 2 2 2 4 2 6" xfId="370"/>
    <cellStyle name="Normal 2 2 2 2 2 2 2 2 2 2 2 2 4 3" xfId="371"/>
    <cellStyle name="Normal 2 2 2 2 2 2 2 2 2 2 2 2 4 4" xfId="372"/>
    <cellStyle name="Normal 2 2 2 2 2 2 2 2 2 2 2 2 4 5" xfId="373"/>
    <cellStyle name="Normal 2 2 2 2 2 2 2 2 2 2 2 2 4 6" xfId="374"/>
    <cellStyle name="Normal 2 2 2 2 2 2 2 2 2 2 2 2 5" xfId="375"/>
    <cellStyle name="Normal 2 2 2 2 2 2 2 2 2 2 2 2 6" xfId="376"/>
    <cellStyle name="Normal 2 2 2 2 2 2 2 2 2 2 2 2 7" xfId="377"/>
    <cellStyle name="Normal 2 2 2 2 2 2 2 2 2 2 2 2 8" xfId="378"/>
    <cellStyle name="Normal 2 2 2 2 2 2 2 2 2 2 2 2 9" xfId="379"/>
    <cellStyle name="Normal 2 2 2 2 2 2 2 2 2 2 2 3" xfId="380"/>
    <cellStyle name="Normal 2 2 2 2 2 2 2 2 2 2 2 4" xfId="381"/>
    <cellStyle name="Normal 2 2 2 2 2 2 2 2 2 2 2 4 2" xfId="382"/>
    <cellStyle name="Normal 2 2 2 2 2 2 2 2 2 2 2 4 2 2" xfId="383"/>
    <cellStyle name="Normal 2 2 2 2 2 2 2 2 2 2 2 4 2 3" xfId="384"/>
    <cellStyle name="Normal 2 2 2 2 2 2 2 2 2 2 2 4 2 4" xfId="385"/>
    <cellStyle name="Normal 2 2 2 2 2 2 2 2 2 2 2 4 2 5" xfId="386"/>
    <cellStyle name="Normal 2 2 2 2 2 2 2 2 2 2 2 4 2 6" xfId="387"/>
    <cellStyle name="Normal 2 2 2 2 2 2 2 2 2 2 2 4 3" xfId="388"/>
    <cellStyle name="Normal 2 2 2 2 2 2 2 2 2 2 2 4 4" xfId="389"/>
    <cellStyle name="Normal 2 2 2 2 2 2 2 2 2 2 2 4 5" xfId="390"/>
    <cellStyle name="Normal 2 2 2 2 2 2 2 2 2 2 2 4 6" xfId="391"/>
    <cellStyle name="Normal 2 2 2 2 2 2 2 2 2 2 2 5" xfId="392"/>
    <cellStyle name="Normal 2 2 2 2 2 2 2 2 2 2 2 6" xfId="393"/>
    <cellStyle name="Normal 2 2 2 2 2 2 2 2 2 2 2 7" xfId="394"/>
    <cellStyle name="Normal 2 2 2 2 2 2 2 2 2 2 2 8" xfId="395"/>
    <cellStyle name="Normal 2 2 2 2 2 2 2 2 2 2 2 9" xfId="396"/>
    <cellStyle name="Normal 2 2 2 2 2 2 2 2 2 2 3" xfId="397"/>
    <cellStyle name="Normal 2 2 2 2 2 2 2 2 2 2 4" xfId="398"/>
    <cellStyle name="Normal 2 2 2 2 2 2 2 2 2 2 5" xfId="399"/>
    <cellStyle name="Normal 2 2 2 2 2 2 2 2 2 2 5 2" xfId="400"/>
    <cellStyle name="Normal 2 2 2 2 2 2 2 2 2 2 5 2 2" xfId="401"/>
    <cellStyle name="Normal 2 2 2 2 2 2 2 2 2 2 5 2 3" xfId="402"/>
    <cellStyle name="Normal 2 2 2 2 2 2 2 2 2 2 5 2 4" xfId="403"/>
    <cellStyle name="Normal 2 2 2 2 2 2 2 2 2 2 5 2 5" xfId="404"/>
    <cellStyle name="Normal 2 2 2 2 2 2 2 2 2 2 5 2 6" xfId="405"/>
    <cellStyle name="Normal 2 2 2 2 2 2 2 2 2 2 5 3" xfId="406"/>
    <cellStyle name="Normal 2 2 2 2 2 2 2 2 2 2 5 4" xfId="407"/>
    <cellStyle name="Normal 2 2 2 2 2 2 2 2 2 2 5 5" xfId="408"/>
    <cellStyle name="Normal 2 2 2 2 2 2 2 2 2 2 5 6" xfId="409"/>
    <cellStyle name="Normal 2 2 2 2 2 2 2 2 2 2 6" xfId="410"/>
    <cellStyle name="Normal 2 2 2 2 2 2 2 2 2 2 7" xfId="411"/>
    <cellStyle name="Normal 2 2 2 2 2 2 2 2 2 2 8" xfId="412"/>
    <cellStyle name="Normal 2 2 2 2 2 2 2 2 2 2 9" xfId="413"/>
    <cellStyle name="Normal 2 2 2 2 2 2 2 2 2 3" xfId="414"/>
    <cellStyle name="Normal 2 2 2 2 2 2 2 2 2 3 2" xfId="415"/>
    <cellStyle name="Normal 2 2 2 2 2 2 2 2 2 3 3" xfId="416"/>
    <cellStyle name="Normal 2 2 2 2 2 2 2 2 2 4" xfId="417"/>
    <cellStyle name="Normal 2 2 2 2 2 2 2 2 2 5" xfId="418"/>
    <cellStyle name="Normal 2 2 2 2 2 2 2 2 2 5 2" xfId="419"/>
    <cellStyle name="Normal 2 2 2 2 2 2 2 2 2 5 2 2" xfId="420"/>
    <cellStyle name="Normal 2 2 2 2 2 2 2 2 2 5 2 3" xfId="421"/>
    <cellStyle name="Normal 2 2 2 2 2 2 2 2 2 5 2 4" xfId="422"/>
    <cellStyle name="Normal 2 2 2 2 2 2 2 2 2 5 2 5" xfId="423"/>
    <cellStyle name="Normal 2 2 2 2 2 2 2 2 2 5 2 6" xfId="424"/>
    <cellStyle name="Normal 2 2 2 2 2 2 2 2 2 5 3" xfId="425"/>
    <cellStyle name="Normal 2 2 2 2 2 2 2 2 2 5 4" xfId="426"/>
    <cellStyle name="Normal 2 2 2 2 2 2 2 2 2 5 5" xfId="427"/>
    <cellStyle name="Normal 2 2 2 2 2 2 2 2 2 5 6" xfId="428"/>
    <cellStyle name="Normal 2 2 2 2 2 2 2 2 2 6" xfId="429"/>
    <cellStyle name="Normal 2 2 2 2 2 2 2 2 2 7" xfId="430"/>
    <cellStyle name="Normal 2 2 2 2 2 2 2 2 2 8" xfId="431"/>
    <cellStyle name="Normal 2 2 2 2 2 2 2 2 2 9" xfId="432"/>
    <cellStyle name="Normal 2 2 2 2 2 2 2 2 3" xfId="433"/>
    <cellStyle name="Normal 2 2 2 2 2 2 2 2 4" xfId="434"/>
    <cellStyle name="Normal 2 2 2 2 2 2 2 2 5" xfId="435"/>
    <cellStyle name="Normal 2 2 2 2 2 2 2 2 6" xfId="436"/>
    <cellStyle name="Normal 2 2 2 2 2 2 2 2 6 2" xfId="437"/>
    <cellStyle name="Normal 2 2 2 2 2 2 2 2 6 2 2" xfId="438"/>
    <cellStyle name="Normal 2 2 2 2 2 2 2 2 6 2 3" xfId="439"/>
    <cellStyle name="Normal 2 2 2 2 2 2 2 2 6 3" xfId="440"/>
    <cellStyle name="Normal 2 2 2 2 2 2 2 2 7" xfId="441"/>
    <cellStyle name="Normal 2 2 2 2 2 2 2 2 8" xfId="442"/>
    <cellStyle name="Normal 2 2 2 2 2 2 2 2 9" xfId="443"/>
    <cellStyle name="Normal 2 2 2 2 2 2 2 2 9 2" xfId="444"/>
    <cellStyle name="Normal 2 2 2 2 2 2 2 2 9 2 2" xfId="445"/>
    <cellStyle name="Normal 2 2 2 2 2 2 2 2 9 2 3" xfId="446"/>
    <cellStyle name="Normal 2 2 2 2 2 2 2 2 9 2 4" xfId="447"/>
    <cellStyle name="Normal 2 2 2 2 2 2 2 2 9 2 5" xfId="448"/>
    <cellStyle name="Normal 2 2 2 2 2 2 2 2 9 2 6" xfId="449"/>
    <cellStyle name="Normal 2 2 2 2 2 2 2 2 9 3" xfId="450"/>
    <cellStyle name="Normal 2 2 2 2 2 2 2 2 9 4" xfId="451"/>
    <cellStyle name="Normal 2 2 2 2 2 2 2 2 9 5" xfId="452"/>
    <cellStyle name="Normal 2 2 2 2 2 2 2 2 9 6" xfId="453"/>
    <cellStyle name="Normal 2 2 2 2 2 2 2 3" xfId="454"/>
    <cellStyle name="Normal 2 2 2 2 2 2 2 4" xfId="455"/>
    <cellStyle name="Normal 2 2 2 2 2 2 2 5" xfId="456"/>
    <cellStyle name="Normal 2 2 2 2 2 2 2 6" xfId="457"/>
    <cellStyle name="Normal 2 2 2 2 2 2 2 6 2" xfId="458"/>
    <cellStyle name="Normal 2 2 2 2 2 2 2 6 2 2" xfId="459"/>
    <cellStyle name="Normal 2 2 2 2 2 2 2 6 2 3" xfId="460"/>
    <cellStyle name="Normal 2 2 2 2 2 2 2 6 3" xfId="461"/>
    <cellStyle name="Normal 2 2 2 2 2 2 2 7" xfId="462"/>
    <cellStyle name="Normal 2 2 2 2 2 2 2 8" xfId="463"/>
    <cellStyle name="Normal 2 2 2 2 2 2 2 9" xfId="464"/>
    <cellStyle name="Normal 2 2 2 2 2 2 2 9 2" xfId="465"/>
    <cellStyle name="Normal 2 2 2 2 2 2 2 9 2 2" xfId="466"/>
    <cellStyle name="Normal 2 2 2 2 2 2 2 9 2 3" xfId="467"/>
    <cellStyle name="Normal 2 2 2 2 2 2 2 9 2 4" xfId="468"/>
    <cellStyle name="Normal 2 2 2 2 2 2 2 9 2 5" xfId="469"/>
    <cellStyle name="Normal 2 2 2 2 2 2 2 9 2 6" xfId="470"/>
    <cellStyle name="Normal 2 2 2 2 2 2 2 9 3" xfId="471"/>
    <cellStyle name="Normal 2 2 2 2 2 2 2 9 4" xfId="472"/>
    <cellStyle name="Normal 2 2 2 2 2 2 2 9 5" xfId="473"/>
    <cellStyle name="Normal 2 2 2 2 2 2 2 9 6" xfId="474"/>
    <cellStyle name="Normal 2 2 2 2 2 2 20" xfId="475"/>
    <cellStyle name="Normal 2 2 2 2 2 2 3" xfId="476"/>
    <cellStyle name="Normal 2 2 2 2 2 2 4" xfId="477"/>
    <cellStyle name="Normal 2 2 2 2 2 2 5" xfId="478"/>
    <cellStyle name="Normal 2 2 2 2 2 2 6" xfId="479"/>
    <cellStyle name="Normal 2 2 2 2 2 2 7" xfId="480"/>
    <cellStyle name="Normal 2 2 2 2 2 2 8" xfId="481"/>
    <cellStyle name="Normal 2 2 2 2 2 2 8 2" xfId="482"/>
    <cellStyle name="Normal 2 2 2 2 2 2 8 2 2" xfId="483"/>
    <cellStyle name="Normal 2 2 2 2 2 2 8 2 3" xfId="484"/>
    <cellStyle name="Normal 2 2 2 2 2 2 8 3" xfId="485"/>
    <cellStyle name="Normal 2 2 2 2 2 2 9" xfId="486"/>
    <cellStyle name="Normal 2 2 2 2 2 20" xfId="487"/>
    <cellStyle name="Normal 2 2 2 2 2 3" xfId="488"/>
    <cellStyle name="Normal 2 2 2 2 2 3 2" xfId="489"/>
    <cellStyle name="Normal 2 2 2 2 2 3 2 2" xfId="490"/>
    <cellStyle name="Normal 2 2 2 2 2 3 2 3" xfId="491"/>
    <cellStyle name="Normal 2 2 2 2 2 3 2 4" xfId="492"/>
    <cellStyle name="Normal 2 2 2 2 2 3 2 5" xfId="493"/>
    <cellStyle name="Normal 2 2 2 2 2 3 3" xfId="494"/>
    <cellStyle name="Normal 2 2 2 2 2 3 4" xfId="495"/>
    <cellStyle name="Normal 2 2 2 2 2 3 5" xfId="496"/>
    <cellStyle name="Normal 2 2 2 2 2 4" xfId="497"/>
    <cellStyle name="Normal 2 2 2 2 2 5" xfId="498"/>
    <cellStyle name="Normal 2 2 2 2 2 6" xfId="499"/>
    <cellStyle name="Normal 2 2 2 2 2 7" xfId="500"/>
    <cellStyle name="Normal 2 2 2 2 2 8" xfId="501"/>
    <cellStyle name="Normal 2 2 2 2 2 8 2" xfId="502"/>
    <cellStyle name="Normal 2 2 2 2 2 8 2 2" xfId="503"/>
    <cellStyle name="Normal 2 2 2 2 2 8 2 3" xfId="504"/>
    <cellStyle name="Normal 2 2 2 2 2 8 3" xfId="505"/>
    <cellStyle name="Normal 2 2 2 2 2 9" xfId="506"/>
    <cellStyle name="Normal 2 2 2 2 20" xfId="507"/>
    <cellStyle name="Normal 2 2 2 2 21" xfId="508"/>
    <cellStyle name="Normal 2 2 2 2 22" xfId="509"/>
    <cellStyle name="Normal 2 2 2 2 23" xfId="510"/>
    <cellStyle name="Normal 2 2 2 2 3" xfId="511"/>
    <cellStyle name="Normal 2 2 2 2 4" xfId="512"/>
    <cellStyle name="Normal 2 2 2 2 5" xfId="513"/>
    <cellStyle name="Normal 2 2 2 2 5 2" xfId="514"/>
    <cellStyle name="Normal 2 2 2 2 5 2 2" xfId="515"/>
    <cellStyle name="Normal 2 2 2 2 5 2 3" xfId="516"/>
    <cellStyle name="Normal 2 2 2 2 5 2 4" xfId="517"/>
    <cellStyle name="Normal 2 2 2 2 5 2 5" xfId="518"/>
    <cellStyle name="Normal 2 2 2 2 5 3" xfId="519"/>
    <cellStyle name="Normal 2 2 2 2 5 4" xfId="520"/>
    <cellStyle name="Normal 2 2 2 2 5 5" xfId="521"/>
    <cellStyle name="Normal 2 2 2 2 6" xfId="522"/>
    <cellStyle name="Normal 2 2 2 2 7" xfId="523"/>
    <cellStyle name="Normal 2 2 2 2 8" xfId="524"/>
    <cellStyle name="Normal 2 2 2 2 9" xfId="525"/>
    <cellStyle name="Normal 2 2 2 20" xfId="526"/>
    <cellStyle name="Normal 2 2 2 21" xfId="527"/>
    <cellStyle name="Normal 2 2 2 22" xfId="528"/>
    <cellStyle name="Normal 2 2 2 23" xfId="529"/>
    <cellStyle name="Normal 2 2 2 24" xfId="530"/>
    <cellStyle name="Normal 2 2 2 3" xfId="531"/>
    <cellStyle name="Normal 2 2 2 4" xfId="532"/>
    <cellStyle name="Normal 2 2 2 5" xfId="533"/>
    <cellStyle name="Normal 2 2 2 6" xfId="534"/>
    <cellStyle name="Normal 2 2 2 6 2" xfId="535"/>
    <cellStyle name="Normal 2 2 2 6 2 2" xfId="536"/>
    <cellStyle name="Normal 2 2 2 6 2 3" xfId="537"/>
    <cellStyle name="Normal 2 2 2 6 2 4" xfId="538"/>
    <cellStyle name="Normal 2 2 2 6 2 5" xfId="539"/>
    <cellStyle name="Normal 2 2 2 6 3" xfId="540"/>
    <cellStyle name="Normal 2 2 2 6 4" xfId="541"/>
    <cellStyle name="Normal 2 2 2 6 5" xfId="542"/>
    <cellStyle name="Normal 2 2 2 7" xfId="543"/>
    <cellStyle name="Normal 2 2 2 8" xfId="544"/>
    <cellStyle name="Normal 2 2 2 9" xfId="545"/>
    <cellStyle name="Normal 2 2 20" xfId="546"/>
    <cellStyle name="Normal 2 2 21" xfId="547"/>
    <cellStyle name="Normal 2 2 22" xfId="548"/>
    <cellStyle name="Normal 2 2 23" xfId="549"/>
    <cellStyle name="Normal 2 2 24" xfId="550"/>
    <cellStyle name="Normal 2 2 25" xfId="551"/>
    <cellStyle name="Normal 2 2 26" xfId="552"/>
    <cellStyle name="Normal 2 2 3" xfId="553"/>
    <cellStyle name="Normal 2 2 4" xfId="554"/>
    <cellStyle name="Normal 2 2 5" xfId="555"/>
    <cellStyle name="Normal 2 2 5 2" xfId="556"/>
    <cellStyle name="Normal 2 2 5 3" xfId="557"/>
    <cellStyle name="Normal 2 2 5 4" xfId="558"/>
    <cellStyle name="Normal 2 2 6" xfId="559"/>
    <cellStyle name="Normal 2 2 7" xfId="560"/>
    <cellStyle name="Normal 2 2 8" xfId="561"/>
    <cellStyle name="Normal 2 2 8 2" xfId="562"/>
    <cellStyle name="Normal 2 2 8 2 2" xfId="563"/>
    <cellStyle name="Normal 2 2 8 2 3" xfId="564"/>
    <cellStyle name="Normal 2 2 8 2 4" xfId="565"/>
    <cellStyle name="Normal 2 2 8 2 5" xfId="566"/>
    <cellStyle name="Normal 2 2 8 3" xfId="567"/>
    <cellStyle name="Normal 2 2 8 4" xfId="568"/>
    <cellStyle name="Normal 2 2 8 5" xfId="569"/>
    <cellStyle name="Normal 2 2 9" xfId="570"/>
    <cellStyle name="Normal 2 20" xfId="571"/>
    <cellStyle name="Normal 2 21" xfId="572"/>
    <cellStyle name="Normal 2 22" xfId="573"/>
    <cellStyle name="Normal 2 23" xfId="574"/>
    <cellStyle name="Normal 2 24" xfId="575"/>
    <cellStyle name="Normal 2 25" xfId="576"/>
    <cellStyle name="Normal 2 26" xfId="577"/>
    <cellStyle name="Normal 2 27" xfId="578"/>
    <cellStyle name="Normal 2 28" xfId="711"/>
    <cellStyle name="Normal 2 3" xfId="579"/>
    <cellStyle name="Normal 2 3 2" xfId="580"/>
    <cellStyle name="Normal 2 3 2 2" xfId="581"/>
    <cellStyle name="Normal 2 3 2 2 2" xfId="582"/>
    <cellStyle name="Normal 2 3 2 2 2 2" xfId="583"/>
    <cellStyle name="Normal 2 3 2 2 2 3" xfId="584"/>
    <cellStyle name="Normal 2 3 2 2 2 4" xfId="585"/>
    <cellStyle name="Normal 2 3 2 2 3" xfId="586"/>
    <cellStyle name="Normal 2 3 2 2 4" xfId="587"/>
    <cellStyle name="Normal 2 3 2 3" xfId="588"/>
    <cellStyle name="Normal 2 3 2 4" xfId="589"/>
    <cellStyle name="Normal 2 3 2 5" xfId="590"/>
    <cellStyle name="Normal 2 3 2 6" xfId="591"/>
    <cellStyle name="Normal 2 3 2 7" xfId="592"/>
    <cellStyle name="Normal 2 3 3" xfId="593"/>
    <cellStyle name="Normal 2 3 4" xfId="594"/>
    <cellStyle name="Normal 2 3 5" xfId="595"/>
    <cellStyle name="Normal 2 3 6" xfId="596"/>
    <cellStyle name="Normal 2 3 7" xfId="597"/>
    <cellStyle name="Normal 2 3 8" xfId="598"/>
    <cellStyle name="Normal 2 4" xfId="599"/>
    <cellStyle name="Normal 2 5" xfId="600"/>
    <cellStyle name="Normal 2 5 2" xfId="601"/>
    <cellStyle name="Normal 2 5 3" xfId="602"/>
    <cellStyle name="Normal 2 5 4" xfId="603"/>
    <cellStyle name="Normal 2 6" xfId="604"/>
    <cellStyle name="Normal 2 7" xfId="605"/>
    <cellStyle name="Normal 2 8" xfId="606"/>
    <cellStyle name="Normal 2 8 2" xfId="607"/>
    <cellStyle name="Normal 2 8 2 2" xfId="608"/>
    <cellStyle name="Normal 2 8 2 3" xfId="609"/>
    <cellStyle name="Normal 2 8 2 4" xfId="610"/>
    <cellStyle name="Normal 2 8 2 5" xfId="611"/>
    <cellStyle name="Normal 2 8 3" xfId="612"/>
    <cellStyle name="Normal 2 8 4" xfId="613"/>
    <cellStyle name="Normal 2 8 5" xfId="614"/>
    <cellStyle name="Normal 2 9" xfId="5"/>
    <cellStyle name="Normal 2 9 2" xfId="615"/>
    <cellStyle name="Normal 22 2" xfId="616"/>
    <cellStyle name="Normal 22 3" xfId="617"/>
    <cellStyle name="Normal 22 4" xfId="618"/>
    <cellStyle name="Normal 22 5" xfId="619"/>
    <cellStyle name="Normal 22 6" xfId="620"/>
    <cellStyle name="Normal 22 7" xfId="621"/>
    <cellStyle name="Normal 3" xfId="6"/>
    <cellStyle name="Normal 3 10" xfId="622"/>
    <cellStyle name="Normal 3 11" xfId="623"/>
    <cellStyle name="Normal 3 12" xfId="624"/>
    <cellStyle name="Normal 3 13" xfId="625"/>
    <cellStyle name="Normal 3 14" xfId="709"/>
    <cellStyle name="Normal 3 15" xfId="712"/>
    <cellStyle name="Normal 3 2" xfId="626"/>
    <cellStyle name="Normal 3 2 2" xfId="627"/>
    <cellStyle name="Normal 3 2 2 2" xfId="628"/>
    <cellStyle name="Normal 3 2 2 3" xfId="629"/>
    <cellStyle name="Normal 3 2 2 4" xfId="630"/>
    <cellStyle name="Normal 3 2 3" xfId="631"/>
    <cellStyle name="Normal 3 2 4" xfId="632"/>
    <cellStyle name="Normal 3 3" xfId="633"/>
    <cellStyle name="Normal 3 3 2" xfId="634"/>
    <cellStyle name="Normal 3 3 2 2" xfId="635"/>
    <cellStyle name="Normal 3 3 2 3" xfId="636"/>
    <cellStyle name="Normal 3 3 2 4" xfId="637"/>
    <cellStyle name="Normal 3 3 3" xfId="638"/>
    <cellStyle name="Normal 3 3 4" xfId="639"/>
    <cellStyle name="Normal 3 4" xfId="640"/>
    <cellStyle name="Normal 3 4 2" xfId="641"/>
    <cellStyle name="Normal 3 4 2 2" xfId="642"/>
    <cellStyle name="Normal 3 4 2 3" xfId="643"/>
    <cellStyle name="Normal 3 4 2 4" xfId="644"/>
    <cellStyle name="Normal 3 4 3" xfId="645"/>
    <cellStyle name="Normal 3 4 4" xfId="646"/>
    <cellStyle name="Normal 3 5" xfId="647"/>
    <cellStyle name="Normal 3 6" xfId="648"/>
    <cellStyle name="Normal 3 7" xfId="649"/>
    <cellStyle name="Normal 3 8" xfId="650"/>
    <cellStyle name="Normal 3 9" xfId="651"/>
    <cellStyle name="Normal 4" xfId="7"/>
    <cellStyle name="Normal 4 2" xfId="652"/>
    <cellStyle name="Normal 4 3" xfId="653"/>
    <cellStyle name="Normal 4 4" xfId="654"/>
    <cellStyle name="Normal 43" xfId="655"/>
    <cellStyle name="Normal 5" xfId="12"/>
    <cellStyle name="Normal 5 2" xfId="656"/>
    <cellStyle name="Normal 5 3" xfId="8"/>
    <cellStyle name="Normal 5 4" xfId="657"/>
    <cellStyle name="Normal 5 5" xfId="658"/>
    <cellStyle name="Normal 6" xfId="714"/>
    <cellStyle name="Normal 6 2" xfId="659"/>
    <cellStyle name="Normal 6 3" xfId="660"/>
    <cellStyle name="Normal 6 4" xfId="661"/>
    <cellStyle name="Normal 7 2" xfId="662"/>
    <cellStyle name="Normal 7 3" xfId="663"/>
    <cellStyle name="Notas" xfId="681" builtinId="10" customBuiltin="1"/>
    <cellStyle name="Notas 2" xfId="9"/>
    <cellStyle name="Porcentaje" xfId="667" builtinId="5"/>
    <cellStyle name="Porcentaje 2" xfId="665"/>
    <cellStyle name="Porcentaje 3" xfId="664"/>
    <cellStyle name="Porcentual 2" xfId="10"/>
    <cellStyle name="Salida" xfId="676" builtinId="21" customBuiltin="1"/>
    <cellStyle name="Texto de advertencia" xfId="680" builtinId="11" customBuiltin="1"/>
    <cellStyle name="Texto explicativo" xfId="682" builtinId="53" customBuiltin="1"/>
    <cellStyle name="Título" xfId="710" builtinId="15" customBuiltin="1"/>
    <cellStyle name="Título 2" xfId="669" builtinId="17" customBuiltin="1"/>
    <cellStyle name="Título 3" xfId="670" builtinId="18" customBuiltin="1"/>
    <cellStyle name="Título 4" xfId="708"/>
    <cellStyle name="Total" xfId="683" builtinId="25" customBuiltin="1"/>
  </cellStyles>
  <dxfs count="0"/>
  <tableStyles count="0" defaultTableStyle="TableStyleMedium2" defaultPivotStyle="PivotStyleLight16"/>
  <colors>
    <mruColors>
      <color rgb="FF333F4F"/>
      <color rgb="FFBDD7EE"/>
      <color rgb="FF44546A"/>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a:lstStyle/>
          <a:p>
            <a:pPr>
              <a:defRPr lang="es-EC" sz="1100"/>
            </a:pPr>
            <a:r>
              <a:rPr lang="es-ES" sz="1100"/>
              <a:t>Período 2003-2021</a:t>
            </a:r>
            <a:r>
              <a:rPr lang="es-ES" sz="1100" baseline="0"/>
              <a:t> (3T)</a:t>
            </a:r>
            <a:endParaRPr lang="es-ES" sz="1100"/>
          </a:p>
        </c:rich>
      </c:tx>
      <c:layout>
        <c:manualLayout>
          <c:xMode val="edge"/>
          <c:yMode val="edge"/>
          <c:x val="0.43817070358247201"/>
          <c:y val="3.2817246750361947E-2"/>
        </c:manualLayout>
      </c:layout>
      <c:overlay val="0"/>
    </c:title>
    <c:autoTitleDeleted val="0"/>
    <c:plotArea>
      <c:layout>
        <c:manualLayout>
          <c:layoutTarget val="inner"/>
          <c:xMode val="edge"/>
          <c:yMode val="edge"/>
          <c:x val="5.7890953875124523E-2"/>
          <c:y val="0.18874503975759335"/>
          <c:w val="0.88984059716801533"/>
          <c:h val="0.67836631824415061"/>
        </c:manualLayout>
      </c:layout>
      <c:lineChart>
        <c:grouping val="standard"/>
        <c:varyColors val="0"/>
        <c:ser>
          <c:idx val="0"/>
          <c:order val="0"/>
          <c:tx>
            <c:strRef>
              <c:f>'Histórico Penetración'!$F$10</c:f>
              <c:strCache>
                <c:ptCount val="1"/>
                <c:pt idx="0">
                  <c:v>Grado estimado de penetración del servicio</c:v>
                </c:pt>
              </c:strCache>
            </c:strRef>
          </c:tx>
          <c:cat>
            <c:strRef>
              <c:f>('Histórico Penetración'!$A$11:$A$24,'Histórico Penetración'!$A$28,'Histórico Penetración'!$A$32,'Histórico Penetración'!$A$36,'Histórico Penetración'!$A$37,'Histórico Penetración'!$A$38,'Histórico Penetración'!$A$39:$A$43)</c:f>
              <c:strCache>
                <c:ptCount val="24"/>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 (4T)</c:v>
                </c:pt>
                <c:pt idx="15">
                  <c:v>2018 (4T)</c:v>
                </c:pt>
                <c:pt idx="16">
                  <c:v>2019 (4T)</c:v>
                </c:pt>
                <c:pt idx="17">
                  <c:v>2020 (1T)</c:v>
                </c:pt>
                <c:pt idx="18">
                  <c:v>2020 (2T)</c:v>
                </c:pt>
                <c:pt idx="19">
                  <c:v>2020 (3T)</c:v>
                </c:pt>
                <c:pt idx="20">
                  <c:v>2020 (4T)</c:v>
                </c:pt>
                <c:pt idx="21">
                  <c:v>2021(1T)</c:v>
                </c:pt>
                <c:pt idx="22">
                  <c:v>2021 (2T)</c:v>
                </c:pt>
                <c:pt idx="23">
                  <c:v>2021 (3T)</c:v>
                </c:pt>
              </c:strCache>
            </c:strRef>
          </c:cat>
          <c:val>
            <c:numRef>
              <c:f>('Histórico Penetración'!$F$11:$F$24,'Histórico Penetración'!$F$28,'Histórico Penetración'!$F$32,'Histórico Penetración'!$F$36,'Histórico Penetración'!$F$37,'Histórico Penetración'!$F$38,'Histórico Penetración'!$F$39:$F$43)</c:f>
              <c:numCache>
                <c:formatCode>0.00%</c:formatCode>
                <c:ptCount val="24"/>
                <c:pt idx="0">
                  <c:v>5.8000000000000003E-2</c:v>
                </c:pt>
                <c:pt idx="1">
                  <c:v>5.6000000000000001E-2</c:v>
                </c:pt>
                <c:pt idx="2">
                  <c:v>5.7000000000000002E-2</c:v>
                </c:pt>
                <c:pt idx="3">
                  <c:v>6.5000000000000002E-2</c:v>
                </c:pt>
                <c:pt idx="4">
                  <c:v>7.3999999999999996E-2</c:v>
                </c:pt>
                <c:pt idx="5">
                  <c:v>7.3999999999999996E-2</c:v>
                </c:pt>
                <c:pt idx="6">
                  <c:v>7.5999999999999998E-2</c:v>
                </c:pt>
                <c:pt idx="7">
                  <c:v>9.6000000000000002E-2</c:v>
                </c:pt>
                <c:pt idx="8">
                  <c:v>0.111</c:v>
                </c:pt>
                <c:pt idx="9">
                  <c:v>0.16800000000000001</c:v>
                </c:pt>
                <c:pt idx="10">
                  <c:v>0.2273</c:v>
                </c:pt>
                <c:pt idx="11">
                  <c:v>0.28699999999999998</c:v>
                </c:pt>
                <c:pt idx="12">
                  <c:v>0.3154760866312129</c:v>
                </c:pt>
                <c:pt idx="13">
                  <c:v>0.30517517212953288</c:v>
                </c:pt>
                <c:pt idx="14">
                  <c:v>0.29554096612417802</c:v>
                </c:pt>
                <c:pt idx="15">
                  <c:v>0.2774112006690484</c:v>
                </c:pt>
                <c:pt idx="16">
                  <c:v>0.24367912781313827</c:v>
                </c:pt>
                <c:pt idx="17">
                  <c:v>0.2399899482848504</c:v>
                </c:pt>
                <c:pt idx="18">
                  <c:v>0.21996059652703823</c:v>
                </c:pt>
                <c:pt idx="19">
                  <c:v>0.20621543922616212</c:v>
                </c:pt>
                <c:pt idx="20">
                  <c:v>0.20631758301308681</c:v>
                </c:pt>
                <c:pt idx="21">
                  <c:v>0.18589054218315451</c:v>
                </c:pt>
                <c:pt idx="22">
                  <c:v>0.17879891318300956</c:v>
                </c:pt>
                <c:pt idx="23">
                  <c:v>0.17297150764400662</c:v>
                </c:pt>
              </c:numCache>
            </c:numRef>
          </c:val>
          <c:smooth val="0"/>
          <c:extLst>
            <c:ext xmlns:c16="http://schemas.microsoft.com/office/drawing/2014/chart" uri="{C3380CC4-5D6E-409C-BE32-E72D297353CC}">
              <c16:uniqueId val="{00000000-7693-4259-A404-F337B00AD17B}"/>
            </c:ext>
          </c:extLst>
        </c:ser>
        <c:dLbls>
          <c:showLegendKey val="0"/>
          <c:showVal val="0"/>
          <c:showCatName val="0"/>
          <c:showSerName val="0"/>
          <c:showPercent val="0"/>
          <c:showBubbleSize val="0"/>
        </c:dLbls>
        <c:marker val="1"/>
        <c:smooth val="0"/>
        <c:axId val="325969096"/>
        <c:axId val="325969880"/>
      </c:lineChart>
      <c:catAx>
        <c:axId val="325969096"/>
        <c:scaling>
          <c:orientation val="minMax"/>
        </c:scaling>
        <c:delete val="0"/>
        <c:axPos val="b"/>
        <c:majorGridlines/>
        <c:numFmt formatCode="General" sourceLinked="1"/>
        <c:majorTickMark val="none"/>
        <c:minorTickMark val="none"/>
        <c:tickLblPos val="nextTo"/>
        <c:txPr>
          <a:bodyPr rot="0" vert="horz"/>
          <a:lstStyle/>
          <a:p>
            <a:pPr>
              <a:defRPr lang="es-EC"/>
            </a:pPr>
            <a:endParaRPr lang="es-EC"/>
          </a:p>
        </c:txPr>
        <c:crossAx val="325969880"/>
        <c:crosses val="autoZero"/>
        <c:auto val="1"/>
        <c:lblAlgn val="ctr"/>
        <c:lblOffset val="100"/>
        <c:noMultiLvlLbl val="0"/>
      </c:catAx>
      <c:valAx>
        <c:axId val="325969880"/>
        <c:scaling>
          <c:orientation val="minMax"/>
        </c:scaling>
        <c:delete val="0"/>
        <c:axPos val="l"/>
        <c:majorGridlines/>
        <c:numFmt formatCode="0.00%" sourceLinked="1"/>
        <c:majorTickMark val="none"/>
        <c:minorTickMark val="none"/>
        <c:tickLblPos val="nextTo"/>
        <c:txPr>
          <a:bodyPr/>
          <a:lstStyle/>
          <a:p>
            <a:pPr>
              <a:defRPr lang="es-EC"/>
            </a:pPr>
            <a:endParaRPr lang="es-EC"/>
          </a:p>
        </c:txPr>
        <c:crossAx val="325969096"/>
        <c:crosses val="autoZero"/>
        <c:crossBetween val="between"/>
      </c:valAx>
    </c:plotArea>
    <c:plotVisOnly val="1"/>
    <c:dispBlanksAs val="gap"/>
    <c:showDLblsOverMax val="0"/>
  </c:chart>
  <c:spPr>
    <a:ln>
      <a:noFill/>
    </a:ln>
  </c:spPr>
  <c:txPr>
    <a:bodyPr/>
    <a:lstStyle/>
    <a:p>
      <a:pPr>
        <a:defRPr sz="1000">
          <a:latin typeface="+mj-lt"/>
        </a:defRPr>
      </a:pPr>
      <a:endParaRPr lang="es-EC"/>
    </a:p>
  </c:txPr>
  <c:printSettings>
    <c:headerFooter/>
    <c:pageMargins b="0.75000000000000822" l="0.70000000000000062" r="0.70000000000000062" t="0.750000000000008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CD7-4F83-92C4-9EE041A4E2A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CD7-4F83-92C4-9EE041A4E2A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CD7-4F83-92C4-9EE041A4E2A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CD7-4F83-92C4-9EE041A4E2A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CD7-4F83-92C4-9EE041A4E2A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CD7-4F83-92C4-9EE041A4E2A3}"/>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CD7-4F83-92C4-9EE041A4E2A3}"/>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CD7-4F83-92C4-9EE041A4E2A3}"/>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CD7-4F83-92C4-9EE041A4E2A3}"/>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CD7-4F83-92C4-9EE041A4E2A3}"/>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BCD7-4F83-92C4-9EE041A4E2A3}"/>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BCD7-4F83-92C4-9EE041A4E2A3}"/>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BCD7-4F83-92C4-9EE041A4E2A3}"/>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EC"/>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 Participación de Suscri'!$B$12:$B$24</c:f>
              <c:strCache>
                <c:ptCount val="13"/>
                <c:pt idx="0">
                  <c:v>GUAYAS</c:v>
                </c:pt>
                <c:pt idx="1">
                  <c:v>PICHINCHA</c:v>
                </c:pt>
                <c:pt idx="2">
                  <c:v>MANABI</c:v>
                </c:pt>
                <c:pt idx="3">
                  <c:v>AZUAY</c:v>
                </c:pt>
                <c:pt idx="4">
                  <c:v>LOS RIOS</c:v>
                </c:pt>
                <c:pt idx="5">
                  <c:v>EL ORO</c:v>
                </c:pt>
                <c:pt idx="6">
                  <c:v>ESMERALDAS</c:v>
                </c:pt>
                <c:pt idx="7">
                  <c:v>LOJA</c:v>
                </c:pt>
                <c:pt idx="8">
                  <c:v>TUNGURAHUA</c:v>
                </c:pt>
                <c:pt idx="9">
                  <c:v>SANTA ELENA</c:v>
                </c:pt>
                <c:pt idx="10">
                  <c:v>SANTO DOMINGO DE LOS TSACHILAS</c:v>
                </c:pt>
                <c:pt idx="11">
                  <c:v>CHIMBORAZO</c:v>
                </c:pt>
                <c:pt idx="12">
                  <c:v>OTRAS PROVINCIAS</c:v>
                </c:pt>
              </c:strCache>
            </c:strRef>
          </c:cat>
          <c:val>
            <c:numRef>
              <c:f>'Graf. Participación de Suscri'!$C$12:$C$24</c:f>
              <c:numCache>
                <c:formatCode>0</c:formatCode>
                <c:ptCount val="13"/>
                <c:pt idx="0">
                  <c:v>175092.75020522461</c:v>
                </c:pt>
                <c:pt idx="1">
                  <c:v>172701.80702511579</c:v>
                </c:pt>
                <c:pt idx="2">
                  <c:v>75428.807385476975</c:v>
                </c:pt>
                <c:pt idx="3">
                  <c:v>42721.167103088279</c:v>
                </c:pt>
                <c:pt idx="4">
                  <c:v>40057.975723955315</c:v>
                </c:pt>
                <c:pt idx="5">
                  <c:v>36241.219359283787</c:v>
                </c:pt>
                <c:pt idx="6">
                  <c:v>35574.154616607681</c:v>
                </c:pt>
                <c:pt idx="7">
                  <c:v>26621.113160090365</c:v>
                </c:pt>
                <c:pt idx="8">
                  <c:v>29418</c:v>
                </c:pt>
                <c:pt idx="9">
                  <c:v>19139</c:v>
                </c:pt>
                <c:pt idx="10">
                  <c:v>18292.005455915292</c:v>
                </c:pt>
                <c:pt idx="11">
                  <c:v>18750</c:v>
                </c:pt>
                <c:pt idx="12">
                  <c:v>92037</c:v>
                </c:pt>
              </c:numCache>
            </c:numRef>
          </c:val>
          <c:extLst>
            <c:ext xmlns:c16="http://schemas.microsoft.com/office/drawing/2014/chart" uri="{C3380CC4-5D6E-409C-BE32-E72D297353CC}">
              <c16:uniqueId val="{00000000-610B-4901-A5EA-A6C31D2E8BFD}"/>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940598177374015E-2"/>
          <c:y val="0.12605301653542264"/>
          <c:w val="0.84889793795209245"/>
          <c:h val="0.8298979373418639"/>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C1-4429-AA99-9D0733CED1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DC1-4429-AA99-9D0733CED1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DC1-4429-AA99-9D0733CED1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DC1-4429-AA99-9D0733CED1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DC1-4429-AA99-9D0733CED1F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DC1-4429-AA99-9D0733CED1F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DC1-4429-AA99-9D0733CED1FC}"/>
              </c:ext>
            </c:extLst>
          </c:dPt>
          <c:dLbls>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ysClr val="windowText" lastClr="000000"/>
                    </a:solidFill>
                    <a:latin typeface="+mn-lt"/>
                    <a:ea typeface="+mn-ea"/>
                    <a:cs typeface="+mn-cs"/>
                  </a:defRPr>
                </a:pPr>
                <a:endParaRPr lang="es-EC"/>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 Participación de Suscri'!$B$39:$B$44</c:f>
              <c:strCache>
                <c:ptCount val="6"/>
                <c:pt idx="0">
                  <c:v>SISTEMAS LOCALES</c:v>
                </c:pt>
                <c:pt idx="1">
                  <c:v>CNT TV</c:v>
                </c:pt>
                <c:pt idx="2">
                  <c:v>CLARO TV</c:v>
                </c:pt>
                <c:pt idx="3">
                  <c:v>DIRECTV</c:v>
                </c:pt>
                <c:pt idx="4">
                  <c:v>SETEL S.A.</c:v>
                </c:pt>
                <c:pt idx="5">
                  <c:v>TVCABLE SATELITAL</c:v>
                </c:pt>
              </c:strCache>
            </c:strRef>
          </c:cat>
          <c:val>
            <c:numRef>
              <c:f>'Graf. Participación de Suscri'!$C$39:$C$44</c:f>
              <c:numCache>
                <c:formatCode>0</c:formatCode>
                <c:ptCount val="6"/>
                <c:pt idx="0">
                  <c:v>124193.19913001175</c:v>
                </c:pt>
                <c:pt idx="1">
                  <c:v>208279</c:v>
                </c:pt>
                <c:pt idx="2">
                  <c:v>12489</c:v>
                </c:pt>
                <c:pt idx="3">
                  <c:v>325790</c:v>
                </c:pt>
                <c:pt idx="4">
                  <c:v>97641</c:v>
                </c:pt>
                <c:pt idx="5">
                  <c:v>6558</c:v>
                </c:pt>
              </c:numCache>
            </c:numRef>
          </c:val>
          <c:extLst>
            <c:ext xmlns:c16="http://schemas.microsoft.com/office/drawing/2014/chart" uri="{C3380CC4-5D6E-409C-BE32-E72D297353CC}">
              <c16:uniqueId val="{00000000-D130-460B-BAC2-D5D9AAE0789C}"/>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F-3DC1-4429-AA99-9D0733CED1F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11-3DC1-4429-AA99-9D0733CED1F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13-3DC1-4429-AA99-9D0733CED1F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15-3DC1-4429-AA99-9D0733CED1F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17-3DC1-4429-AA99-9D0733CED1F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19-3DC1-4429-AA99-9D0733CED1F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1B-3DC1-4429-AA99-9D0733CED1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es-EC"/>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'Graf. Participación de Suscri'!$B$39:$B$44</c:f>
              <c:strCache>
                <c:ptCount val="6"/>
                <c:pt idx="0">
                  <c:v>SISTEMAS LOCALES</c:v>
                </c:pt>
                <c:pt idx="1">
                  <c:v>CNT TV</c:v>
                </c:pt>
                <c:pt idx="2">
                  <c:v>CLARO TV</c:v>
                </c:pt>
                <c:pt idx="3">
                  <c:v>DIRECTV</c:v>
                </c:pt>
                <c:pt idx="4">
                  <c:v>SETEL S.A.</c:v>
                </c:pt>
                <c:pt idx="5">
                  <c:v>TVCABLE SATELITAL</c:v>
                </c:pt>
              </c:strCache>
            </c:strRef>
          </c:cat>
          <c:val>
            <c:numRef>
              <c:f>'Graf. Participación de Suscri'!$D$39:$D$44</c:f>
              <c:numCache>
                <c:formatCode>0%</c:formatCode>
                <c:ptCount val="6"/>
                <c:pt idx="0">
                  <c:v>0.16025958735082035</c:v>
                </c:pt>
                <c:pt idx="1">
                  <c:v>0.2687643673539562</c:v>
                </c:pt>
                <c:pt idx="2">
                  <c:v>1.6115874302659219E-2</c:v>
                </c:pt>
                <c:pt idx="3">
                  <c:v>0.42040120818827342</c:v>
                </c:pt>
                <c:pt idx="4">
                  <c:v>0.12599648352838089</c:v>
                </c:pt>
                <c:pt idx="5">
                  <c:v>8.4624792759099322E-3</c:v>
                </c:pt>
              </c:numCache>
            </c:numRef>
          </c:val>
          <c:extLst>
            <c:ext xmlns:c16="http://schemas.microsoft.com/office/drawing/2014/chart" uri="{C3380CC4-5D6E-409C-BE32-E72D297353CC}">
              <c16:uniqueId val="{00000001-D130-460B-BAC2-D5D9AAE0789C}"/>
            </c:ext>
          </c:extLst>
        </c:ser>
        <c:dLbls>
          <c:dLblPos val="bestFit"/>
          <c:showLegendKey val="0"/>
          <c:showVal val="0"/>
          <c:showCatName val="1"/>
          <c:showSerName val="0"/>
          <c:showPercent val="1"/>
          <c:showBubbleSize val="0"/>
          <c:showLeaderLines val="1"/>
        </c:dLbls>
        <c:gapWidth val="100"/>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638174</xdr:colOff>
      <xdr:row>1</xdr:row>
      <xdr:rowOff>85725</xdr:rowOff>
    </xdr:from>
    <xdr:to>
      <xdr:col>12</xdr:col>
      <xdr:colOff>1924049</xdr:colOff>
      <xdr:row>4</xdr:row>
      <xdr:rowOff>20443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53349" y="333375"/>
          <a:ext cx="3571875" cy="6776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148167</xdr:colOff>
      <xdr:row>49</xdr:row>
      <xdr:rowOff>63498</xdr:rowOff>
    </xdr:from>
    <xdr:to>
      <xdr:col>5</xdr:col>
      <xdr:colOff>1354666</xdr:colOff>
      <xdr:row>74</xdr:row>
      <xdr:rowOff>126997</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1047751</xdr:colOff>
      <xdr:row>1</xdr:row>
      <xdr:rowOff>21167</xdr:rowOff>
    </xdr:from>
    <xdr:to>
      <xdr:col>5</xdr:col>
      <xdr:colOff>1463609</xdr:colOff>
      <xdr:row>3</xdr:row>
      <xdr:rowOff>229659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81084" y="264584"/>
          <a:ext cx="3664942" cy="695325"/>
        </a:xfrm>
        <a:prstGeom prst="rect">
          <a:avLst/>
        </a:prstGeom>
      </xdr:spPr>
    </xdr:pic>
    <xdr:clientData/>
  </xdr:twoCellAnchor>
  <xdr:twoCellAnchor editAs="oneCell">
    <xdr:from>
      <xdr:col>4</xdr:col>
      <xdr:colOff>126999</xdr:colOff>
      <xdr:row>44</xdr:row>
      <xdr:rowOff>158750</xdr:rowOff>
    </xdr:from>
    <xdr:to>
      <xdr:col>5</xdr:col>
      <xdr:colOff>1368358</xdr:colOff>
      <xdr:row>46</xdr:row>
      <xdr:rowOff>308260</xdr:rowOff>
    </xdr:to>
    <xdr:pic>
      <xdr:nvPicPr>
        <xdr:cNvPr id="6" name="Imagen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31416" y="8720667"/>
          <a:ext cx="3019359" cy="572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55</xdr:col>
      <xdr:colOff>651396</xdr:colOff>
      <xdr:row>0</xdr:row>
      <xdr:rowOff>164950</xdr:rowOff>
    </xdr:from>
    <xdr:to>
      <xdr:col>62</xdr:col>
      <xdr:colOff>126397</xdr:colOff>
      <xdr:row>3</xdr:row>
      <xdr:rowOff>182942</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152071" y="164950"/>
          <a:ext cx="3675525" cy="6942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523875</xdr:colOff>
      <xdr:row>1</xdr:row>
      <xdr:rowOff>47625</xdr:rowOff>
    </xdr:from>
    <xdr:to>
      <xdr:col>8</xdr:col>
      <xdr:colOff>1083667</xdr:colOff>
      <xdr:row>4</xdr:row>
      <xdr:rowOff>64680</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48400" y="238125"/>
          <a:ext cx="3302992" cy="6266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290896</xdr:colOff>
      <xdr:row>1</xdr:row>
      <xdr:rowOff>107157</xdr:rowOff>
    </xdr:from>
    <xdr:to>
      <xdr:col>8</xdr:col>
      <xdr:colOff>1438473</xdr:colOff>
      <xdr:row>4</xdr:row>
      <xdr:rowOff>1</xdr:rowOff>
    </xdr:to>
    <xdr:pic>
      <xdr:nvPicPr>
        <xdr:cNvPr id="5" name="Imagen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91771" y="354807"/>
          <a:ext cx="3385952" cy="635794"/>
        </a:xfrm>
        <a:prstGeom prst="rect">
          <a:avLst/>
        </a:prstGeom>
      </xdr:spPr>
    </xdr:pic>
    <xdr:clientData/>
  </xdr:twoCellAnchor>
  <xdr:twoCellAnchor>
    <xdr:from>
      <xdr:col>0</xdr:col>
      <xdr:colOff>0</xdr:colOff>
      <xdr:row>10</xdr:row>
      <xdr:rowOff>168670</xdr:rowOff>
    </xdr:from>
    <xdr:to>
      <xdr:col>8</xdr:col>
      <xdr:colOff>1428750</xdr:colOff>
      <xdr:row>35</xdr:row>
      <xdr:rowOff>119062</xdr:rowOff>
    </xdr:to>
    <xdr:graphicFrame macro="">
      <xdr:nvGraphicFramePr>
        <xdr:cNvPr id="4" name="Gráfico 3">
          <a:extLst>
            <a:ext uri="{FF2B5EF4-FFF2-40B4-BE49-F238E27FC236}">
              <a16:creationId xmlns:a16="http://schemas.microsoft.com/office/drawing/2014/main" id="{1F5C550B-14FC-4C4C-9674-DC0C24F96C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18652</xdr:colOff>
      <xdr:row>36</xdr:row>
      <xdr:rowOff>29764</xdr:rowOff>
    </xdr:from>
    <xdr:to>
      <xdr:col>8</xdr:col>
      <xdr:colOff>1418827</xdr:colOff>
      <xdr:row>68</xdr:row>
      <xdr:rowOff>128983</xdr:rowOff>
    </xdr:to>
    <xdr:graphicFrame macro="">
      <xdr:nvGraphicFramePr>
        <xdr:cNvPr id="6" name="Gráfico 5">
          <a:extLst>
            <a:ext uri="{FF2B5EF4-FFF2-40B4-BE49-F238E27FC236}">
              <a16:creationId xmlns:a16="http://schemas.microsoft.com/office/drawing/2014/main" id="{7397863B-290C-4004-B5F2-53429247F8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workbookViewId="0">
      <selection activeCell="F15" sqref="F15"/>
    </sheetView>
  </sheetViews>
  <sheetFormatPr baseColWidth="10" defaultRowHeight="15" x14ac:dyDescent="0.25"/>
  <cols>
    <col min="1" max="1" width="3.42578125" style="28" customWidth="1"/>
    <col min="2" max="5" width="11.42578125" style="28"/>
    <col min="6" max="6" width="23.28515625" style="28" customWidth="1"/>
    <col min="7" max="12" width="11.42578125" style="28"/>
    <col min="13" max="13" width="31.42578125" style="28" customWidth="1"/>
    <col min="14" max="16384" width="11.42578125" style="28"/>
  </cols>
  <sheetData>
    <row r="1" spans="1:13" ht="20.100000000000001" customHeight="1" x14ac:dyDescent="0.25">
      <c r="A1" s="113"/>
      <c r="B1" s="114"/>
      <c r="C1" s="114"/>
      <c r="D1" s="114"/>
      <c r="E1" s="114"/>
      <c r="F1" s="114"/>
      <c r="G1" s="114"/>
      <c r="H1" s="114"/>
      <c r="I1" s="114"/>
      <c r="J1" s="114"/>
      <c r="K1" s="114"/>
      <c r="L1" s="114"/>
      <c r="M1" s="115"/>
    </row>
    <row r="2" spans="1:13" ht="20.100000000000001" customHeight="1" x14ac:dyDescent="0.25">
      <c r="A2" s="116"/>
      <c r="B2" s="117" t="s">
        <v>405</v>
      </c>
      <c r="C2" s="118"/>
      <c r="D2" s="118"/>
      <c r="E2" s="118"/>
      <c r="F2" s="118"/>
      <c r="G2" s="118"/>
      <c r="H2" s="118"/>
      <c r="I2" s="118"/>
      <c r="J2" s="118"/>
      <c r="K2" s="118"/>
      <c r="L2" s="118"/>
      <c r="M2" s="119"/>
    </row>
    <row r="3" spans="1:13" ht="20.100000000000001" customHeight="1" x14ac:dyDescent="0.25">
      <c r="A3" s="116"/>
      <c r="B3" s="120"/>
      <c r="C3" s="118"/>
      <c r="D3" s="118"/>
      <c r="E3" s="118"/>
      <c r="F3" s="118"/>
      <c r="G3" s="118"/>
      <c r="H3" s="118"/>
      <c r="I3" s="118"/>
      <c r="J3" s="118"/>
      <c r="K3" s="118"/>
      <c r="L3" s="118"/>
      <c r="M3" s="119"/>
    </row>
    <row r="4" spans="1:13" ht="20.100000000000001" customHeight="1" x14ac:dyDescent="0.25">
      <c r="A4" s="116"/>
      <c r="B4" s="121" t="s">
        <v>414</v>
      </c>
      <c r="C4" s="118"/>
      <c r="D4" s="118"/>
      <c r="E4" s="118"/>
      <c r="F4" s="118"/>
      <c r="G4" s="118"/>
      <c r="H4" s="118"/>
      <c r="I4" s="118"/>
      <c r="J4" s="118"/>
      <c r="K4" s="118"/>
      <c r="L4" s="118"/>
      <c r="M4" s="119"/>
    </row>
    <row r="5" spans="1:13" ht="20.100000000000001" customHeight="1" thickBot="1" x14ac:dyDescent="0.3">
      <c r="A5" s="116"/>
      <c r="B5" s="118"/>
      <c r="C5" s="118"/>
      <c r="D5" s="118"/>
      <c r="E5" s="118"/>
      <c r="F5" s="118"/>
      <c r="G5" s="118"/>
      <c r="H5" s="118"/>
      <c r="I5" s="118"/>
      <c r="J5" s="118"/>
      <c r="K5" s="118"/>
      <c r="L5" s="118"/>
      <c r="M5" s="119"/>
    </row>
    <row r="6" spans="1:13" ht="20.100000000000001" customHeight="1" x14ac:dyDescent="0.25">
      <c r="A6" s="122"/>
      <c r="B6" s="183" t="s">
        <v>909</v>
      </c>
      <c r="C6" s="124"/>
      <c r="D6" s="124"/>
      <c r="E6" s="124"/>
      <c r="F6" s="124"/>
      <c r="G6" s="124"/>
      <c r="H6" s="124"/>
      <c r="I6" s="124"/>
      <c r="J6" s="124"/>
      <c r="K6" s="124"/>
      <c r="L6" s="124"/>
      <c r="M6" s="125"/>
    </row>
    <row r="7" spans="1:13" ht="20.100000000000001" customHeight="1" x14ac:dyDescent="0.25">
      <c r="A7" s="126"/>
      <c r="B7" s="184" t="s">
        <v>1195</v>
      </c>
      <c r="C7" s="128"/>
      <c r="D7" s="128"/>
      <c r="E7" s="128"/>
      <c r="F7" s="128"/>
      <c r="G7" s="128"/>
      <c r="H7" s="128"/>
      <c r="I7" s="128"/>
      <c r="J7" s="128"/>
      <c r="K7" s="128"/>
      <c r="L7" s="128"/>
      <c r="M7" s="129"/>
    </row>
    <row r="8" spans="1:13" ht="20.100000000000001" customHeight="1" thickBot="1" x14ac:dyDescent="0.3">
      <c r="A8" s="130"/>
      <c r="B8" s="185" t="s">
        <v>1190</v>
      </c>
      <c r="C8" s="132"/>
      <c r="D8" s="132"/>
      <c r="E8" s="132"/>
      <c r="F8" s="132"/>
      <c r="G8" s="132"/>
      <c r="H8" s="132"/>
      <c r="I8" s="132"/>
      <c r="J8" s="132"/>
      <c r="K8" s="132"/>
      <c r="L8" s="132"/>
      <c r="M8" s="133"/>
    </row>
    <row r="9" spans="1:13" ht="20.100000000000001" customHeight="1" thickBot="1" x14ac:dyDescent="0.3">
      <c r="A9" s="287"/>
      <c r="B9" s="288"/>
      <c r="C9" s="288"/>
      <c r="D9" s="288"/>
      <c r="E9" s="288"/>
      <c r="F9" s="288"/>
      <c r="G9" s="288"/>
      <c r="H9" s="288"/>
      <c r="I9" s="288"/>
      <c r="J9" s="288"/>
      <c r="K9" s="288"/>
      <c r="L9" s="288"/>
      <c r="M9" s="289"/>
    </row>
    <row r="10" spans="1:13" ht="20.100000000000001" customHeight="1" x14ac:dyDescent="0.25">
      <c r="A10" s="283" t="s">
        <v>419</v>
      </c>
      <c r="B10" s="284"/>
      <c r="C10" s="284"/>
      <c r="D10" s="284"/>
      <c r="E10" s="284"/>
      <c r="F10" s="284"/>
      <c r="G10" s="281" t="s">
        <v>415</v>
      </c>
      <c r="H10" s="281"/>
      <c r="I10" s="281"/>
      <c r="J10" s="281"/>
      <c r="K10" s="281"/>
      <c r="L10" s="281"/>
      <c r="M10" s="282"/>
    </row>
    <row r="11" spans="1:13" ht="20.100000000000001" customHeight="1" x14ac:dyDescent="0.25">
      <c r="A11" s="285"/>
      <c r="B11" s="286"/>
      <c r="C11" s="286"/>
      <c r="D11" s="286"/>
      <c r="E11" s="286"/>
      <c r="F11" s="286"/>
      <c r="G11" s="134"/>
      <c r="H11" s="134"/>
      <c r="I11" s="134"/>
      <c r="J11" s="134"/>
      <c r="K11" s="134"/>
      <c r="L11" s="134"/>
      <c r="M11" s="135"/>
    </row>
    <row r="12" spans="1:13" ht="20.100000000000001" customHeight="1" x14ac:dyDescent="0.25">
      <c r="A12" s="275" t="s">
        <v>534</v>
      </c>
      <c r="B12" s="276"/>
      <c r="C12" s="276"/>
      <c r="D12" s="276"/>
      <c r="E12" s="276"/>
      <c r="F12" s="277"/>
      <c r="G12" s="271" t="s">
        <v>417</v>
      </c>
      <c r="H12" s="271"/>
      <c r="I12" s="271"/>
      <c r="J12" s="271"/>
      <c r="K12" s="271"/>
      <c r="L12" s="271"/>
      <c r="M12" s="272"/>
    </row>
    <row r="13" spans="1:13" ht="20.100000000000001" customHeight="1" x14ac:dyDescent="0.25">
      <c r="A13" s="29"/>
      <c r="B13" s="30"/>
      <c r="C13" s="30"/>
      <c r="D13" s="30"/>
      <c r="E13" s="30"/>
      <c r="F13" s="31"/>
      <c r="G13" s="30"/>
      <c r="H13" s="30"/>
      <c r="I13" s="30"/>
      <c r="J13" s="30"/>
      <c r="K13" s="30"/>
      <c r="L13" s="30"/>
      <c r="M13" s="32"/>
    </row>
    <row r="14" spans="1:13" ht="20.100000000000001" customHeight="1" x14ac:dyDescent="0.25">
      <c r="A14" s="275" t="s">
        <v>416</v>
      </c>
      <c r="B14" s="276"/>
      <c r="C14" s="276"/>
      <c r="D14" s="276"/>
      <c r="E14" s="276"/>
      <c r="F14" s="277"/>
      <c r="G14" s="271" t="s">
        <v>531</v>
      </c>
      <c r="H14" s="271"/>
      <c r="I14" s="271"/>
      <c r="J14" s="271"/>
      <c r="K14" s="271"/>
      <c r="L14" s="271"/>
      <c r="M14" s="272"/>
    </row>
    <row r="15" spans="1:13" ht="20.100000000000001" customHeight="1" x14ac:dyDescent="0.25">
      <c r="A15" s="33"/>
      <c r="B15" s="34"/>
      <c r="C15" s="34"/>
      <c r="D15" s="34"/>
      <c r="E15" s="34"/>
      <c r="F15" s="35"/>
      <c r="G15" s="36"/>
      <c r="H15" s="36"/>
      <c r="I15" s="36"/>
      <c r="J15" s="36"/>
      <c r="K15" s="36"/>
      <c r="L15" s="36"/>
      <c r="M15" s="37"/>
    </row>
    <row r="16" spans="1:13" ht="20.100000000000001" customHeight="1" x14ac:dyDescent="0.25">
      <c r="A16" s="275" t="s">
        <v>530</v>
      </c>
      <c r="B16" s="276"/>
      <c r="C16" s="276"/>
      <c r="D16" s="276"/>
      <c r="E16" s="276"/>
      <c r="F16" s="277"/>
      <c r="G16" s="36" t="s">
        <v>532</v>
      </c>
      <c r="H16" s="36"/>
      <c r="I16" s="36"/>
      <c r="J16" s="36"/>
      <c r="K16" s="36"/>
      <c r="L16" s="36"/>
      <c r="M16" s="37"/>
    </row>
    <row r="17" spans="1:13" ht="20.100000000000001" customHeight="1" x14ac:dyDescent="0.25">
      <c r="A17" s="29"/>
      <c r="B17" s="30"/>
      <c r="C17" s="30"/>
      <c r="D17" s="30"/>
      <c r="E17" s="30"/>
      <c r="F17" s="31"/>
      <c r="G17" s="30"/>
      <c r="H17" s="30"/>
      <c r="I17" s="30"/>
      <c r="J17" s="30"/>
      <c r="K17" s="30"/>
      <c r="L17" s="30"/>
      <c r="M17" s="32"/>
    </row>
    <row r="18" spans="1:13" ht="20.100000000000001" customHeight="1" thickBot="1" x14ac:dyDescent="0.3">
      <c r="A18" s="278" t="s">
        <v>535</v>
      </c>
      <c r="B18" s="279"/>
      <c r="C18" s="279"/>
      <c r="D18" s="279"/>
      <c r="E18" s="279"/>
      <c r="F18" s="280"/>
      <c r="G18" s="273" t="s">
        <v>533</v>
      </c>
      <c r="H18" s="273"/>
      <c r="I18" s="273"/>
      <c r="J18" s="273"/>
      <c r="K18" s="273"/>
      <c r="L18" s="273"/>
      <c r="M18" s="274"/>
    </row>
    <row r="19" spans="1:13" ht="20.100000000000001" customHeight="1" x14ac:dyDescent="0.25"/>
    <row r="20" spans="1:13" ht="20.100000000000001" customHeight="1" x14ac:dyDescent="0.25"/>
    <row r="21" spans="1:13" ht="20.100000000000001" customHeight="1" x14ac:dyDescent="0.25"/>
    <row r="22" spans="1:13" ht="20.100000000000001" customHeight="1" x14ac:dyDescent="0.25"/>
    <row r="23" spans="1:13" ht="20.100000000000001" customHeight="1" x14ac:dyDescent="0.25"/>
    <row r="24" spans="1:13" ht="20.100000000000001" customHeight="1" x14ac:dyDescent="0.25"/>
    <row r="25" spans="1:13" ht="20.100000000000001" customHeight="1" x14ac:dyDescent="0.25"/>
    <row r="26" spans="1:13" ht="20.100000000000001" customHeight="1" x14ac:dyDescent="0.25"/>
    <row r="27" spans="1:13" ht="20.100000000000001" customHeight="1" x14ac:dyDescent="0.25"/>
    <row r="28" spans="1:13" ht="20.100000000000001" customHeight="1" x14ac:dyDescent="0.25"/>
    <row r="29" spans="1:13" ht="20.100000000000001" customHeight="1" x14ac:dyDescent="0.25"/>
    <row r="30" spans="1:13" ht="20.100000000000001" customHeight="1" x14ac:dyDescent="0.25"/>
    <row r="31" spans="1:13" ht="20.100000000000001" customHeight="1" x14ac:dyDescent="0.25"/>
    <row r="32" spans="1:13" ht="20.100000000000001" customHeight="1" x14ac:dyDescent="0.25"/>
    <row r="33" ht="20.100000000000001" customHeight="1" x14ac:dyDescent="0.25"/>
  </sheetData>
  <mergeCells count="11">
    <mergeCell ref="G10:M10"/>
    <mergeCell ref="A10:F10"/>
    <mergeCell ref="A11:F11"/>
    <mergeCell ref="A9:M9"/>
    <mergeCell ref="G12:M12"/>
    <mergeCell ref="G14:M14"/>
    <mergeCell ref="G18:M18"/>
    <mergeCell ref="A12:F12"/>
    <mergeCell ref="A14:F14"/>
    <mergeCell ref="A18:F18"/>
    <mergeCell ref="A16:F16"/>
  </mergeCells>
  <hyperlinks>
    <hyperlink ref="A12:F12" location="'Histórico Penetración'!A1" display="1. Histórico de Penetración Servicio de Suscripción TV Paga"/>
    <hyperlink ref="A14:F14" location="'N° Suscripciones x Prestador'!A1" display="2. N° de Suscripciones de TV Paga por Prestador"/>
    <hyperlink ref="A18:F18" location="'Graf. Participación de Suscri'!A1" display="3. Gráfico Participación Suscriptores TV Paga"/>
    <hyperlink ref="A16" location="'Suscriptores x Prov'!A1" display="3. N° de Suscripciones de TV Paga por Provincia"/>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5"/>
  <sheetViews>
    <sheetView workbookViewId="0">
      <selection activeCell="B7" sqref="B7"/>
    </sheetView>
  </sheetViews>
  <sheetFormatPr baseColWidth="10" defaultRowHeight="15" x14ac:dyDescent="0.25"/>
  <cols>
    <col min="1" max="1" width="10.28515625" style="28" customWidth="1"/>
    <col min="2" max="2" width="25.7109375" style="28" customWidth="1"/>
    <col min="3" max="3" width="27.42578125" style="28" customWidth="1"/>
    <col min="4" max="4" width="22" style="28" customWidth="1"/>
    <col min="5" max="5" width="26.7109375" style="28" customWidth="1"/>
    <col min="6" max="6" width="23.85546875" style="28" customWidth="1"/>
    <col min="7" max="7" width="16.42578125" style="28" customWidth="1"/>
    <col min="8" max="16384" width="11.42578125" style="28"/>
  </cols>
  <sheetData>
    <row r="1" spans="1:6" ht="20.100000000000001" customHeight="1" x14ac:dyDescent="0.25">
      <c r="A1" s="113"/>
      <c r="B1" s="114"/>
      <c r="C1" s="114"/>
      <c r="D1" s="114"/>
      <c r="E1" s="114"/>
      <c r="F1" s="114"/>
    </row>
    <row r="2" spans="1:6" ht="20.100000000000001" customHeight="1" x14ac:dyDescent="0.25">
      <c r="A2" s="116"/>
      <c r="B2" s="117" t="s">
        <v>405</v>
      </c>
      <c r="C2" s="118"/>
      <c r="D2" s="118"/>
      <c r="E2" s="118"/>
      <c r="F2" s="118"/>
    </row>
    <row r="3" spans="1:6" ht="20.100000000000001" customHeight="1" x14ac:dyDescent="0.25">
      <c r="A3" s="116"/>
      <c r="B3" s="120"/>
      <c r="C3" s="118"/>
      <c r="D3" s="118"/>
      <c r="E3" s="118"/>
      <c r="F3" s="118"/>
    </row>
    <row r="4" spans="1:6" ht="20.100000000000001" customHeight="1" x14ac:dyDescent="0.25">
      <c r="A4" s="116"/>
      <c r="B4" s="136" t="s">
        <v>406</v>
      </c>
      <c r="C4" s="118"/>
      <c r="D4" s="118"/>
      <c r="E4" s="118"/>
      <c r="F4" s="118"/>
    </row>
    <row r="5" spans="1:6" ht="20.100000000000001" customHeight="1" thickBot="1" x14ac:dyDescent="0.3">
      <c r="A5" s="116"/>
      <c r="B5" s="118"/>
      <c r="C5" s="118"/>
      <c r="D5" s="118"/>
      <c r="E5" s="118"/>
      <c r="F5" s="118"/>
    </row>
    <row r="6" spans="1:6" ht="20.100000000000001" customHeight="1" x14ac:dyDescent="0.25">
      <c r="A6" s="122"/>
      <c r="B6" s="123" t="s">
        <v>909</v>
      </c>
      <c r="C6" s="137"/>
      <c r="D6" s="124"/>
      <c r="E6" s="124"/>
      <c r="F6" s="124"/>
    </row>
    <row r="7" spans="1:6" ht="20.100000000000001" customHeight="1" x14ac:dyDescent="0.25">
      <c r="A7" s="126"/>
      <c r="B7" s="127" t="str">
        <f>Índice!B7</f>
        <v>Fecha de publicación: Diciembre 2021</v>
      </c>
      <c r="C7" s="138"/>
      <c r="D7" s="128"/>
      <c r="E7" s="128"/>
      <c r="F7" s="139" t="s">
        <v>418</v>
      </c>
    </row>
    <row r="8" spans="1:6" ht="20.100000000000001" customHeight="1" thickBot="1" x14ac:dyDescent="0.3">
      <c r="A8" s="130"/>
      <c r="B8" s="131" t="str">
        <f>Índice!B8</f>
        <v>Fecha de corte: Septiembre 2021 (III Trimestre)</v>
      </c>
      <c r="C8" s="140"/>
      <c r="D8" s="132"/>
      <c r="E8" s="132"/>
      <c r="F8" s="132"/>
    </row>
    <row r="9" spans="1:6" s="2" customFormat="1" ht="20.100000000000001" customHeight="1" thickBot="1" x14ac:dyDescent="0.3">
      <c r="A9" s="13"/>
      <c r="B9" s="14"/>
      <c r="C9" s="14"/>
      <c r="D9" s="14"/>
      <c r="E9" s="14"/>
      <c r="F9" s="14"/>
    </row>
    <row r="10" spans="1:6" ht="45.75" customHeight="1" thickBot="1" x14ac:dyDescent="0.3">
      <c r="A10" s="141" t="s">
        <v>399</v>
      </c>
      <c r="B10" s="142" t="s">
        <v>400</v>
      </c>
      <c r="C10" s="142" t="s">
        <v>401</v>
      </c>
      <c r="D10" s="142" t="s">
        <v>402</v>
      </c>
      <c r="E10" s="142" t="s">
        <v>403</v>
      </c>
      <c r="F10" s="142" t="s">
        <v>404</v>
      </c>
    </row>
    <row r="11" spans="1:6" ht="15.75" thickBot="1" x14ac:dyDescent="0.3">
      <c r="A11" s="6">
        <v>2003</v>
      </c>
      <c r="B11" s="3">
        <v>12842578</v>
      </c>
      <c r="C11" s="3">
        <v>177427</v>
      </c>
      <c r="D11" s="4">
        <v>4.2</v>
      </c>
      <c r="E11" s="3">
        <v>745193</v>
      </c>
      <c r="F11" s="5">
        <v>5.8000000000000003E-2</v>
      </c>
    </row>
    <row r="12" spans="1:6" ht="15.75" thickBot="1" x14ac:dyDescent="0.3">
      <c r="A12" s="6">
        <v>2004</v>
      </c>
      <c r="B12" s="3">
        <v>13026891</v>
      </c>
      <c r="C12" s="3">
        <v>172409</v>
      </c>
      <c r="D12" s="4">
        <v>4.2</v>
      </c>
      <c r="E12" s="3">
        <v>724118</v>
      </c>
      <c r="F12" s="5">
        <v>5.6000000000000001E-2</v>
      </c>
    </row>
    <row r="13" spans="1:6" ht="15.75" thickBot="1" x14ac:dyDescent="0.3">
      <c r="A13" s="6">
        <v>2005</v>
      </c>
      <c r="B13" s="3">
        <v>13215089</v>
      </c>
      <c r="C13" s="3">
        <v>178583</v>
      </c>
      <c r="D13" s="4">
        <v>4.2</v>
      </c>
      <c r="E13" s="3">
        <v>750049</v>
      </c>
      <c r="F13" s="5">
        <v>5.7000000000000002E-2</v>
      </c>
    </row>
    <row r="14" spans="1:6" ht="15.75" thickBot="1" x14ac:dyDescent="0.3">
      <c r="A14" s="6">
        <v>2006</v>
      </c>
      <c r="B14" s="3">
        <v>13408270</v>
      </c>
      <c r="C14" s="3">
        <v>207337</v>
      </c>
      <c r="D14" s="4">
        <v>4.2</v>
      </c>
      <c r="E14" s="3">
        <v>870815</v>
      </c>
      <c r="F14" s="5">
        <v>6.5000000000000002E-2</v>
      </c>
    </row>
    <row r="15" spans="1:6" ht="15.75" thickBot="1" x14ac:dyDescent="0.3">
      <c r="A15" s="6">
        <v>2007</v>
      </c>
      <c r="B15" s="3">
        <v>13605485</v>
      </c>
      <c r="C15" s="3">
        <v>241293</v>
      </c>
      <c r="D15" s="4">
        <v>4.2</v>
      </c>
      <c r="E15" s="3">
        <v>1013431</v>
      </c>
      <c r="F15" s="5">
        <v>7.3999999999999996E-2</v>
      </c>
    </row>
    <row r="16" spans="1:6" ht="15.75" thickBot="1" x14ac:dyDescent="0.3">
      <c r="A16" s="6">
        <v>2008</v>
      </c>
      <c r="B16" s="3">
        <v>13805095</v>
      </c>
      <c r="C16" s="3">
        <v>244109</v>
      </c>
      <c r="D16" s="4">
        <v>4.2</v>
      </c>
      <c r="E16" s="3">
        <v>1025258</v>
      </c>
      <c r="F16" s="5">
        <v>7.3999999999999996E-2</v>
      </c>
    </row>
    <row r="17" spans="1:8" ht="15.75" thickBot="1" x14ac:dyDescent="0.3">
      <c r="A17" s="6">
        <v>2009</v>
      </c>
      <c r="B17" s="3">
        <v>14005449</v>
      </c>
      <c r="C17" s="3">
        <v>252853</v>
      </c>
      <c r="D17" s="4">
        <v>4.2</v>
      </c>
      <c r="E17" s="3">
        <v>1061983</v>
      </c>
      <c r="F17" s="5">
        <v>7.5999999999999998E-2</v>
      </c>
    </row>
    <row r="18" spans="1:8" ht="15.75" thickBot="1" x14ac:dyDescent="0.3">
      <c r="A18" s="6">
        <v>2010</v>
      </c>
      <c r="B18" s="3">
        <v>14204900</v>
      </c>
      <c r="C18" s="3">
        <v>324550</v>
      </c>
      <c r="D18" s="4">
        <v>4.2</v>
      </c>
      <c r="E18" s="3">
        <v>1363110</v>
      </c>
      <c r="F18" s="5">
        <v>9.6000000000000002E-2</v>
      </c>
    </row>
    <row r="19" spans="1:8" ht="15.75" thickBot="1" x14ac:dyDescent="0.3">
      <c r="A19" s="6">
        <v>2011</v>
      </c>
      <c r="B19" s="3">
        <v>14483499</v>
      </c>
      <c r="C19" s="3">
        <v>422086</v>
      </c>
      <c r="D19" s="4">
        <v>3.8</v>
      </c>
      <c r="E19" s="3">
        <v>1603927</v>
      </c>
      <c r="F19" s="5">
        <v>0.111</v>
      </c>
    </row>
    <row r="20" spans="1:8" ht="15.75" thickBot="1" x14ac:dyDescent="0.3">
      <c r="A20" s="6">
        <v>2012</v>
      </c>
      <c r="B20" s="3">
        <v>14765927</v>
      </c>
      <c r="C20" s="3">
        <v>650870</v>
      </c>
      <c r="D20" s="4">
        <v>3.8</v>
      </c>
      <c r="E20" s="3">
        <v>2473306</v>
      </c>
      <c r="F20" s="5">
        <v>0.16800000000000001</v>
      </c>
    </row>
    <row r="21" spans="1:8" ht="15.75" thickBot="1" x14ac:dyDescent="0.3">
      <c r="A21" s="6">
        <v>2013</v>
      </c>
      <c r="B21" s="3">
        <v>15774749</v>
      </c>
      <c r="C21" s="3">
        <v>943565</v>
      </c>
      <c r="D21" s="4">
        <v>3.8</v>
      </c>
      <c r="E21" s="3">
        <v>3585547</v>
      </c>
      <c r="F21" s="5">
        <v>0.2273</v>
      </c>
    </row>
    <row r="22" spans="1:8" ht="15.75" thickBot="1" x14ac:dyDescent="0.3">
      <c r="A22" s="6">
        <v>2014</v>
      </c>
      <c r="B22" s="3">
        <v>16027466</v>
      </c>
      <c r="C22" s="3">
        <v>1210575</v>
      </c>
      <c r="D22" s="4">
        <v>3.8</v>
      </c>
      <c r="E22" s="3">
        <v>4600185</v>
      </c>
      <c r="F22" s="5">
        <v>0.28699999999999998</v>
      </c>
    </row>
    <row r="23" spans="1:8" ht="15.75" thickBot="1" x14ac:dyDescent="0.3">
      <c r="A23" s="7">
        <v>2015</v>
      </c>
      <c r="B23" s="3">
        <v>16278844</v>
      </c>
      <c r="C23" s="3">
        <v>1323720.206361878</v>
      </c>
      <c r="D23" s="4">
        <v>3.8</v>
      </c>
      <c r="E23" s="3">
        <v>5135586</v>
      </c>
      <c r="F23" s="5">
        <v>0.3154760866312129</v>
      </c>
    </row>
    <row r="24" spans="1:8" ht="15.75" thickBot="1" x14ac:dyDescent="0.3">
      <c r="A24" s="7">
        <v>2016</v>
      </c>
      <c r="B24" s="3">
        <v>16528729.925182072</v>
      </c>
      <c r="C24" s="3">
        <f>+'N° Suscripciones x Prestador'!O352</f>
        <v>1308207.0949518213</v>
      </c>
      <c r="D24" s="4">
        <v>3.8</v>
      </c>
      <c r="E24" s="3">
        <v>5044158</v>
      </c>
      <c r="F24" s="5">
        <v>0.30517517212953288</v>
      </c>
      <c r="G24" s="94"/>
      <c r="H24" s="79"/>
    </row>
    <row r="25" spans="1:8" ht="20.100000000000001" customHeight="1" thickBot="1" x14ac:dyDescent="0.3">
      <c r="A25" s="15" t="s">
        <v>591</v>
      </c>
      <c r="B25" s="3">
        <v>16590796</v>
      </c>
      <c r="C25" s="3">
        <f>+'N° Suscripciones x Prestador'!R352</f>
        <v>1317524.4332189988</v>
      </c>
      <c r="D25" s="4">
        <v>3.8</v>
      </c>
      <c r="E25" s="3">
        <v>5050591.3999999994</v>
      </c>
      <c r="F25" s="5">
        <v>0.30442128274014096</v>
      </c>
      <c r="G25" s="94"/>
      <c r="H25" s="79"/>
    </row>
    <row r="26" spans="1:8" ht="20.100000000000001" customHeight="1" thickBot="1" x14ac:dyDescent="0.3">
      <c r="A26" s="15" t="s">
        <v>619</v>
      </c>
      <c r="B26" s="3">
        <v>16652861</v>
      </c>
      <c r="C26" s="3">
        <f>+'N° Suscripciones x Prestador'!U352</f>
        <v>1333526.957745384</v>
      </c>
      <c r="D26" s="4">
        <v>3.8</v>
      </c>
      <c r="E26" s="3">
        <v>5112695.2892828947</v>
      </c>
      <c r="F26" s="5">
        <v>0.30701603101610558</v>
      </c>
      <c r="G26" s="94"/>
      <c r="H26" s="79"/>
    </row>
    <row r="27" spans="1:8" ht="20.100000000000001" customHeight="1" thickBot="1" x14ac:dyDescent="0.3">
      <c r="A27" s="15" t="s">
        <v>707</v>
      </c>
      <c r="B27" s="3">
        <v>16714915.25</v>
      </c>
      <c r="C27" s="3">
        <f>+'N° Suscripciones x Prestador'!X352</f>
        <v>1330204</v>
      </c>
      <c r="D27" s="23">
        <v>3.8</v>
      </c>
      <c r="E27" s="3">
        <f t="shared" ref="E27:E34" si="0">C27*D27</f>
        <v>5054775.2</v>
      </c>
      <c r="F27" s="5">
        <f t="shared" ref="F27:F34" si="1">E27/B27</f>
        <v>0.30241105769291893</v>
      </c>
      <c r="G27" s="94"/>
      <c r="H27" s="79"/>
    </row>
    <row r="28" spans="1:8" ht="19.5" customHeight="1" thickBot="1" x14ac:dyDescent="0.3">
      <c r="A28" s="15" t="s">
        <v>771</v>
      </c>
      <c r="B28" s="3">
        <v>16776977</v>
      </c>
      <c r="C28" s="3">
        <f>+'N° Suscripciones x Prestador'!AA352</f>
        <v>1304811.5766376616</v>
      </c>
      <c r="D28" s="23">
        <v>3.8</v>
      </c>
      <c r="E28" s="3">
        <f t="shared" si="0"/>
        <v>4958283.9912231136</v>
      </c>
      <c r="F28" s="5">
        <f t="shared" si="1"/>
        <v>0.29554096612417802</v>
      </c>
      <c r="G28" s="94"/>
      <c r="H28" s="79"/>
    </row>
    <row r="29" spans="1:8" ht="15.75" thickBot="1" x14ac:dyDescent="0.3">
      <c r="A29" s="25" t="s">
        <v>784</v>
      </c>
      <c r="B29" s="3">
        <v>16838584.750000004</v>
      </c>
      <c r="C29" s="3">
        <f>+'N° Suscripciones x Prestador'!AD352</f>
        <v>1277720</v>
      </c>
      <c r="D29" s="23">
        <v>3.8</v>
      </c>
      <c r="E29" s="3">
        <f t="shared" si="0"/>
        <v>4855336</v>
      </c>
      <c r="F29" s="5">
        <f t="shared" si="1"/>
        <v>0.28834584806778368</v>
      </c>
      <c r="G29" s="94"/>
      <c r="H29" s="79"/>
    </row>
    <row r="30" spans="1:8" ht="15.75" thickBot="1" x14ac:dyDescent="0.3">
      <c r="A30" s="7" t="s">
        <v>805</v>
      </c>
      <c r="B30" s="3">
        <v>16900192.500000007</v>
      </c>
      <c r="C30" s="3">
        <f>+'N° Suscripciones x Prestador'!AG352</f>
        <v>1369841</v>
      </c>
      <c r="D30" s="4">
        <v>3.8</v>
      </c>
      <c r="E30" s="3">
        <f t="shared" si="0"/>
        <v>5205395.8</v>
      </c>
      <c r="F30" s="5">
        <f t="shared" si="1"/>
        <v>0.30800807742278663</v>
      </c>
      <c r="G30" s="94"/>
      <c r="H30" s="79"/>
    </row>
    <row r="31" spans="1:8" ht="15.75" thickBot="1" x14ac:dyDescent="0.3">
      <c r="A31" s="7" t="s">
        <v>815</v>
      </c>
      <c r="B31" s="3">
        <v>16961800.250000011</v>
      </c>
      <c r="C31" s="3">
        <f>+'N° Suscripciones x Prestador'!AJ352</f>
        <v>1284795</v>
      </c>
      <c r="D31" s="4">
        <v>3.8</v>
      </c>
      <c r="E31" s="3">
        <f t="shared" si="0"/>
        <v>4882221</v>
      </c>
      <c r="F31" s="5">
        <f t="shared" si="1"/>
        <v>0.28783625134366247</v>
      </c>
      <c r="G31" s="94"/>
      <c r="H31" s="79"/>
    </row>
    <row r="32" spans="1:8" ht="15.75" thickBot="1" x14ac:dyDescent="0.3">
      <c r="A32" s="7" t="s">
        <v>857</v>
      </c>
      <c r="B32" s="3">
        <v>17023408.000000015</v>
      </c>
      <c r="C32" s="3">
        <f>+'N° Suscripciones x Prestador'!AM352</f>
        <v>1242758.9612523916</v>
      </c>
      <c r="D32" s="4">
        <v>3.8</v>
      </c>
      <c r="E32" s="3">
        <f t="shared" si="0"/>
        <v>4722484.0527590876</v>
      </c>
      <c r="F32" s="5">
        <f t="shared" si="1"/>
        <v>0.2774112006690484</v>
      </c>
      <c r="G32" s="94"/>
      <c r="H32" s="79"/>
    </row>
    <row r="33" spans="1:8" ht="15.75" thickBot="1" x14ac:dyDescent="0.3">
      <c r="A33" s="3" t="s">
        <v>867</v>
      </c>
      <c r="B33" s="3">
        <v>17084552.500000004</v>
      </c>
      <c r="C33" s="3">
        <f>+'N° Suscripciones x Prestador'!AP352</f>
        <v>1236450.4461346369</v>
      </c>
      <c r="D33" s="27">
        <v>3.8</v>
      </c>
      <c r="E33" s="3">
        <f t="shared" si="0"/>
        <v>4698511.6953116199</v>
      </c>
      <c r="F33" s="5">
        <f t="shared" si="1"/>
        <v>0.27501520425025</v>
      </c>
      <c r="G33" s="94"/>
      <c r="H33" s="79"/>
    </row>
    <row r="34" spans="1:8" ht="15.75" thickBot="1" x14ac:dyDescent="0.3">
      <c r="A34" s="3" t="s">
        <v>900</v>
      </c>
      <c r="B34" s="3">
        <v>17145697</v>
      </c>
      <c r="C34" s="3">
        <f>+'N° Suscripciones x Prestador'!AS352</f>
        <v>1220816.9622102424</v>
      </c>
      <c r="D34" s="27">
        <v>3.8</v>
      </c>
      <c r="E34" s="3">
        <f t="shared" si="0"/>
        <v>4639104.4563989211</v>
      </c>
      <c r="F34" s="5">
        <f t="shared" si="1"/>
        <v>0.27056960451353601</v>
      </c>
      <c r="G34" s="94"/>
      <c r="H34" s="79"/>
    </row>
    <row r="35" spans="1:8" ht="15.75" thickBot="1" x14ac:dyDescent="0.3">
      <c r="A35" s="3" t="s">
        <v>930</v>
      </c>
      <c r="B35" s="3">
        <v>17206841.5</v>
      </c>
      <c r="C35" s="3">
        <f>+'N° Suscripciones x Prestador'!AV352</f>
        <v>1149440.9545364485</v>
      </c>
      <c r="D35" s="27">
        <v>3.8</v>
      </c>
      <c r="E35" s="3">
        <f t="shared" ref="E35:E42" si="2">C35*D35</f>
        <v>4367875.6272385037</v>
      </c>
      <c r="F35" s="5">
        <f t="shared" ref="F35:F42" si="3">E35/B35</f>
        <v>0.25384528748280177</v>
      </c>
      <c r="G35" s="94"/>
    </row>
    <row r="36" spans="1:8" ht="15.75" thickBot="1" x14ac:dyDescent="0.3">
      <c r="A36" s="3" t="s">
        <v>960</v>
      </c>
      <c r="B36" s="3">
        <v>17267985.999999993</v>
      </c>
      <c r="C36" s="3">
        <f>+'N° Suscripciones x Prestador'!AY352</f>
        <v>1107328.3598867054</v>
      </c>
      <c r="D36" s="27">
        <v>3.8</v>
      </c>
      <c r="E36" s="3">
        <f t="shared" si="2"/>
        <v>4207847.7675694805</v>
      </c>
      <c r="F36" s="5">
        <f t="shared" si="3"/>
        <v>0.24367912781313827</v>
      </c>
      <c r="G36" s="94"/>
    </row>
    <row r="37" spans="1:8" ht="15.75" thickBot="1" x14ac:dyDescent="0.3">
      <c r="A37" s="3" t="s">
        <v>961</v>
      </c>
      <c r="B37" s="3">
        <v>17328650.295135684</v>
      </c>
      <c r="C37" s="3">
        <f>+'N° Suscripciones x Prestador'!BB352</f>
        <v>1094395.2337304922</v>
      </c>
      <c r="D37" s="27">
        <v>3.8</v>
      </c>
      <c r="E37" s="3">
        <f t="shared" si="2"/>
        <v>4158701.8881758703</v>
      </c>
      <c r="F37" s="5">
        <f t="shared" si="3"/>
        <v>0.2399899482848504</v>
      </c>
      <c r="G37" s="94"/>
    </row>
    <row r="38" spans="1:8" ht="15.75" thickBot="1" x14ac:dyDescent="0.3">
      <c r="A38" s="3" t="s">
        <v>973</v>
      </c>
      <c r="B38" s="3">
        <v>17389314.635013156</v>
      </c>
      <c r="C38" s="3">
        <f>+'N° Suscripciones x Prestador'!BE352</f>
        <v>1006569.4790299605</v>
      </c>
      <c r="D38" s="27">
        <v>3.8</v>
      </c>
      <c r="E38" s="3">
        <f t="shared" si="2"/>
        <v>3824964.0203138497</v>
      </c>
      <c r="F38" s="5">
        <f t="shared" si="3"/>
        <v>0.21996059652703823</v>
      </c>
      <c r="G38" s="94"/>
    </row>
    <row r="39" spans="1:8" ht="15.75" thickBot="1" x14ac:dyDescent="0.3">
      <c r="A39" s="3" t="s">
        <v>986</v>
      </c>
      <c r="B39" s="3">
        <v>17449978.974890627</v>
      </c>
      <c r="C39" s="3">
        <f>+'N° Suscripciones x Prestador'!BH352</f>
        <v>946961.86284062231</v>
      </c>
      <c r="D39" s="27">
        <v>3.8</v>
      </c>
      <c r="E39" s="3">
        <f t="shared" si="2"/>
        <v>3598455.0787943648</v>
      </c>
      <c r="F39" s="5">
        <f t="shared" si="3"/>
        <v>0.20621543922616212</v>
      </c>
      <c r="G39" s="94"/>
    </row>
    <row r="40" spans="1:8" ht="15.75" thickBot="1" x14ac:dyDescent="0.3">
      <c r="A40" s="3" t="s">
        <v>987</v>
      </c>
      <c r="B40" s="3">
        <v>17510643.314768102</v>
      </c>
      <c r="C40" s="3">
        <f>'N° Suscripciones x Prestador'!BK352</f>
        <v>950724.63308084779</v>
      </c>
      <c r="D40" s="27">
        <v>3.8</v>
      </c>
      <c r="E40" s="3">
        <f t="shared" si="2"/>
        <v>3612753.6057072217</v>
      </c>
      <c r="F40" s="5">
        <f t="shared" si="3"/>
        <v>0.20631758301308681</v>
      </c>
      <c r="G40" s="94"/>
    </row>
    <row r="41" spans="1:8" ht="15.75" thickBot="1" x14ac:dyDescent="0.3">
      <c r="A41" s="3" t="s">
        <v>1181</v>
      </c>
      <c r="B41" s="3">
        <v>17510643.314768102</v>
      </c>
      <c r="C41" s="3">
        <f>'N° Suscripciones x Prestador'!BN352</f>
        <v>856595.52098896657</v>
      </c>
      <c r="D41" s="27">
        <v>3.8</v>
      </c>
      <c r="E41" s="3">
        <f t="shared" si="2"/>
        <v>3255062.9797580726</v>
      </c>
      <c r="F41" s="5">
        <f t="shared" si="3"/>
        <v>0.18589054218315451</v>
      </c>
      <c r="G41" s="94"/>
    </row>
    <row r="42" spans="1:8" ht="15.75" thickBot="1" x14ac:dyDescent="0.3">
      <c r="A42" s="3" t="s">
        <v>1188</v>
      </c>
      <c r="B42" s="3">
        <v>17510643.314768102</v>
      </c>
      <c r="C42" s="3">
        <f>'N° Suscripciones x Prestador'!BQ352</f>
        <v>823916.84047786018</v>
      </c>
      <c r="D42" s="27">
        <v>3.8</v>
      </c>
      <c r="E42" s="3">
        <f t="shared" si="2"/>
        <v>3130883.9938158686</v>
      </c>
      <c r="F42" s="5">
        <f t="shared" si="3"/>
        <v>0.17879891318300956</v>
      </c>
      <c r="G42" s="94"/>
    </row>
    <row r="43" spans="1:8" ht="15.75" thickBot="1" x14ac:dyDescent="0.3">
      <c r="A43" s="3" t="s">
        <v>1191</v>
      </c>
      <c r="B43" s="3">
        <v>17510643.314768102</v>
      </c>
      <c r="C43" s="270">
        <f>'N° Suscripciones x Prestador'!BT352</f>
        <v>797063.78262418008</v>
      </c>
      <c r="D43" s="27">
        <v>3.8</v>
      </c>
      <c r="E43" s="3">
        <f t="shared" ref="E43" si="4">C43*D43</f>
        <v>3028842.3739718841</v>
      </c>
      <c r="F43" s="5">
        <f t="shared" ref="F43" si="5">E43/B43</f>
        <v>0.17297150764400662</v>
      </c>
      <c r="G43" s="94"/>
    </row>
    <row r="44" spans="1:8" x14ac:dyDescent="0.25">
      <c r="A44" s="113"/>
      <c r="B44" s="114"/>
      <c r="C44" s="114"/>
      <c r="D44" s="114"/>
      <c r="E44" s="114"/>
      <c r="F44" s="115"/>
    </row>
    <row r="45" spans="1:8" ht="18" x14ac:dyDescent="0.25">
      <c r="A45" s="116"/>
      <c r="B45" s="117" t="s">
        <v>405</v>
      </c>
      <c r="C45" s="118"/>
      <c r="D45" s="118"/>
      <c r="E45" s="118"/>
      <c r="F45" s="119"/>
    </row>
    <row r="46" spans="1:8" x14ac:dyDescent="0.25">
      <c r="A46" s="116"/>
      <c r="B46" s="120"/>
      <c r="C46" s="118"/>
      <c r="D46" s="118"/>
      <c r="E46" s="118"/>
      <c r="F46" s="119"/>
    </row>
    <row r="47" spans="1:8" ht="30" customHeight="1" x14ac:dyDescent="0.25">
      <c r="A47" s="116"/>
      <c r="B47" s="290" t="s">
        <v>901</v>
      </c>
      <c r="C47" s="290"/>
      <c r="D47" s="290"/>
      <c r="E47" s="118"/>
      <c r="F47" s="119"/>
    </row>
    <row r="48" spans="1:8" x14ac:dyDescent="0.25">
      <c r="A48" s="116"/>
      <c r="B48" s="118"/>
      <c r="C48" s="118"/>
      <c r="D48" s="118"/>
      <c r="E48" s="118"/>
      <c r="F48" s="119"/>
    </row>
    <row r="49" spans="1:6" x14ac:dyDescent="0.25">
      <c r="A49" s="126"/>
      <c r="B49" s="128"/>
      <c r="C49" s="128"/>
      <c r="D49" s="128"/>
      <c r="E49" s="128"/>
      <c r="F49" s="129"/>
    </row>
    <row r="50" spans="1:6" x14ac:dyDescent="0.25">
      <c r="A50" s="29"/>
      <c r="B50" s="30"/>
      <c r="C50" s="30"/>
      <c r="D50" s="30"/>
      <c r="E50" s="30"/>
      <c r="F50" s="32"/>
    </row>
    <row r="51" spans="1:6" x14ac:dyDescent="0.25">
      <c r="A51" s="29"/>
      <c r="B51" s="30"/>
      <c r="C51" s="30"/>
      <c r="D51" s="30"/>
      <c r="E51" s="30"/>
      <c r="F51" s="32"/>
    </row>
    <row r="52" spans="1:6" x14ac:dyDescent="0.25">
      <c r="A52" s="29"/>
      <c r="B52" s="30"/>
      <c r="C52" s="30"/>
      <c r="D52" s="30"/>
      <c r="E52" s="30"/>
      <c r="F52" s="32"/>
    </row>
    <row r="53" spans="1:6" x14ac:dyDescent="0.25">
      <c r="A53" s="29"/>
      <c r="B53" s="30"/>
      <c r="C53" s="30"/>
      <c r="D53" s="30"/>
      <c r="E53" s="30"/>
      <c r="F53" s="32"/>
    </row>
    <row r="54" spans="1:6" x14ac:dyDescent="0.25">
      <c r="A54" s="29"/>
      <c r="B54" s="30"/>
      <c r="C54" s="30"/>
      <c r="D54" s="30"/>
      <c r="E54" s="30"/>
      <c r="F54" s="32"/>
    </row>
    <row r="55" spans="1:6" x14ac:dyDescent="0.25">
      <c r="A55" s="29"/>
      <c r="B55" s="30"/>
      <c r="C55" s="30"/>
      <c r="D55" s="30"/>
      <c r="E55" s="30"/>
      <c r="F55" s="32"/>
    </row>
    <row r="56" spans="1:6" x14ac:dyDescent="0.25">
      <c r="A56" s="29"/>
      <c r="B56" s="30"/>
      <c r="C56" s="30"/>
      <c r="D56" s="30"/>
      <c r="E56" s="30"/>
      <c r="F56" s="32"/>
    </row>
    <row r="57" spans="1:6" x14ac:dyDescent="0.25">
      <c r="A57" s="29"/>
      <c r="B57" s="30"/>
      <c r="C57" s="30"/>
      <c r="D57" s="30"/>
      <c r="E57" s="30"/>
      <c r="F57" s="32"/>
    </row>
    <row r="58" spans="1:6" x14ac:dyDescent="0.25">
      <c r="A58" s="29"/>
      <c r="B58" s="30"/>
      <c r="C58" s="30"/>
      <c r="D58" s="30"/>
      <c r="E58" s="30"/>
      <c r="F58" s="32"/>
    </row>
    <row r="59" spans="1:6" x14ac:dyDescent="0.25">
      <c r="A59" s="29"/>
      <c r="B59" s="30"/>
      <c r="C59" s="30"/>
      <c r="D59" s="30"/>
      <c r="E59" s="30"/>
      <c r="F59" s="32"/>
    </row>
    <row r="60" spans="1:6" x14ac:dyDescent="0.25">
      <c r="A60" s="29"/>
      <c r="B60" s="30"/>
      <c r="C60" s="30"/>
      <c r="D60" s="30"/>
      <c r="E60" s="30"/>
      <c r="F60" s="32"/>
    </row>
    <row r="61" spans="1:6" x14ac:dyDescent="0.25">
      <c r="A61" s="29"/>
      <c r="B61" s="30"/>
      <c r="C61" s="30"/>
      <c r="D61" s="30"/>
      <c r="E61" s="30"/>
      <c r="F61" s="32"/>
    </row>
    <row r="62" spans="1:6" x14ac:dyDescent="0.25">
      <c r="A62" s="29"/>
      <c r="B62" s="30"/>
      <c r="C62" s="30"/>
      <c r="D62" s="30"/>
      <c r="E62" s="30"/>
      <c r="F62" s="32"/>
    </row>
    <row r="63" spans="1:6" x14ac:dyDescent="0.25">
      <c r="A63" s="29"/>
      <c r="B63" s="30"/>
      <c r="C63" s="30"/>
      <c r="D63" s="30"/>
      <c r="E63" s="30"/>
      <c r="F63" s="32"/>
    </row>
    <row r="64" spans="1:6" x14ac:dyDescent="0.25">
      <c r="A64" s="29"/>
      <c r="B64" s="30"/>
      <c r="C64" s="30"/>
      <c r="D64" s="30"/>
      <c r="E64" s="30"/>
      <c r="F64" s="32"/>
    </row>
    <row r="65" spans="1:6" x14ac:dyDescent="0.25">
      <c r="A65" s="29"/>
      <c r="B65" s="30"/>
      <c r="C65" s="30"/>
      <c r="D65" s="30"/>
      <c r="E65" s="30"/>
      <c r="F65" s="32"/>
    </row>
    <row r="66" spans="1:6" x14ac:dyDescent="0.25">
      <c r="A66" s="29"/>
      <c r="B66" s="30"/>
      <c r="C66" s="30"/>
      <c r="D66" s="30"/>
      <c r="E66" s="30"/>
      <c r="F66" s="32"/>
    </row>
    <row r="67" spans="1:6" x14ac:dyDescent="0.25">
      <c r="A67" s="29"/>
      <c r="B67" s="30"/>
      <c r="C67" s="30"/>
      <c r="D67" s="30"/>
      <c r="E67" s="30"/>
      <c r="F67" s="32"/>
    </row>
    <row r="68" spans="1:6" x14ac:dyDescent="0.25">
      <c r="A68" s="29"/>
      <c r="B68" s="30"/>
      <c r="C68" s="30"/>
      <c r="D68" s="30"/>
      <c r="E68" s="30"/>
      <c r="F68" s="32"/>
    </row>
    <row r="69" spans="1:6" x14ac:dyDescent="0.25">
      <c r="A69" s="29"/>
      <c r="B69" s="30"/>
      <c r="C69" s="30"/>
      <c r="D69" s="30"/>
      <c r="E69" s="30"/>
      <c r="F69" s="32"/>
    </row>
    <row r="70" spans="1:6" x14ac:dyDescent="0.25">
      <c r="A70" s="29"/>
      <c r="B70" s="30"/>
      <c r="C70" s="30"/>
      <c r="D70" s="30"/>
      <c r="E70" s="30"/>
      <c r="F70" s="32"/>
    </row>
    <row r="71" spans="1:6" x14ac:dyDescent="0.25">
      <c r="A71" s="29"/>
      <c r="B71" s="30"/>
      <c r="C71" s="30"/>
      <c r="D71" s="30"/>
      <c r="E71" s="30"/>
      <c r="F71" s="32"/>
    </row>
    <row r="72" spans="1:6" x14ac:dyDescent="0.25">
      <c r="A72" s="29"/>
      <c r="B72" s="30"/>
      <c r="C72" s="30"/>
      <c r="D72" s="30"/>
      <c r="E72" s="30"/>
      <c r="F72" s="32"/>
    </row>
    <row r="73" spans="1:6" x14ac:dyDescent="0.25">
      <c r="A73" s="29"/>
      <c r="B73" s="30"/>
      <c r="C73" s="30"/>
      <c r="D73" s="30"/>
      <c r="E73" s="30"/>
      <c r="F73" s="32"/>
    </row>
    <row r="74" spans="1:6" x14ac:dyDescent="0.25">
      <c r="A74" s="29"/>
      <c r="B74" s="30"/>
      <c r="C74" s="30"/>
      <c r="D74" s="30"/>
      <c r="E74" s="30"/>
      <c r="F74" s="32"/>
    </row>
    <row r="75" spans="1:6" ht="15.75" thickBot="1" x14ac:dyDescent="0.3">
      <c r="A75" s="75"/>
      <c r="B75" s="76"/>
      <c r="C75" s="76"/>
      <c r="D75" s="76"/>
      <c r="E75" s="76"/>
      <c r="F75" s="77"/>
    </row>
  </sheetData>
  <mergeCells count="1">
    <mergeCell ref="B47:D47"/>
  </mergeCells>
  <hyperlinks>
    <hyperlink ref="F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68"/>
  <sheetViews>
    <sheetView zoomScale="90" zoomScaleNormal="90" workbookViewId="0">
      <selection activeCell="B10" sqref="B10"/>
    </sheetView>
  </sheetViews>
  <sheetFormatPr baseColWidth="10" defaultColWidth="5.7109375" defaultRowHeight="15" x14ac:dyDescent="0.25"/>
  <cols>
    <col min="1" max="1" width="8" style="17" customWidth="1"/>
    <col min="2" max="2" width="32.140625" style="18" customWidth="1"/>
    <col min="3" max="3" width="32.140625" style="17" customWidth="1"/>
    <col min="4" max="4" width="17.42578125" style="17" customWidth="1"/>
    <col min="5" max="5" width="14.140625" style="20" customWidth="1"/>
    <col min="6" max="6" width="10.85546875" style="17" customWidth="1"/>
    <col min="7" max="7" width="11.140625" style="17" bestFit="1" customWidth="1"/>
    <col min="8" max="8" width="11.5703125" style="17" bestFit="1" customWidth="1"/>
    <col min="9" max="9" width="11.28515625" style="17" bestFit="1" customWidth="1"/>
    <col min="10" max="10" width="10.5703125" style="17" bestFit="1" customWidth="1"/>
    <col min="11" max="11" width="11.5703125" style="17" bestFit="1" customWidth="1"/>
    <col min="12" max="12" width="12" style="17" bestFit="1" customWidth="1"/>
    <col min="13" max="13" width="11.28515625" style="17" bestFit="1" customWidth="1"/>
    <col min="14" max="14" width="11.42578125" style="17" bestFit="1" customWidth="1"/>
    <col min="15" max="15" width="11" style="17" bestFit="1" customWidth="1"/>
    <col min="16" max="17" width="11.42578125" style="17" bestFit="1" customWidth="1"/>
    <col min="18" max="18" width="11.28515625" style="17" bestFit="1" customWidth="1"/>
    <col min="19" max="19" width="11.140625" style="17" bestFit="1" customWidth="1"/>
    <col min="20" max="20" width="11.5703125" style="17" bestFit="1" customWidth="1"/>
    <col min="21" max="21" width="11.28515625" style="17" bestFit="1" customWidth="1"/>
    <col min="22" max="22" width="10.5703125" style="17" bestFit="1" customWidth="1"/>
    <col min="23" max="23" width="11.5703125" style="17" bestFit="1" customWidth="1"/>
    <col min="24" max="24" width="12" style="17" bestFit="1" customWidth="1"/>
    <col min="25" max="25" width="11.28515625" style="17" bestFit="1" customWidth="1"/>
    <col min="26" max="26" width="11.42578125" style="17" bestFit="1" customWidth="1"/>
    <col min="27" max="27" width="11" style="17" bestFit="1" customWidth="1"/>
    <col min="28" max="29" width="11.42578125" style="17" bestFit="1" customWidth="1"/>
    <col min="30" max="30" width="11.28515625" style="17" bestFit="1" customWidth="1"/>
    <col min="31" max="31" width="11.140625" style="17" bestFit="1" customWidth="1"/>
    <col min="32" max="32" width="11.5703125" style="17" bestFit="1" customWidth="1"/>
    <col min="33" max="33" width="11.28515625" style="17" bestFit="1" customWidth="1"/>
    <col min="34" max="34" width="10.5703125" style="17" bestFit="1" customWidth="1"/>
    <col min="35" max="35" width="11.5703125" style="17" bestFit="1" customWidth="1"/>
    <col min="36" max="36" width="12" style="17" bestFit="1" customWidth="1"/>
    <col min="37" max="37" width="11.28515625" style="17" bestFit="1" customWidth="1"/>
    <col min="38" max="38" width="11.42578125" style="17" bestFit="1" customWidth="1"/>
    <col min="39" max="39" width="11" style="17" bestFit="1" customWidth="1"/>
    <col min="40" max="41" width="11.42578125" style="17" bestFit="1" customWidth="1"/>
    <col min="42" max="42" width="11.28515625" style="17" bestFit="1" customWidth="1"/>
    <col min="43" max="43" width="11.140625" style="17" bestFit="1" customWidth="1"/>
    <col min="44" max="44" width="11.5703125" style="17" bestFit="1" customWidth="1"/>
    <col min="45" max="57" width="9.85546875" style="28" bestFit="1" customWidth="1"/>
    <col min="58" max="58" width="8.28515625" style="28" customWidth="1"/>
    <col min="59" max="59" width="8.28515625" style="28" bestFit="1" customWidth="1"/>
    <col min="60" max="60" width="8.28515625" style="28" customWidth="1"/>
    <col min="61" max="61" width="7.85546875" style="28" customWidth="1"/>
    <col min="62" max="62" width="10.5703125" style="28" customWidth="1"/>
    <col min="63" max="63" width="10" style="28" customWidth="1"/>
    <col min="64" max="64" width="8.85546875" style="28" customWidth="1"/>
    <col min="65" max="65" width="9.28515625" style="28" customWidth="1"/>
    <col min="66" max="66" width="10.140625" style="28" customWidth="1"/>
    <col min="67" max="67" width="9.7109375" style="28" customWidth="1"/>
    <col min="68" max="68" width="9.28515625" style="28" customWidth="1"/>
    <col min="69" max="72" width="8.5703125" style="28" customWidth="1"/>
    <col min="73" max="16384" width="5.7109375" style="28"/>
  </cols>
  <sheetData>
    <row r="1" spans="1:72" x14ac:dyDescent="0.25">
      <c r="A1" s="143"/>
      <c r="B1" s="144"/>
      <c r="C1" s="145"/>
      <c r="D1" s="145"/>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c r="BH1" s="146"/>
      <c r="BI1" s="145"/>
      <c r="BJ1" s="145"/>
      <c r="BK1" s="145"/>
      <c r="BL1" s="145"/>
      <c r="BM1" s="145"/>
      <c r="BN1" s="145"/>
      <c r="BO1" s="145"/>
      <c r="BP1" s="145"/>
      <c r="BQ1" s="145"/>
      <c r="BR1" s="149"/>
      <c r="BS1" s="149"/>
      <c r="BT1" s="149"/>
    </row>
    <row r="2" spans="1:72" ht="18" x14ac:dyDescent="0.25">
      <c r="A2" s="147"/>
      <c r="B2" s="148" t="s">
        <v>405</v>
      </c>
      <c r="C2" s="148"/>
      <c r="D2" s="149"/>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49"/>
      <c r="BJ2" s="149"/>
      <c r="BK2" s="149"/>
      <c r="BL2" s="149"/>
      <c r="BM2" s="149"/>
      <c r="BN2" s="149"/>
      <c r="BO2" s="149"/>
      <c r="BP2" s="149"/>
      <c r="BQ2" s="149"/>
      <c r="BR2" s="149"/>
      <c r="BS2" s="149"/>
      <c r="BT2" s="149"/>
    </row>
    <row r="3" spans="1:72" ht="20.25" customHeight="1" x14ac:dyDescent="0.25">
      <c r="A3" s="147"/>
      <c r="B3" s="151"/>
      <c r="C3" s="151"/>
      <c r="D3" s="149"/>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49"/>
      <c r="BJ3" s="149"/>
      <c r="BK3" s="149"/>
      <c r="BL3" s="149"/>
      <c r="BM3" s="149"/>
      <c r="BN3" s="149"/>
      <c r="BO3" s="149"/>
      <c r="BP3" s="149"/>
      <c r="BQ3" s="149"/>
      <c r="BR3" s="149"/>
      <c r="BS3" s="149"/>
      <c r="BT3" s="149"/>
    </row>
    <row r="4" spans="1:72" x14ac:dyDescent="0.25">
      <c r="A4" s="147"/>
      <c r="B4" s="152" t="s">
        <v>407</v>
      </c>
      <c r="C4" s="152"/>
      <c r="D4" s="149"/>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49"/>
      <c r="BJ4" s="149"/>
      <c r="BK4" s="149"/>
      <c r="BL4" s="149"/>
      <c r="BM4" s="149"/>
      <c r="BN4" s="149"/>
      <c r="BO4" s="149"/>
      <c r="BP4" s="149"/>
      <c r="BQ4" s="149"/>
      <c r="BR4" s="149"/>
      <c r="BS4" s="149"/>
      <c r="BT4" s="149"/>
    </row>
    <row r="5" spans="1:72" ht="11.25" customHeight="1" thickBot="1" x14ac:dyDescent="0.3">
      <c r="A5" s="147"/>
      <c r="B5" s="149"/>
      <c r="C5" s="149"/>
      <c r="D5" s="149"/>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150"/>
      <c r="AM5" s="150"/>
      <c r="AN5" s="150"/>
      <c r="AO5" s="150"/>
      <c r="AP5" s="150"/>
      <c r="AQ5" s="150"/>
      <c r="AR5" s="150"/>
      <c r="AS5" s="150"/>
      <c r="AT5" s="150"/>
      <c r="AU5" s="150"/>
      <c r="AV5" s="150"/>
      <c r="AW5" s="150"/>
      <c r="AX5" s="150"/>
      <c r="AY5" s="150"/>
      <c r="AZ5" s="150"/>
      <c r="BA5" s="150"/>
      <c r="BB5" s="150"/>
      <c r="BC5" s="150"/>
      <c r="BD5" s="150"/>
      <c r="BE5" s="150"/>
      <c r="BF5" s="150"/>
      <c r="BG5" s="150"/>
      <c r="BH5" s="150"/>
      <c r="BI5" s="149"/>
      <c r="BJ5" s="149"/>
      <c r="BK5" s="149"/>
      <c r="BL5" s="149"/>
      <c r="BM5" s="149"/>
      <c r="BN5" s="149"/>
      <c r="BO5" s="149"/>
      <c r="BP5" s="149"/>
      <c r="BQ5" s="149"/>
      <c r="BR5" s="149"/>
      <c r="BS5" s="149"/>
      <c r="BT5" s="149"/>
    </row>
    <row r="6" spans="1:72" x14ac:dyDescent="0.25">
      <c r="A6" s="153"/>
      <c r="B6" s="154" t="s">
        <v>420</v>
      </c>
      <c r="C6" s="154"/>
      <c r="D6" s="155"/>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6"/>
      <c r="AY6" s="156"/>
      <c r="AZ6" s="156"/>
      <c r="BA6" s="156"/>
      <c r="BB6" s="156"/>
      <c r="BC6" s="156"/>
      <c r="BD6" s="156"/>
      <c r="BE6" s="156"/>
      <c r="BF6" s="156"/>
      <c r="BG6" s="156"/>
      <c r="BH6" s="156"/>
      <c r="BI6" s="155"/>
      <c r="BJ6" s="155"/>
      <c r="BK6" s="155"/>
      <c r="BL6" s="155"/>
      <c r="BM6" s="155"/>
      <c r="BN6" s="155"/>
      <c r="BO6" s="155"/>
      <c r="BP6" s="155"/>
      <c r="BQ6" s="155"/>
      <c r="BR6" s="159"/>
      <c r="BS6" s="159"/>
      <c r="BT6" s="159"/>
    </row>
    <row r="7" spans="1:72" x14ac:dyDescent="0.25">
      <c r="A7" s="157"/>
      <c r="B7" s="158" t="str">
        <f>Índice!B7</f>
        <v>Fecha de publicación: Diciembre 2021</v>
      </c>
      <c r="C7" s="158"/>
      <c r="D7" s="159"/>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c r="AR7" s="160"/>
      <c r="AS7" s="160"/>
      <c r="AT7" s="160"/>
      <c r="AU7" s="160"/>
      <c r="AV7" s="160"/>
      <c r="AW7" s="160"/>
      <c r="AX7" s="160"/>
      <c r="AY7" s="160"/>
      <c r="AZ7" s="160"/>
      <c r="BA7" s="160"/>
      <c r="BB7" s="160"/>
      <c r="BC7" s="160"/>
      <c r="BD7" s="160"/>
      <c r="BE7" s="160"/>
      <c r="BF7" s="160"/>
      <c r="BG7" s="160"/>
      <c r="BH7" s="160"/>
      <c r="BI7" s="159"/>
      <c r="BJ7" s="159"/>
      <c r="BK7" s="159"/>
      <c r="BL7" s="159"/>
      <c r="BM7" s="159"/>
      <c r="BN7" s="159"/>
      <c r="BO7" s="159"/>
      <c r="BP7" s="159"/>
      <c r="BQ7" s="159"/>
      <c r="BR7" s="159"/>
      <c r="BS7" s="159"/>
      <c r="BT7" s="159"/>
    </row>
    <row r="8" spans="1:72" ht="15.75" thickBot="1" x14ac:dyDescent="0.3">
      <c r="A8" s="161"/>
      <c r="B8" s="162" t="str">
        <f>Índice!B8</f>
        <v>Fecha de corte: Septiembre 2021 (III Trimestre)</v>
      </c>
      <c r="C8" s="162"/>
      <c r="D8" s="163"/>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3"/>
      <c r="BJ8" s="163"/>
      <c r="BK8" s="163"/>
      <c r="BL8" s="163"/>
      <c r="BM8" s="163"/>
      <c r="BN8" s="163"/>
      <c r="BO8" s="163"/>
      <c r="BP8" s="163"/>
      <c r="BQ8" s="163"/>
      <c r="BR8" s="159"/>
      <c r="BS8" s="159"/>
      <c r="BT8" s="159"/>
    </row>
    <row r="9" spans="1:72" x14ac:dyDescent="0.25">
      <c r="C9" s="19"/>
    </row>
    <row r="10" spans="1:72" ht="28.5" customHeight="1" x14ac:dyDescent="0.25">
      <c r="A10" s="165" t="s">
        <v>487</v>
      </c>
      <c r="B10" s="165" t="s">
        <v>412</v>
      </c>
      <c r="C10" s="165" t="s">
        <v>408</v>
      </c>
      <c r="D10" s="165" t="s">
        <v>411</v>
      </c>
      <c r="E10" s="165" t="s">
        <v>409</v>
      </c>
      <c r="F10" s="165" t="s">
        <v>410</v>
      </c>
      <c r="G10" s="166">
        <v>42461</v>
      </c>
      <c r="H10" s="166">
        <v>42491</v>
      </c>
      <c r="I10" s="166">
        <v>42522</v>
      </c>
      <c r="J10" s="166">
        <v>42552</v>
      </c>
      <c r="K10" s="166">
        <v>42583</v>
      </c>
      <c r="L10" s="166">
        <v>42614</v>
      </c>
      <c r="M10" s="166">
        <v>42644</v>
      </c>
      <c r="N10" s="166">
        <v>42675</v>
      </c>
      <c r="O10" s="166">
        <v>42705</v>
      </c>
      <c r="P10" s="166">
        <v>42736</v>
      </c>
      <c r="Q10" s="166">
        <v>42767</v>
      </c>
      <c r="R10" s="166">
        <v>42795</v>
      </c>
      <c r="S10" s="166">
        <v>42826</v>
      </c>
      <c r="T10" s="166">
        <v>42856</v>
      </c>
      <c r="U10" s="166">
        <v>42887</v>
      </c>
      <c r="V10" s="166">
        <v>42917</v>
      </c>
      <c r="W10" s="166">
        <v>42948</v>
      </c>
      <c r="X10" s="166">
        <v>42979</v>
      </c>
      <c r="Y10" s="166">
        <v>43009</v>
      </c>
      <c r="Z10" s="166">
        <v>43040</v>
      </c>
      <c r="AA10" s="166">
        <v>43070</v>
      </c>
      <c r="AB10" s="166">
        <v>43101</v>
      </c>
      <c r="AC10" s="166">
        <v>43132</v>
      </c>
      <c r="AD10" s="166">
        <v>43160</v>
      </c>
      <c r="AE10" s="166">
        <v>43191</v>
      </c>
      <c r="AF10" s="166">
        <v>43221</v>
      </c>
      <c r="AG10" s="166">
        <v>43252</v>
      </c>
      <c r="AH10" s="166">
        <v>43282</v>
      </c>
      <c r="AI10" s="166">
        <v>43313</v>
      </c>
      <c r="AJ10" s="166">
        <v>43344</v>
      </c>
      <c r="AK10" s="166">
        <v>43374</v>
      </c>
      <c r="AL10" s="166">
        <v>43405</v>
      </c>
      <c r="AM10" s="166">
        <v>43435</v>
      </c>
      <c r="AN10" s="166">
        <v>43466</v>
      </c>
      <c r="AO10" s="166">
        <v>43497</v>
      </c>
      <c r="AP10" s="166">
        <v>43525</v>
      </c>
      <c r="AQ10" s="166">
        <v>43556</v>
      </c>
      <c r="AR10" s="166">
        <v>43586</v>
      </c>
      <c r="AS10" s="166">
        <v>43617</v>
      </c>
      <c r="AT10" s="166">
        <v>43647</v>
      </c>
      <c r="AU10" s="166">
        <v>43678</v>
      </c>
      <c r="AV10" s="166">
        <v>43709</v>
      </c>
      <c r="AW10" s="166">
        <v>43739</v>
      </c>
      <c r="AX10" s="166">
        <v>43770</v>
      </c>
      <c r="AY10" s="166">
        <v>43800</v>
      </c>
      <c r="AZ10" s="166">
        <v>43831</v>
      </c>
      <c r="BA10" s="166">
        <v>43862</v>
      </c>
      <c r="BB10" s="166">
        <v>43891</v>
      </c>
      <c r="BC10" s="166">
        <v>43922</v>
      </c>
      <c r="BD10" s="166">
        <v>43952</v>
      </c>
      <c r="BE10" s="166">
        <v>43983</v>
      </c>
      <c r="BF10" s="166">
        <v>44013</v>
      </c>
      <c r="BG10" s="166">
        <v>44044</v>
      </c>
      <c r="BH10" s="166">
        <v>44075</v>
      </c>
      <c r="BI10" s="166">
        <v>44105</v>
      </c>
      <c r="BJ10" s="166">
        <v>44136</v>
      </c>
      <c r="BK10" s="166">
        <v>44166</v>
      </c>
      <c r="BL10" s="166">
        <v>44197</v>
      </c>
      <c r="BM10" s="166">
        <v>44228</v>
      </c>
      <c r="BN10" s="166">
        <v>44256</v>
      </c>
      <c r="BO10" s="166">
        <v>44287</v>
      </c>
      <c r="BP10" s="166">
        <v>44317</v>
      </c>
      <c r="BQ10" s="166">
        <v>44348</v>
      </c>
      <c r="BR10" s="251">
        <v>44378</v>
      </c>
      <c r="BS10" s="251">
        <v>44409</v>
      </c>
      <c r="BT10" s="251">
        <v>44440</v>
      </c>
    </row>
    <row r="11" spans="1:72" ht="36" customHeight="1" x14ac:dyDescent="0.25">
      <c r="A11" s="74">
        <v>1</v>
      </c>
      <c r="B11" s="71" t="s">
        <v>633</v>
      </c>
      <c r="C11" s="64" t="s">
        <v>114</v>
      </c>
      <c r="D11" s="22" t="s">
        <v>115</v>
      </c>
      <c r="E11" s="21" t="s">
        <v>107</v>
      </c>
      <c r="F11" s="21" t="s">
        <v>116</v>
      </c>
      <c r="G11" s="38">
        <v>725</v>
      </c>
      <c r="H11" s="38">
        <v>714</v>
      </c>
      <c r="I11" s="38">
        <v>691</v>
      </c>
      <c r="J11" s="38">
        <v>713</v>
      </c>
      <c r="K11" s="38">
        <v>700</v>
      </c>
      <c r="L11" s="38">
        <v>697</v>
      </c>
      <c r="M11" s="39">
        <v>722</v>
      </c>
      <c r="N11" s="39">
        <v>707</v>
      </c>
      <c r="O11" s="39">
        <v>733</v>
      </c>
      <c r="P11" s="39">
        <v>724</v>
      </c>
      <c r="Q11" s="39">
        <v>676</v>
      </c>
      <c r="R11" s="39">
        <v>755</v>
      </c>
      <c r="S11" s="39">
        <v>679</v>
      </c>
      <c r="T11" s="39">
        <v>704</v>
      </c>
      <c r="U11" s="39">
        <v>638</v>
      </c>
      <c r="V11" s="39">
        <v>588</v>
      </c>
      <c r="W11" s="39">
        <v>607</v>
      </c>
      <c r="X11" s="39">
        <v>623</v>
      </c>
      <c r="Y11" s="39">
        <v>624</v>
      </c>
      <c r="Z11" s="39">
        <v>582</v>
      </c>
      <c r="AA11" s="39">
        <v>603</v>
      </c>
      <c r="AB11" s="39">
        <v>626</v>
      </c>
      <c r="AC11" s="39">
        <v>588</v>
      </c>
      <c r="AD11" s="39">
        <v>646</v>
      </c>
      <c r="AE11" s="39">
        <v>670</v>
      </c>
      <c r="AF11" s="39">
        <v>669</v>
      </c>
      <c r="AG11" s="39">
        <v>654</v>
      </c>
      <c r="AH11" s="39">
        <v>680</v>
      </c>
      <c r="AI11" s="39">
        <v>537</v>
      </c>
      <c r="AJ11" s="39">
        <v>651</v>
      </c>
      <c r="AK11" s="40">
        <v>641.61082196000882</v>
      </c>
      <c r="AL11" s="40">
        <v>680.82811034313397</v>
      </c>
      <c r="AM11" s="40">
        <v>691.0714882853506</v>
      </c>
      <c r="AN11" s="40">
        <v>708.39160727625529</v>
      </c>
      <c r="AO11" s="40">
        <v>717.82522654304421</v>
      </c>
      <c r="AP11" s="40">
        <v>726.97135242547415</v>
      </c>
      <c r="AQ11" s="41">
        <v>733.27226774394649</v>
      </c>
      <c r="AR11" s="41">
        <v>738.49479988296048</v>
      </c>
      <c r="AS11" s="41">
        <v>742.37639848230549</v>
      </c>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252"/>
      <c r="BR11" s="44"/>
      <c r="BS11" s="44"/>
      <c r="BT11" s="44"/>
    </row>
    <row r="12" spans="1:72" ht="36" customHeight="1" x14ac:dyDescent="0.25">
      <c r="A12" s="74">
        <v>2</v>
      </c>
      <c r="B12" s="71" t="s">
        <v>633</v>
      </c>
      <c r="C12" s="64" t="s">
        <v>51</v>
      </c>
      <c r="D12" s="22" t="s">
        <v>52</v>
      </c>
      <c r="E12" s="21" t="s">
        <v>49</v>
      </c>
      <c r="F12" s="21" t="s">
        <v>53</v>
      </c>
      <c r="G12" s="42">
        <v>0</v>
      </c>
      <c r="H12" s="42">
        <v>0</v>
      </c>
      <c r="I12" s="42">
        <v>0</v>
      </c>
      <c r="J12" s="42">
        <v>0</v>
      </c>
      <c r="K12" s="42">
        <v>0</v>
      </c>
      <c r="L12" s="42">
        <v>0</v>
      </c>
      <c r="M12" s="42">
        <v>0</v>
      </c>
      <c r="N12" s="42">
        <v>0</v>
      </c>
      <c r="O12" s="42">
        <v>0</v>
      </c>
      <c r="P12" s="42">
        <v>0</v>
      </c>
      <c r="Q12" s="42">
        <v>0</v>
      </c>
      <c r="R12" s="42">
        <v>0</v>
      </c>
      <c r="S12" s="42">
        <v>0</v>
      </c>
      <c r="T12" s="42">
        <v>0</v>
      </c>
      <c r="U12" s="42">
        <v>0</v>
      </c>
      <c r="V12" s="43">
        <v>0</v>
      </c>
      <c r="W12" s="43">
        <v>0</v>
      </c>
      <c r="X12" s="43">
        <v>0</v>
      </c>
      <c r="Y12" s="42">
        <v>0</v>
      </c>
      <c r="Z12" s="42">
        <v>0</v>
      </c>
      <c r="AA12" s="42">
        <v>0</v>
      </c>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252"/>
      <c r="BR12" s="44"/>
      <c r="BS12" s="44"/>
      <c r="BT12" s="44"/>
    </row>
    <row r="13" spans="1:72" ht="36" customHeight="1" x14ac:dyDescent="0.25">
      <c r="A13" s="74">
        <v>3</v>
      </c>
      <c r="B13" s="71" t="s">
        <v>633</v>
      </c>
      <c r="C13" s="64" t="s">
        <v>227</v>
      </c>
      <c r="D13" s="22" t="s">
        <v>228</v>
      </c>
      <c r="E13" s="21" t="s">
        <v>229</v>
      </c>
      <c r="F13" s="21" t="s">
        <v>676</v>
      </c>
      <c r="G13" s="45">
        <v>466</v>
      </c>
      <c r="H13" s="45">
        <v>466</v>
      </c>
      <c r="I13" s="45">
        <v>466</v>
      </c>
      <c r="J13" s="45">
        <v>466</v>
      </c>
      <c r="K13" s="45">
        <v>466</v>
      </c>
      <c r="L13" s="45">
        <v>466</v>
      </c>
      <c r="M13" s="45">
        <v>466</v>
      </c>
      <c r="N13" s="45">
        <v>466</v>
      </c>
      <c r="O13" s="45">
        <v>466</v>
      </c>
      <c r="P13" s="45">
        <v>0</v>
      </c>
      <c r="Q13" s="45">
        <v>0</v>
      </c>
      <c r="R13" s="45">
        <v>0</v>
      </c>
      <c r="S13" s="45">
        <v>466</v>
      </c>
      <c r="T13" s="45">
        <v>466</v>
      </c>
      <c r="U13" s="45">
        <v>466</v>
      </c>
      <c r="V13" s="46">
        <v>466</v>
      </c>
      <c r="W13" s="46">
        <v>466</v>
      </c>
      <c r="X13" s="46">
        <v>466</v>
      </c>
      <c r="Y13" s="39">
        <v>466</v>
      </c>
      <c r="Z13" s="39">
        <v>466</v>
      </c>
      <c r="AA13" s="39">
        <v>466</v>
      </c>
      <c r="AB13" s="39">
        <v>466</v>
      </c>
      <c r="AC13" s="39">
        <v>466</v>
      </c>
      <c r="AD13" s="39">
        <v>466</v>
      </c>
      <c r="AE13" s="39">
        <v>466</v>
      </c>
      <c r="AF13" s="39">
        <v>466</v>
      </c>
      <c r="AG13" s="39">
        <v>466</v>
      </c>
      <c r="AH13" s="39">
        <v>466</v>
      </c>
      <c r="AI13" s="39">
        <v>466</v>
      </c>
      <c r="AJ13" s="39">
        <v>466</v>
      </c>
      <c r="AK13" s="39">
        <v>466</v>
      </c>
      <c r="AL13" s="39">
        <v>466</v>
      </c>
      <c r="AM13" s="39">
        <v>466</v>
      </c>
      <c r="AN13" s="39">
        <v>466</v>
      </c>
      <c r="AO13" s="39">
        <v>466</v>
      </c>
      <c r="AP13" s="39">
        <v>466</v>
      </c>
      <c r="AQ13" s="39">
        <v>466</v>
      </c>
      <c r="AR13" s="39">
        <v>466</v>
      </c>
      <c r="AS13" s="39">
        <v>466</v>
      </c>
      <c r="AT13" s="39">
        <v>466</v>
      </c>
      <c r="AU13" s="39">
        <v>466</v>
      </c>
      <c r="AV13" s="39">
        <v>466</v>
      </c>
      <c r="AW13" s="39">
        <v>466</v>
      </c>
      <c r="AX13" s="39">
        <v>466</v>
      </c>
      <c r="AY13" s="39">
        <v>466</v>
      </c>
      <c r="AZ13" s="39">
        <v>466</v>
      </c>
      <c r="BA13" s="39">
        <v>466</v>
      </c>
      <c r="BB13" s="39">
        <v>466</v>
      </c>
      <c r="BC13" s="39">
        <v>466</v>
      </c>
      <c r="BD13" s="39">
        <v>466</v>
      </c>
      <c r="BE13" s="39">
        <v>466</v>
      </c>
      <c r="BF13" s="39">
        <v>466</v>
      </c>
      <c r="BG13" s="39">
        <v>466</v>
      </c>
      <c r="BH13" s="39">
        <v>466</v>
      </c>
      <c r="BI13" s="39">
        <v>466</v>
      </c>
      <c r="BJ13" s="39">
        <v>466</v>
      </c>
      <c r="BK13" s="39">
        <v>466</v>
      </c>
      <c r="BL13" s="39">
        <v>466</v>
      </c>
      <c r="BM13" s="39">
        <v>466</v>
      </c>
      <c r="BN13" s="39">
        <v>466</v>
      </c>
      <c r="BO13" s="39">
        <v>466</v>
      </c>
      <c r="BP13" s="39">
        <v>466</v>
      </c>
      <c r="BQ13" s="253">
        <v>466</v>
      </c>
      <c r="BR13" s="39">
        <v>466</v>
      </c>
      <c r="BS13" s="39">
        <v>466</v>
      </c>
      <c r="BT13" s="39">
        <v>466</v>
      </c>
    </row>
    <row r="14" spans="1:72" ht="36" customHeight="1" x14ac:dyDescent="0.25">
      <c r="A14" s="74">
        <v>4</v>
      </c>
      <c r="B14" s="71" t="s">
        <v>633</v>
      </c>
      <c r="C14" s="64" t="s">
        <v>845</v>
      </c>
      <c r="D14" s="22" t="s">
        <v>471</v>
      </c>
      <c r="E14" s="21" t="s">
        <v>229</v>
      </c>
      <c r="F14" s="21" t="s">
        <v>846</v>
      </c>
      <c r="G14" s="47"/>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6"/>
      <c r="AL14" s="46"/>
      <c r="AM14" s="46"/>
      <c r="AN14" s="46"/>
      <c r="AO14" s="46"/>
      <c r="AP14" s="46"/>
      <c r="AQ14" s="49"/>
      <c r="AR14" s="49"/>
      <c r="AS14" s="49"/>
      <c r="AT14" s="49"/>
      <c r="AU14" s="49"/>
      <c r="AV14" s="49"/>
      <c r="AW14" s="39">
        <v>0</v>
      </c>
      <c r="AX14" s="39">
        <v>4</v>
      </c>
      <c r="AY14" s="39">
        <v>4</v>
      </c>
      <c r="AZ14" s="39">
        <v>10</v>
      </c>
      <c r="BA14" s="39">
        <v>15</v>
      </c>
      <c r="BB14" s="39">
        <v>15</v>
      </c>
      <c r="BC14" s="39">
        <v>10</v>
      </c>
      <c r="BD14" s="39">
        <v>15</v>
      </c>
      <c r="BE14" s="39">
        <v>15</v>
      </c>
      <c r="BF14" s="39">
        <v>31</v>
      </c>
      <c r="BG14" s="39">
        <v>31</v>
      </c>
      <c r="BH14" s="39">
        <v>31</v>
      </c>
      <c r="BI14" s="39">
        <v>52</v>
      </c>
      <c r="BJ14" s="39">
        <v>52</v>
      </c>
      <c r="BK14" s="39">
        <v>52</v>
      </c>
      <c r="BL14" s="39">
        <v>52</v>
      </c>
      <c r="BM14" s="39">
        <v>52</v>
      </c>
      <c r="BN14" s="39">
        <v>52</v>
      </c>
      <c r="BO14" s="39">
        <v>60</v>
      </c>
      <c r="BP14" s="39">
        <v>62</v>
      </c>
      <c r="BQ14" s="253">
        <v>63</v>
      </c>
      <c r="BR14" s="39">
        <v>65</v>
      </c>
      <c r="BS14" s="39">
        <v>65</v>
      </c>
      <c r="BT14" s="39">
        <v>65</v>
      </c>
    </row>
    <row r="15" spans="1:72" ht="36" customHeight="1" x14ac:dyDescent="0.25">
      <c r="A15" s="74">
        <v>5</v>
      </c>
      <c r="B15" s="71" t="s">
        <v>633</v>
      </c>
      <c r="C15" s="64" t="s">
        <v>868</v>
      </c>
      <c r="D15" s="22" t="s">
        <v>869</v>
      </c>
      <c r="E15" s="21" t="s">
        <v>74</v>
      </c>
      <c r="F15" s="21" t="s">
        <v>870</v>
      </c>
      <c r="G15" s="47"/>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9"/>
      <c r="AR15" s="49"/>
      <c r="AS15" s="49"/>
      <c r="AT15" s="49"/>
      <c r="AU15" s="49"/>
      <c r="AV15" s="49"/>
      <c r="AW15" s="49"/>
      <c r="AX15" s="49"/>
      <c r="AY15" s="49"/>
      <c r="AZ15" s="49"/>
      <c r="BA15" s="49"/>
      <c r="BB15" s="49"/>
      <c r="BC15" s="49"/>
      <c r="BD15" s="187"/>
      <c r="BE15" s="187"/>
      <c r="BF15" s="187"/>
      <c r="BG15" s="187"/>
      <c r="BH15" s="187"/>
      <c r="BI15" s="39">
        <v>1</v>
      </c>
      <c r="BJ15" s="39">
        <v>1</v>
      </c>
      <c r="BK15" s="39">
        <v>1</v>
      </c>
      <c r="BL15" s="39">
        <v>1</v>
      </c>
      <c r="BM15" s="39">
        <v>1</v>
      </c>
      <c r="BN15" s="39">
        <v>1</v>
      </c>
      <c r="BO15" s="39">
        <v>1</v>
      </c>
      <c r="BP15" s="39">
        <v>1</v>
      </c>
      <c r="BQ15" s="253">
        <v>1</v>
      </c>
      <c r="BR15" s="39">
        <v>1</v>
      </c>
      <c r="BS15" s="39">
        <v>1</v>
      </c>
      <c r="BT15" s="39">
        <v>1</v>
      </c>
    </row>
    <row r="16" spans="1:72" ht="36" customHeight="1" x14ac:dyDescent="0.25">
      <c r="A16" s="74">
        <v>6</v>
      </c>
      <c r="B16" s="71" t="s">
        <v>633</v>
      </c>
      <c r="C16" s="64" t="s">
        <v>1173</v>
      </c>
      <c r="D16" s="22" t="s">
        <v>1174</v>
      </c>
      <c r="E16" s="90" t="s">
        <v>64</v>
      </c>
      <c r="F16" s="12" t="s">
        <v>1175</v>
      </c>
      <c r="G16" s="47"/>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9"/>
      <c r="AR16" s="49"/>
      <c r="AS16" s="49"/>
      <c r="AT16" s="49"/>
      <c r="AU16" s="49"/>
      <c r="AV16" s="49"/>
      <c r="AW16" s="49"/>
      <c r="AX16" s="49"/>
      <c r="AY16" s="49"/>
      <c r="AZ16" s="49"/>
      <c r="BA16" s="49"/>
      <c r="BB16" s="49"/>
      <c r="BC16" s="49"/>
      <c r="BD16" s="187"/>
      <c r="BE16" s="187"/>
      <c r="BF16" s="187"/>
      <c r="BG16" s="187"/>
      <c r="BH16" s="187"/>
      <c r="BI16" s="39"/>
      <c r="BJ16" s="39"/>
      <c r="BK16" s="39"/>
      <c r="BL16" s="49">
        <v>0</v>
      </c>
      <c r="BM16" s="49">
        <v>0</v>
      </c>
      <c r="BN16" s="49">
        <v>0</v>
      </c>
      <c r="BO16" s="49">
        <v>0</v>
      </c>
      <c r="BP16" s="49">
        <v>0</v>
      </c>
      <c r="BQ16" s="254">
        <v>0</v>
      </c>
      <c r="BR16" s="49">
        <v>0</v>
      </c>
      <c r="BS16" s="49">
        <v>0</v>
      </c>
      <c r="BT16" s="49">
        <v>0</v>
      </c>
    </row>
    <row r="17" spans="1:72" ht="36" customHeight="1" x14ac:dyDescent="0.25">
      <c r="A17" s="74">
        <v>7</v>
      </c>
      <c r="B17" s="71" t="s">
        <v>633</v>
      </c>
      <c r="C17" s="64" t="s">
        <v>288</v>
      </c>
      <c r="D17" s="22" t="s">
        <v>289</v>
      </c>
      <c r="E17" s="21" t="s">
        <v>290</v>
      </c>
      <c r="F17" s="21" t="s">
        <v>291</v>
      </c>
      <c r="G17" s="38">
        <v>44</v>
      </c>
      <c r="H17" s="38">
        <v>45</v>
      </c>
      <c r="I17" s="38">
        <v>44</v>
      </c>
      <c r="J17" s="38">
        <v>44</v>
      </c>
      <c r="K17" s="38">
        <v>48</v>
      </c>
      <c r="L17" s="38">
        <v>49</v>
      </c>
      <c r="M17" s="38">
        <v>50</v>
      </c>
      <c r="N17" s="38">
        <v>50</v>
      </c>
      <c r="O17" s="38">
        <v>50</v>
      </c>
      <c r="P17" s="39">
        <v>0</v>
      </c>
      <c r="Q17" s="39">
        <v>0</v>
      </c>
      <c r="R17" s="39">
        <v>0</v>
      </c>
      <c r="S17" s="43">
        <v>0</v>
      </c>
      <c r="T17" s="43">
        <v>0</v>
      </c>
      <c r="U17" s="43">
        <v>0</v>
      </c>
      <c r="V17" s="43">
        <v>0</v>
      </c>
      <c r="W17" s="43">
        <v>0</v>
      </c>
      <c r="X17" s="43">
        <v>0</v>
      </c>
      <c r="Y17" s="43">
        <v>0</v>
      </c>
      <c r="Z17" s="43">
        <v>0</v>
      </c>
      <c r="AA17" s="43">
        <v>0</v>
      </c>
      <c r="AB17" s="43">
        <v>0</v>
      </c>
      <c r="AC17" s="43">
        <v>0</v>
      </c>
      <c r="AD17" s="43">
        <v>0</v>
      </c>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252"/>
      <c r="BR17" s="44"/>
      <c r="BS17" s="44"/>
      <c r="BT17" s="44"/>
    </row>
    <row r="18" spans="1:72" ht="36" customHeight="1" x14ac:dyDescent="0.25">
      <c r="A18" s="74">
        <v>8</v>
      </c>
      <c r="B18" s="71" t="s">
        <v>633</v>
      </c>
      <c r="C18" s="64" t="s">
        <v>397</v>
      </c>
      <c r="D18" s="22" t="s">
        <v>398</v>
      </c>
      <c r="E18" s="21" t="s">
        <v>310</v>
      </c>
      <c r="F18" s="21" t="s">
        <v>742</v>
      </c>
      <c r="G18" s="39">
        <v>24016</v>
      </c>
      <c r="H18" s="39">
        <v>24071</v>
      </c>
      <c r="I18" s="39">
        <v>24213</v>
      </c>
      <c r="J18" s="39">
        <v>19990</v>
      </c>
      <c r="K18" s="39">
        <v>19824</v>
      </c>
      <c r="L18" s="39">
        <v>19523</v>
      </c>
      <c r="M18" s="39">
        <v>19787</v>
      </c>
      <c r="N18" s="39">
        <v>19997</v>
      </c>
      <c r="O18" s="39">
        <v>19437</v>
      </c>
      <c r="P18" s="39">
        <v>20008</v>
      </c>
      <c r="Q18" s="39">
        <v>19815</v>
      </c>
      <c r="R18" s="39">
        <v>20943</v>
      </c>
      <c r="S18" s="39">
        <v>20934</v>
      </c>
      <c r="T18" s="39">
        <v>21224</v>
      </c>
      <c r="U18" s="39">
        <v>21385</v>
      </c>
      <c r="V18" s="39">
        <v>18654</v>
      </c>
      <c r="W18" s="39">
        <v>17599</v>
      </c>
      <c r="X18" s="39">
        <v>16223</v>
      </c>
      <c r="Y18" s="39">
        <v>16424</v>
      </c>
      <c r="Z18" s="39">
        <v>16607</v>
      </c>
      <c r="AA18" s="39">
        <v>16875</v>
      </c>
      <c r="AB18" s="39">
        <v>17010</v>
      </c>
      <c r="AC18" s="39">
        <v>16804</v>
      </c>
      <c r="AD18" s="39">
        <v>17074</v>
      </c>
      <c r="AE18" s="39">
        <v>17133</v>
      </c>
      <c r="AF18" s="39">
        <v>17242</v>
      </c>
      <c r="AG18" s="39">
        <v>17273</v>
      </c>
      <c r="AH18" s="39">
        <v>17123</v>
      </c>
      <c r="AI18" s="39">
        <v>17378</v>
      </c>
      <c r="AJ18" s="39">
        <v>17523</v>
      </c>
      <c r="AK18" s="39">
        <v>17327</v>
      </c>
      <c r="AL18" s="39">
        <v>17375</v>
      </c>
      <c r="AM18" s="39">
        <v>17582</v>
      </c>
      <c r="AN18" s="39">
        <v>17219</v>
      </c>
      <c r="AO18" s="39">
        <v>17280</v>
      </c>
      <c r="AP18" s="39">
        <v>17184</v>
      </c>
      <c r="AQ18" s="39">
        <v>17113</v>
      </c>
      <c r="AR18" s="39">
        <v>17189</v>
      </c>
      <c r="AS18" s="39">
        <v>17147</v>
      </c>
      <c r="AT18" s="39">
        <v>17183</v>
      </c>
      <c r="AU18" s="39">
        <v>17198</v>
      </c>
      <c r="AV18" s="39">
        <v>17123</v>
      </c>
      <c r="AW18" s="39">
        <v>17109</v>
      </c>
      <c r="AX18" s="39">
        <v>17083</v>
      </c>
      <c r="AY18" s="39">
        <v>17153</v>
      </c>
      <c r="AZ18" s="39">
        <v>17174</v>
      </c>
      <c r="BA18" s="39">
        <v>17117</v>
      </c>
      <c r="BB18" s="39">
        <v>16997</v>
      </c>
      <c r="BC18" s="39">
        <v>16986</v>
      </c>
      <c r="BD18" s="39">
        <v>16901</v>
      </c>
      <c r="BE18" s="39">
        <v>16893</v>
      </c>
      <c r="BF18" s="39">
        <v>16872</v>
      </c>
      <c r="BG18" s="39">
        <v>16795</v>
      </c>
      <c r="BH18" s="39">
        <v>16701</v>
      </c>
      <c r="BI18" s="39">
        <v>16486</v>
      </c>
      <c r="BJ18" s="39">
        <v>16286</v>
      </c>
      <c r="BK18" s="39">
        <v>16101</v>
      </c>
      <c r="BL18" s="39">
        <v>15787</v>
      </c>
      <c r="BM18" s="39">
        <v>15455</v>
      </c>
      <c r="BN18" s="39">
        <v>15453</v>
      </c>
      <c r="BO18" s="39">
        <v>15516</v>
      </c>
      <c r="BP18" s="39">
        <v>14920</v>
      </c>
      <c r="BQ18" s="253">
        <v>14936</v>
      </c>
      <c r="BR18" s="39">
        <v>14823</v>
      </c>
      <c r="BS18" s="39">
        <v>14773</v>
      </c>
      <c r="BT18" s="39">
        <v>14643</v>
      </c>
    </row>
    <row r="19" spans="1:72" ht="36" customHeight="1" x14ac:dyDescent="0.25">
      <c r="A19" s="74">
        <v>9</v>
      </c>
      <c r="B19" s="71" t="s">
        <v>633</v>
      </c>
      <c r="C19" s="64" t="s">
        <v>358</v>
      </c>
      <c r="D19" s="22" t="s">
        <v>359</v>
      </c>
      <c r="E19" s="21" t="s">
        <v>352</v>
      </c>
      <c r="F19" s="21" t="s">
        <v>360</v>
      </c>
      <c r="G19" s="39">
        <v>0</v>
      </c>
      <c r="H19" s="39">
        <v>0</v>
      </c>
      <c r="I19" s="39">
        <v>0</v>
      </c>
      <c r="J19" s="43">
        <v>0</v>
      </c>
      <c r="K19" s="43">
        <v>0</v>
      </c>
      <c r="L19" s="43">
        <v>0</v>
      </c>
      <c r="M19" s="43">
        <v>0</v>
      </c>
      <c r="N19" s="43">
        <v>0</v>
      </c>
      <c r="O19" s="43">
        <v>0</v>
      </c>
      <c r="P19" s="43">
        <v>0</v>
      </c>
      <c r="Q19" s="43">
        <v>0</v>
      </c>
      <c r="R19" s="43">
        <v>0</v>
      </c>
      <c r="S19" s="43">
        <v>0</v>
      </c>
      <c r="T19" s="43">
        <v>0</v>
      </c>
      <c r="U19" s="43">
        <v>0</v>
      </c>
      <c r="V19" s="43">
        <v>0</v>
      </c>
      <c r="W19" s="43">
        <v>0</v>
      </c>
      <c r="X19" s="43">
        <v>0</v>
      </c>
      <c r="Y19" s="43">
        <v>0</v>
      </c>
      <c r="Z19" s="43">
        <v>0</v>
      </c>
      <c r="AA19" s="43">
        <v>0</v>
      </c>
      <c r="AB19" s="43">
        <v>0</v>
      </c>
      <c r="AC19" s="43">
        <v>0</v>
      </c>
      <c r="AD19" s="43">
        <v>0</v>
      </c>
      <c r="AE19" s="43">
        <v>0</v>
      </c>
      <c r="AF19" s="43">
        <v>0</v>
      </c>
      <c r="AG19" s="43">
        <v>0</v>
      </c>
      <c r="AH19" s="43">
        <v>0</v>
      </c>
      <c r="AI19" s="43">
        <v>0</v>
      </c>
      <c r="AJ19" s="43">
        <v>0</v>
      </c>
      <c r="AK19" s="43">
        <v>0</v>
      </c>
      <c r="AL19" s="43">
        <v>0</v>
      </c>
      <c r="AM19" s="43">
        <v>0</v>
      </c>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252"/>
      <c r="BR19" s="44"/>
      <c r="BS19" s="44"/>
      <c r="BT19" s="44"/>
    </row>
    <row r="20" spans="1:72" ht="36" customHeight="1" x14ac:dyDescent="0.25">
      <c r="A20" s="74">
        <v>10</v>
      </c>
      <c r="B20" s="71" t="s">
        <v>633</v>
      </c>
      <c r="C20" s="64" t="s">
        <v>825</v>
      </c>
      <c r="D20" s="22" t="s">
        <v>826</v>
      </c>
      <c r="E20" s="21" t="s">
        <v>107</v>
      </c>
      <c r="F20" s="21" t="s">
        <v>827</v>
      </c>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46"/>
      <c r="AL20" s="46"/>
      <c r="AM20" s="46"/>
      <c r="AN20" s="46"/>
      <c r="AO20" s="46"/>
      <c r="AP20" s="46"/>
      <c r="AQ20" s="46"/>
      <c r="AR20" s="46"/>
      <c r="AS20" s="49">
        <v>20</v>
      </c>
      <c r="AT20" s="49">
        <v>35</v>
      </c>
      <c r="AU20" s="49">
        <v>35</v>
      </c>
      <c r="AV20" s="49">
        <v>35</v>
      </c>
      <c r="AW20" s="39">
        <v>35</v>
      </c>
      <c r="AX20" s="39">
        <v>35</v>
      </c>
      <c r="AY20" s="39">
        <v>35</v>
      </c>
      <c r="AZ20" s="39">
        <v>42</v>
      </c>
      <c r="BA20" s="39">
        <v>42</v>
      </c>
      <c r="BB20" s="39">
        <v>42</v>
      </c>
      <c r="BC20" s="39">
        <v>34</v>
      </c>
      <c r="BD20" s="39">
        <v>34</v>
      </c>
      <c r="BE20" s="39">
        <v>34</v>
      </c>
      <c r="BF20" s="39">
        <v>42</v>
      </c>
      <c r="BG20" s="39">
        <v>42</v>
      </c>
      <c r="BH20" s="39">
        <v>42</v>
      </c>
      <c r="BI20" s="39">
        <v>42</v>
      </c>
      <c r="BJ20" s="39">
        <v>42</v>
      </c>
      <c r="BK20" s="39">
        <v>42</v>
      </c>
      <c r="BL20" s="39">
        <v>42</v>
      </c>
      <c r="BM20" s="39">
        <v>42</v>
      </c>
      <c r="BN20" s="39">
        <v>42</v>
      </c>
      <c r="BO20" s="39">
        <v>42</v>
      </c>
      <c r="BP20" s="39">
        <v>42</v>
      </c>
      <c r="BQ20" s="253">
        <v>42</v>
      </c>
      <c r="BR20" s="255">
        <f>BQ20+(BQ20*(POWER((BQ20/BO20),(0.333333333333333))-1))</f>
        <v>42</v>
      </c>
      <c r="BS20" s="255">
        <f t="shared" ref="BS20:BT20" si="0">BR20+(BR20*(POWER((BR20/BP20),(0.333333333333333))-1))</f>
        <v>42</v>
      </c>
      <c r="BT20" s="255">
        <f t="shared" si="0"/>
        <v>42</v>
      </c>
    </row>
    <row r="21" spans="1:72" ht="36" customHeight="1" x14ac:dyDescent="0.25">
      <c r="A21" s="74">
        <v>11</v>
      </c>
      <c r="B21" s="71" t="s">
        <v>633</v>
      </c>
      <c r="C21" s="64" t="s">
        <v>65</v>
      </c>
      <c r="D21" s="22" t="s">
        <v>66</v>
      </c>
      <c r="E21" s="21" t="s">
        <v>64</v>
      </c>
      <c r="F21" s="21" t="s">
        <v>623</v>
      </c>
      <c r="G21" s="45">
        <v>72</v>
      </c>
      <c r="H21" s="45">
        <v>72</v>
      </c>
      <c r="I21" s="45">
        <v>72</v>
      </c>
      <c r="J21" s="45">
        <v>72</v>
      </c>
      <c r="K21" s="45">
        <v>72</v>
      </c>
      <c r="L21" s="45">
        <v>72</v>
      </c>
      <c r="M21" s="45">
        <v>72</v>
      </c>
      <c r="N21" s="45">
        <v>72</v>
      </c>
      <c r="O21" s="45">
        <v>72</v>
      </c>
      <c r="P21" s="45">
        <v>72</v>
      </c>
      <c r="Q21" s="45">
        <v>72</v>
      </c>
      <c r="R21" s="45">
        <v>72</v>
      </c>
      <c r="S21" s="45">
        <v>72</v>
      </c>
      <c r="T21" s="45">
        <v>72</v>
      </c>
      <c r="U21" s="45">
        <v>72</v>
      </c>
      <c r="V21" s="45">
        <v>72</v>
      </c>
      <c r="W21" s="45">
        <v>72</v>
      </c>
      <c r="X21" s="45">
        <v>72</v>
      </c>
      <c r="Y21" s="46">
        <v>72</v>
      </c>
      <c r="Z21" s="46">
        <v>72</v>
      </c>
      <c r="AA21" s="46">
        <v>72</v>
      </c>
      <c r="AB21" s="46">
        <v>72</v>
      </c>
      <c r="AC21" s="46">
        <v>72</v>
      </c>
      <c r="AD21" s="46">
        <v>72</v>
      </c>
      <c r="AE21" s="40">
        <v>72</v>
      </c>
      <c r="AF21" s="40">
        <v>72</v>
      </c>
      <c r="AG21" s="40">
        <v>72</v>
      </c>
      <c r="AH21" s="40">
        <v>72</v>
      </c>
      <c r="AI21" s="40">
        <v>72</v>
      </c>
      <c r="AJ21" s="40">
        <v>72</v>
      </c>
      <c r="AK21" s="40">
        <v>72</v>
      </c>
      <c r="AL21" s="40">
        <v>72</v>
      </c>
      <c r="AM21" s="40">
        <v>72</v>
      </c>
      <c r="AN21" s="40">
        <v>72</v>
      </c>
      <c r="AO21" s="40">
        <v>72</v>
      </c>
      <c r="AP21" s="40">
        <v>72</v>
      </c>
      <c r="AQ21" s="41">
        <v>72</v>
      </c>
      <c r="AR21" s="41">
        <v>72</v>
      </c>
      <c r="AS21" s="41">
        <v>72</v>
      </c>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252"/>
      <c r="BR21" s="44"/>
      <c r="BS21" s="44"/>
      <c r="BT21" s="44"/>
    </row>
    <row r="22" spans="1:72" ht="36" customHeight="1" x14ac:dyDescent="0.25">
      <c r="A22" s="74">
        <v>12</v>
      </c>
      <c r="B22" s="71" t="s">
        <v>633</v>
      </c>
      <c r="C22" s="64" t="s">
        <v>143</v>
      </c>
      <c r="D22" s="22" t="s">
        <v>144</v>
      </c>
      <c r="E22" s="21" t="s">
        <v>127</v>
      </c>
      <c r="F22" s="21" t="s">
        <v>145</v>
      </c>
      <c r="G22" s="39">
        <v>0</v>
      </c>
      <c r="H22" s="39">
        <v>0</v>
      </c>
      <c r="I22" s="39">
        <v>0</v>
      </c>
      <c r="J22" s="39">
        <v>0</v>
      </c>
      <c r="K22" s="39">
        <v>0</v>
      </c>
      <c r="L22" s="43">
        <v>0</v>
      </c>
      <c r="M22" s="43">
        <v>0</v>
      </c>
      <c r="N22" s="43">
        <v>0</v>
      </c>
      <c r="O22" s="43">
        <v>0</v>
      </c>
      <c r="P22" s="43">
        <v>0</v>
      </c>
      <c r="Q22" s="43">
        <v>0</v>
      </c>
      <c r="R22" s="43">
        <v>0</v>
      </c>
      <c r="S22" s="43">
        <v>0</v>
      </c>
      <c r="T22" s="43">
        <v>0</v>
      </c>
      <c r="U22" s="43">
        <v>0</v>
      </c>
      <c r="V22" s="43">
        <v>0</v>
      </c>
      <c r="W22" s="43">
        <v>0</v>
      </c>
      <c r="X22" s="43">
        <v>0</v>
      </c>
      <c r="Y22" s="43">
        <v>0</v>
      </c>
      <c r="Z22" s="43">
        <v>0</v>
      </c>
      <c r="AA22" s="43">
        <v>0</v>
      </c>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252"/>
      <c r="BR22" s="44"/>
      <c r="BS22" s="44"/>
      <c r="BT22" s="44"/>
    </row>
    <row r="23" spans="1:72" ht="36" customHeight="1" x14ac:dyDescent="0.25">
      <c r="A23" s="74">
        <v>13</v>
      </c>
      <c r="B23" s="71" t="s">
        <v>633</v>
      </c>
      <c r="C23" s="64" t="s">
        <v>491</v>
      </c>
      <c r="D23" s="22" t="s">
        <v>493</v>
      </c>
      <c r="E23" s="21" t="s">
        <v>127</v>
      </c>
      <c r="F23" s="21" t="s">
        <v>743</v>
      </c>
      <c r="G23" s="45">
        <v>0</v>
      </c>
      <c r="H23" s="45">
        <v>0</v>
      </c>
      <c r="I23" s="45">
        <v>0</v>
      </c>
      <c r="J23" s="45">
        <v>0</v>
      </c>
      <c r="K23" s="45">
        <v>0</v>
      </c>
      <c r="L23" s="45">
        <v>0</v>
      </c>
      <c r="M23" s="45">
        <v>0</v>
      </c>
      <c r="N23" s="45">
        <v>0</v>
      </c>
      <c r="O23" s="45">
        <v>0</v>
      </c>
      <c r="P23" s="45">
        <v>0</v>
      </c>
      <c r="Q23" s="45">
        <v>0</v>
      </c>
      <c r="R23" s="45">
        <v>0</v>
      </c>
      <c r="S23" s="39">
        <v>1237</v>
      </c>
      <c r="T23" s="39">
        <v>1402</v>
      </c>
      <c r="U23" s="39">
        <v>1500</v>
      </c>
      <c r="V23" s="39">
        <v>1199</v>
      </c>
      <c r="W23" s="39">
        <v>1411</v>
      </c>
      <c r="X23" s="39">
        <v>1255</v>
      </c>
      <c r="Y23" s="39">
        <v>1868</v>
      </c>
      <c r="Z23" s="39">
        <v>1620</v>
      </c>
      <c r="AA23" s="39">
        <v>1412</v>
      </c>
      <c r="AB23" s="39">
        <v>1108</v>
      </c>
      <c r="AC23" s="39">
        <v>934</v>
      </c>
      <c r="AD23" s="39">
        <v>1521</v>
      </c>
      <c r="AE23" s="51">
        <v>1565</v>
      </c>
      <c r="AF23" s="51">
        <v>1964</v>
      </c>
      <c r="AG23" s="51">
        <v>2037</v>
      </c>
      <c r="AH23" s="39">
        <v>1845</v>
      </c>
      <c r="AI23" s="39">
        <v>2067</v>
      </c>
      <c r="AJ23" s="39">
        <v>1983</v>
      </c>
      <c r="AK23" s="39">
        <v>1836</v>
      </c>
      <c r="AL23" s="39">
        <v>1545</v>
      </c>
      <c r="AM23" s="39">
        <v>1548</v>
      </c>
      <c r="AN23" s="39">
        <v>2022</v>
      </c>
      <c r="AO23" s="39">
        <v>1744</v>
      </c>
      <c r="AP23" s="39">
        <v>2052</v>
      </c>
      <c r="AQ23" s="40">
        <v>2062.0985878493575</v>
      </c>
      <c r="AR23" s="40">
        <v>2180.5384021840432</v>
      </c>
      <c r="AS23" s="40">
        <v>2225.1495287213047</v>
      </c>
      <c r="AT23" s="39">
        <v>1921</v>
      </c>
      <c r="AU23" s="39">
        <v>1935</v>
      </c>
      <c r="AV23" s="39">
        <v>1947</v>
      </c>
      <c r="AW23" s="39">
        <v>2192</v>
      </c>
      <c r="AX23" s="39">
        <v>2180</v>
      </c>
      <c r="AY23" s="39">
        <v>2178</v>
      </c>
      <c r="AZ23" s="40">
        <f>AY23+(AY23*(POWER((AY23/AW23),(0.333333333333333))-1))</f>
        <v>2173.3532318457142</v>
      </c>
      <c r="BA23" s="40">
        <f>AZ23+(AZ23*(POWER((AZ23/AX23),(0.333333333333333))-1))</f>
        <v>2171.1421490357575</v>
      </c>
      <c r="BB23" s="40">
        <f>BA23+(BA23*(POWER((BA23/AY23),(0.333333333333333))-1))</f>
        <v>2168.8610005784903</v>
      </c>
      <c r="BC23" s="39">
        <v>1463</v>
      </c>
      <c r="BD23" s="39">
        <v>2257</v>
      </c>
      <c r="BE23" s="39">
        <v>1999</v>
      </c>
      <c r="BF23" s="40">
        <f>BE23+(BE23*(POWER((BE23/BC23),(0.333333333333333))-1))</f>
        <v>2218.2080827433124</v>
      </c>
      <c r="BG23" s="40">
        <f>BF23+(BF23*(POWER((BF23/BD23),(0.333333333333333))-1))</f>
        <v>2205.4261761832299</v>
      </c>
      <c r="BH23" s="40">
        <f>BG23+(BG23*(POWER((BG23/BE23),(0.333333333333333))-1))</f>
        <v>2278.8676420352745</v>
      </c>
      <c r="BI23" s="39">
        <v>1922</v>
      </c>
      <c r="BJ23" s="39">
        <v>1868</v>
      </c>
      <c r="BK23" s="39">
        <v>2340</v>
      </c>
      <c r="BL23" s="39">
        <v>1400</v>
      </c>
      <c r="BM23" s="39">
        <v>1324</v>
      </c>
      <c r="BN23" s="39">
        <v>1454</v>
      </c>
      <c r="BO23" s="39">
        <v>900</v>
      </c>
      <c r="BP23" s="39">
        <v>850</v>
      </c>
      <c r="BQ23" s="253">
        <v>750</v>
      </c>
      <c r="BR23" s="39">
        <v>375</v>
      </c>
      <c r="BS23" s="39">
        <v>489</v>
      </c>
      <c r="BT23" s="39">
        <v>496</v>
      </c>
    </row>
    <row r="24" spans="1:72" ht="36" customHeight="1" x14ac:dyDescent="0.25">
      <c r="A24" s="74">
        <v>14</v>
      </c>
      <c r="B24" s="71" t="s">
        <v>633</v>
      </c>
      <c r="C24" s="64" t="s">
        <v>81</v>
      </c>
      <c r="D24" s="22" t="s">
        <v>82</v>
      </c>
      <c r="E24" s="21" t="s">
        <v>74</v>
      </c>
      <c r="F24" s="21" t="s">
        <v>962</v>
      </c>
      <c r="G24" s="45">
        <v>325</v>
      </c>
      <c r="H24" s="45">
        <v>325</v>
      </c>
      <c r="I24" s="45">
        <v>325</v>
      </c>
      <c r="J24" s="45">
        <v>293</v>
      </c>
      <c r="K24" s="45">
        <v>310</v>
      </c>
      <c r="L24" s="45">
        <v>325</v>
      </c>
      <c r="M24" s="45">
        <v>323</v>
      </c>
      <c r="N24" s="45">
        <v>330</v>
      </c>
      <c r="O24" s="45">
        <v>313</v>
      </c>
      <c r="P24" s="45">
        <v>286</v>
      </c>
      <c r="Q24" s="45">
        <v>330</v>
      </c>
      <c r="R24" s="45">
        <v>324</v>
      </c>
      <c r="S24" s="45">
        <v>309</v>
      </c>
      <c r="T24" s="45">
        <v>329</v>
      </c>
      <c r="U24" s="45">
        <v>335</v>
      </c>
      <c r="V24" s="39">
        <v>340</v>
      </c>
      <c r="W24" s="39">
        <v>334</v>
      </c>
      <c r="X24" s="39">
        <v>345</v>
      </c>
      <c r="Y24" s="39">
        <v>350</v>
      </c>
      <c r="Z24" s="39">
        <v>339</v>
      </c>
      <c r="AA24" s="39">
        <v>320</v>
      </c>
      <c r="AB24" s="39">
        <v>310</v>
      </c>
      <c r="AC24" s="39">
        <v>300</v>
      </c>
      <c r="AD24" s="39">
        <v>320</v>
      </c>
      <c r="AE24" s="39">
        <v>290</v>
      </c>
      <c r="AF24" s="39">
        <v>290</v>
      </c>
      <c r="AG24" s="39">
        <v>280</v>
      </c>
      <c r="AH24" s="39">
        <v>296</v>
      </c>
      <c r="AI24" s="39">
        <v>302</v>
      </c>
      <c r="AJ24" s="39">
        <v>288</v>
      </c>
      <c r="AK24" s="39">
        <v>276</v>
      </c>
      <c r="AL24" s="39">
        <v>275</v>
      </c>
      <c r="AM24" s="39">
        <v>298</v>
      </c>
      <c r="AN24" s="39">
        <v>269</v>
      </c>
      <c r="AO24" s="39">
        <v>315</v>
      </c>
      <c r="AP24" s="39">
        <v>290</v>
      </c>
      <c r="AQ24" s="39">
        <v>280</v>
      </c>
      <c r="AR24" s="39">
        <v>314</v>
      </c>
      <c r="AS24" s="39">
        <v>260</v>
      </c>
      <c r="AT24" s="39">
        <v>300</v>
      </c>
      <c r="AU24" s="39">
        <v>280</v>
      </c>
      <c r="AV24" s="39">
        <v>310</v>
      </c>
      <c r="AW24" s="39">
        <v>298</v>
      </c>
      <c r="AX24" s="39">
        <v>291</v>
      </c>
      <c r="AY24" s="39">
        <v>285</v>
      </c>
      <c r="AZ24" s="39">
        <v>260</v>
      </c>
      <c r="BA24" s="39">
        <v>270</v>
      </c>
      <c r="BB24" s="39">
        <v>240</v>
      </c>
      <c r="BC24" s="39">
        <v>210</v>
      </c>
      <c r="BD24" s="39">
        <v>150</v>
      </c>
      <c r="BE24" s="39">
        <v>130</v>
      </c>
      <c r="BF24" s="39">
        <v>166</v>
      </c>
      <c r="BG24" s="39">
        <v>180</v>
      </c>
      <c r="BH24" s="39">
        <v>175</v>
      </c>
      <c r="BI24" s="39">
        <v>183</v>
      </c>
      <c r="BJ24" s="39">
        <v>150</v>
      </c>
      <c r="BK24" s="39">
        <v>162</v>
      </c>
      <c r="BL24" s="39">
        <v>191</v>
      </c>
      <c r="BM24" s="39">
        <v>157</v>
      </c>
      <c r="BN24" s="39">
        <v>146</v>
      </c>
      <c r="BO24" s="39">
        <v>146</v>
      </c>
      <c r="BP24" s="39">
        <v>151</v>
      </c>
      <c r="BQ24" s="253">
        <v>140</v>
      </c>
      <c r="BR24" s="39">
        <v>156</v>
      </c>
      <c r="BS24" s="39">
        <v>136</v>
      </c>
      <c r="BT24" s="39">
        <v>143</v>
      </c>
    </row>
    <row r="25" spans="1:72" ht="36" customHeight="1" x14ac:dyDescent="0.25">
      <c r="A25" s="74">
        <v>15</v>
      </c>
      <c r="B25" s="71" t="s">
        <v>633</v>
      </c>
      <c r="C25" s="64" t="s">
        <v>378</v>
      </c>
      <c r="D25" s="22" t="s">
        <v>379</v>
      </c>
      <c r="E25" s="21" t="s">
        <v>376</v>
      </c>
      <c r="F25" s="21" t="s">
        <v>702</v>
      </c>
      <c r="G25" s="45">
        <v>248</v>
      </c>
      <c r="H25" s="45">
        <v>243</v>
      </c>
      <c r="I25" s="45">
        <v>246</v>
      </c>
      <c r="J25" s="45">
        <v>243</v>
      </c>
      <c r="K25" s="45">
        <v>237</v>
      </c>
      <c r="L25" s="45">
        <v>239</v>
      </c>
      <c r="M25" s="45">
        <v>233</v>
      </c>
      <c r="N25" s="45">
        <v>225</v>
      </c>
      <c r="O25" s="45">
        <v>228</v>
      </c>
      <c r="P25" s="45">
        <v>223</v>
      </c>
      <c r="Q25" s="45">
        <v>221</v>
      </c>
      <c r="R25" s="45">
        <v>218</v>
      </c>
      <c r="S25" s="45">
        <v>200</v>
      </c>
      <c r="T25" s="45">
        <v>203</v>
      </c>
      <c r="U25" s="45">
        <v>200</v>
      </c>
      <c r="V25" s="39">
        <v>193</v>
      </c>
      <c r="W25" s="39">
        <v>188</v>
      </c>
      <c r="X25" s="39">
        <v>183</v>
      </c>
      <c r="Y25" s="39">
        <v>180</v>
      </c>
      <c r="Z25" s="39">
        <v>176</v>
      </c>
      <c r="AA25" s="39">
        <v>171</v>
      </c>
      <c r="AB25" s="39">
        <v>161</v>
      </c>
      <c r="AC25" s="39">
        <v>151</v>
      </c>
      <c r="AD25" s="39">
        <v>156</v>
      </c>
      <c r="AE25" s="39">
        <v>152</v>
      </c>
      <c r="AF25" s="39">
        <v>154</v>
      </c>
      <c r="AG25" s="39">
        <v>155</v>
      </c>
      <c r="AH25" s="39">
        <v>151</v>
      </c>
      <c r="AI25" s="39">
        <v>154</v>
      </c>
      <c r="AJ25" s="39">
        <v>155</v>
      </c>
      <c r="AK25" s="39">
        <v>153</v>
      </c>
      <c r="AL25" s="39">
        <v>151</v>
      </c>
      <c r="AM25" s="39">
        <v>149</v>
      </c>
      <c r="AN25" s="39">
        <v>146</v>
      </c>
      <c r="AO25" s="39">
        <v>147</v>
      </c>
      <c r="AP25" s="39">
        <v>145</v>
      </c>
      <c r="AQ25" s="39">
        <v>153</v>
      </c>
      <c r="AR25" s="39">
        <v>155</v>
      </c>
      <c r="AS25" s="39">
        <v>156</v>
      </c>
      <c r="AT25" s="39">
        <v>156</v>
      </c>
      <c r="AU25" s="39">
        <v>159</v>
      </c>
      <c r="AV25" s="39">
        <v>158</v>
      </c>
      <c r="AW25" s="39">
        <v>156</v>
      </c>
      <c r="AX25" s="39">
        <v>155</v>
      </c>
      <c r="AY25" s="39">
        <v>151</v>
      </c>
      <c r="AZ25" s="39">
        <v>146</v>
      </c>
      <c r="BA25" s="39">
        <v>143</v>
      </c>
      <c r="BB25" s="39">
        <v>141</v>
      </c>
      <c r="BC25" s="39">
        <v>141</v>
      </c>
      <c r="BD25" s="39">
        <v>136</v>
      </c>
      <c r="BE25" s="39">
        <v>138</v>
      </c>
      <c r="BF25" s="39">
        <v>131</v>
      </c>
      <c r="BG25" s="39">
        <v>129</v>
      </c>
      <c r="BH25" s="39">
        <v>126</v>
      </c>
      <c r="BI25" s="40">
        <f>BH25+(BH25*(POWER((BH25/BF25),(0.333333333333333))-1))</f>
        <v>124.3761076956679</v>
      </c>
      <c r="BJ25" s="40">
        <f t="shared" ref="BJ25:BK25" si="1">BI25+(BI25*(POWER((BI25/BG25),(0.333333333333333))-1))</f>
        <v>122.87193907344351</v>
      </c>
      <c r="BK25" s="40">
        <f t="shared" si="1"/>
        <v>121.84660538232953</v>
      </c>
      <c r="BL25" s="39">
        <v>111</v>
      </c>
      <c r="BM25" s="39">
        <v>107</v>
      </c>
      <c r="BN25" s="39">
        <v>106</v>
      </c>
      <c r="BO25" s="39">
        <v>103</v>
      </c>
      <c r="BP25" s="39">
        <v>101</v>
      </c>
      <c r="BQ25" s="253">
        <v>99</v>
      </c>
      <c r="BR25" s="39">
        <v>99</v>
      </c>
      <c r="BS25" s="39">
        <v>101</v>
      </c>
      <c r="BT25" s="39">
        <v>101</v>
      </c>
    </row>
    <row r="26" spans="1:72" ht="36" customHeight="1" x14ac:dyDescent="0.25">
      <c r="A26" s="74">
        <v>16</v>
      </c>
      <c r="B26" s="71" t="s">
        <v>633</v>
      </c>
      <c r="C26" s="64" t="s">
        <v>131</v>
      </c>
      <c r="D26" s="22" t="s">
        <v>132</v>
      </c>
      <c r="E26" s="21" t="s">
        <v>127</v>
      </c>
      <c r="F26" s="21" t="s">
        <v>963</v>
      </c>
      <c r="G26" s="39">
        <v>171</v>
      </c>
      <c r="H26" s="39">
        <v>175</v>
      </c>
      <c r="I26" s="39">
        <v>182</v>
      </c>
      <c r="J26" s="39">
        <v>187</v>
      </c>
      <c r="K26" s="39">
        <v>194</v>
      </c>
      <c r="L26" s="39">
        <v>189</v>
      </c>
      <c r="M26" s="39">
        <v>194</v>
      </c>
      <c r="N26" s="39">
        <v>181</v>
      </c>
      <c r="O26" s="39">
        <v>185</v>
      </c>
      <c r="P26" s="39">
        <v>196</v>
      </c>
      <c r="Q26" s="39">
        <v>203</v>
      </c>
      <c r="R26" s="39">
        <v>198</v>
      </c>
      <c r="S26" s="39">
        <v>195</v>
      </c>
      <c r="T26" s="39">
        <v>193</v>
      </c>
      <c r="U26" s="39">
        <v>197</v>
      </c>
      <c r="V26" s="39">
        <v>189</v>
      </c>
      <c r="W26" s="39">
        <v>186</v>
      </c>
      <c r="X26" s="39">
        <v>196</v>
      </c>
      <c r="Y26" s="39">
        <v>213</v>
      </c>
      <c r="Z26" s="39">
        <v>206</v>
      </c>
      <c r="AA26" s="39">
        <v>210</v>
      </c>
      <c r="AB26" s="39">
        <v>207</v>
      </c>
      <c r="AC26" s="39">
        <v>192</v>
      </c>
      <c r="AD26" s="39">
        <v>205</v>
      </c>
      <c r="AE26" s="39">
        <v>195</v>
      </c>
      <c r="AF26" s="39">
        <v>207</v>
      </c>
      <c r="AG26" s="39">
        <v>210</v>
      </c>
      <c r="AH26" s="39">
        <v>185</v>
      </c>
      <c r="AI26" s="39">
        <v>191</v>
      </c>
      <c r="AJ26" s="39">
        <v>203</v>
      </c>
      <c r="AK26" s="49">
        <v>207</v>
      </c>
      <c r="AL26" s="49">
        <v>203</v>
      </c>
      <c r="AM26" s="49">
        <v>162</v>
      </c>
      <c r="AN26" s="49">
        <v>208</v>
      </c>
      <c r="AO26" s="49">
        <v>226</v>
      </c>
      <c r="AP26" s="49">
        <v>267</v>
      </c>
      <c r="AQ26" s="49">
        <v>277</v>
      </c>
      <c r="AR26" s="49">
        <v>266</v>
      </c>
      <c r="AS26" s="49">
        <v>263</v>
      </c>
      <c r="AT26" s="49">
        <v>286</v>
      </c>
      <c r="AU26" s="49">
        <v>291</v>
      </c>
      <c r="AV26" s="49">
        <v>592</v>
      </c>
      <c r="AW26" s="49">
        <v>289</v>
      </c>
      <c r="AX26" s="49">
        <v>328</v>
      </c>
      <c r="AY26" s="49">
        <v>308</v>
      </c>
      <c r="AZ26" s="39">
        <v>320</v>
      </c>
      <c r="BA26" s="39">
        <v>324</v>
      </c>
      <c r="BB26" s="39">
        <v>216</v>
      </c>
      <c r="BC26" s="39">
        <v>105</v>
      </c>
      <c r="BD26" s="39">
        <v>125</v>
      </c>
      <c r="BE26" s="39">
        <v>185</v>
      </c>
      <c r="BF26" s="39">
        <v>254</v>
      </c>
      <c r="BG26" s="39">
        <v>244</v>
      </c>
      <c r="BH26" s="39">
        <v>223</v>
      </c>
      <c r="BI26" s="39">
        <v>251</v>
      </c>
      <c r="BJ26" s="39">
        <v>240</v>
      </c>
      <c r="BK26" s="39">
        <v>222</v>
      </c>
      <c r="BL26" s="39">
        <v>187</v>
      </c>
      <c r="BM26" s="39">
        <v>148</v>
      </c>
      <c r="BN26" s="39">
        <v>136</v>
      </c>
      <c r="BO26" s="39">
        <v>130</v>
      </c>
      <c r="BP26" s="39">
        <v>133</v>
      </c>
      <c r="BQ26" s="253">
        <v>145</v>
      </c>
      <c r="BR26" s="39">
        <v>149</v>
      </c>
      <c r="BS26" s="39">
        <v>155</v>
      </c>
      <c r="BT26" s="39">
        <v>144</v>
      </c>
    </row>
    <row r="27" spans="1:72" ht="36" customHeight="1" x14ac:dyDescent="0.25">
      <c r="A27" s="74">
        <v>17</v>
      </c>
      <c r="B27" s="71" t="s">
        <v>633</v>
      </c>
      <c r="C27" s="64" t="s">
        <v>511</v>
      </c>
      <c r="D27" s="22" t="s">
        <v>512</v>
      </c>
      <c r="E27" s="21" t="s">
        <v>376</v>
      </c>
      <c r="F27" s="21" t="s">
        <v>525</v>
      </c>
      <c r="G27" s="52"/>
      <c r="H27" s="52"/>
      <c r="I27" s="52"/>
      <c r="J27" s="52"/>
      <c r="K27" s="52"/>
      <c r="L27" s="52"/>
      <c r="M27" s="52"/>
      <c r="N27" s="52"/>
      <c r="O27" s="52"/>
      <c r="P27" s="52"/>
      <c r="Q27" s="52"/>
      <c r="R27" s="52"/>
      <c r="S27" s="52"/>
      <c r="T27" s="52"/>
      <c r="U27" s="52"/>
      <c r="V27" s="53"/>
      <c r="W27" s="53"/>
      <c r="X27" s="53"/>
      <c r="Y27" s="54"/>
      <c r="Z27" s="54"/>
      <c r="AA27" s="54"/>
      <c r="AB27" s="54"/>
      <c r="AC27" s="54"/>
      <c r="AD27" s="54"/>
      <c r="AE27" s="54"/>
      <c r="AF27" s="54"/>
      <c r="AG27" s="54"/>
      <c r="AH27" s="54"/>
      <c r="AI27" s="54"/>
      <c r="AJ27" s="54"/>
      <c r="AK27" s="54"/>
      <c r="AL27" s="54"/>
      <c r="AM27" s="54"/>
      <c r="AN27" s="54"/>
      <c r="AO27" s="54"/>
      <c r="AP27" s="54"/>
      <c r="AQ27" s="55"/>
      <c r="AR27" s="55"/>
      <c r="AS27" s="55"/>
      <c r="AT27" s="55"/>
      <c r="AU27" s="55"/>
      <c r="AV27" s="55"/>
      <c r="AW27" s="44"/>
      <c r="AX27" s="44"/>
      <c r="AY27" s="44"/>
      <c r="AZ27" s="44"/>
      <c r="BA27" s="44"/>
      <c r="BB27" s="44"/>
      <c r="BC27" s="44"/>
      <c r="BD27" s="44"/>
      <c r="BE27" s="44"/>
      <c r="BF27" s="44"/>
      <c r="BG27" s="44"/>
      <c r="BH27" s="44"/>
      <c r="BI27" s="44"/>
      <c r="BJ27" s="44"/>
      <c r="BK27" s="44"/>
      <c r="BL27" s="44"/>
      <c r="BM27" s="44"/>
      <c r="BN27" s="44"/>
      <c r="BO27" s="44"/>
      <c r="BP27" s="44"/>
      <c r="BQ27" s="252"/>
      <c r="BR27" s="44"/>
      <c r="BS27" s="44"/>
      <c r="BT27" s="44"/>
    </row>
    <row r="28" spans="1:72" ht="36" customHeight="1" x14ac:dyDescent="0.25">
      <c r="A28" s="74">
        <v>18</v>
      </c>
      <c r="B28" s="71" t="s">
        <v>633</v>
      </c>
      <c r="C28" s="64" t="s">
        <v>511</v>
      </c>
      <c r="D28" s="22" t="s">
        <v>706</v>
      </c>
      <c r="E28" s="21" t="s">
        <v>376</v>
      </c>
      <c r="F28" s="21" t="s">
        <v>964</v>
      </c>
      <c r="G28" s="52"/>
      <c r="H28" s="52"/>
      <c r="I28" s="52"/>
      <c r="J28" s="52"/>
      <c r="K28" s="52"/>
      <c r="L28" s="52"/>
      <c r="M28" s="52"/>
      <c r="N28" s="52"/>
      <c r="O28" s="52"/>
      <c r="P28" s="52"/>
      <c r="Q28" s="52"/>
      <c r="R28" s="52"/>
      <c r="S28" s="52"/>
      <c r="T28" s="52"/>
      <c r="U28" s="52"/>
      <c r="V28" s="45">
        <v>0</v>
      </c>
      <c r="W28" s="45">
        <v>0</v>
      </c>
      <c r="X28" s="45">
        <v>0</v>
      </c>
      <c r="Y28" s="45">
        <v>0</v>
      </c>
      <c r="Z28" s="45">
        <v>0</v>
      </c>
      <c r="AA28" s="45">
        <v>0</v>
      </c>
      <c r="AB28" s="45">
        <v>0</v>
      </c>
      <c r="AC28" s="45">
        <v>0</v>
      </c>
      <c r="AD28" s="45">
        <v>0</v>
      </c>
      <c r="AE28" s="45">
        <v>0</v>
      </c>
      <c r="AF28" s="45">
        <v>0</v>
      </c>
      <c r="AG28" s="45">
        <v>0</v>
      </c>
      <c r="AH28" s="39">
        <v>44</v>
      </c>
      <c r="AI28" s="39">
        <v>44</v>
      </c>
      <c r="AJ28" s="39">
        <v>44</v>
      </c>
      <c r="AK28" s="39">
        <v>76</v>
      </c>
      <c r="AL28" s="39">
        <v>76</v>
      </c>
      <c r="AM28" s="39">
        <v>76</v>
      </c>
      <c r="AN28" s="39">
        <v>91</v>
      </c>
      <c r="AO28" s="39">
        <v>91</v>
      </c>
      <c r="AP28" s="39">
        <v>91</v>
      </c>
      <c r="AQ28" s="39">
        <v>96</v>
      </c>
      <c r="AR28" s="39">
        <v>93</v>
      </c>
      <c r="AS28" s="39">
        <v>93</v>
      </c>
      <c r="AT28" s="39">
        <v>95</v>
      </c>
      <c r="AU28" s="39">
        <v>90</v>
      </c>
      <c r="AV28" s="39">
        <v>100</v>
      </c>
      <c r="AW28" s="39">
        <v>100</v>
      </c>
      <c r="AX28" s="39">
        <v>110</v>
      </c>
      <c r="AY28" s="39">
        <v>100</v>
      </c>
      <c r="AZ28" s="39">
        <v>124</v>
      </c>
      <c r="BA28" s="39">
        <v>107</v>
      </c>
      <c r="BB28" s="39">
        <v>71</v>
      </c>
      <c r="BC28" s="39">
        <v>63</v>
      </c>
      <c r="BD28" s="39">
        <v>75</v>
      </c>
      <c r="BE28" s="39">
        <v>119</v>
      </c>
      <c r="BF28" s="39">
        <v>113</v>
      </c>
      <c r="BG28" s="39">
        <v>126</v>
      </c>
      <c r="BH28" s="39">
        <v>144</v>
      </c>
      <c r="BI28" s="39">
        <v>200</v>
      </c>
      <c r="BJ28" s="39">
        <v>173</v>
      </c>
      <c r="BK28" s="39">
        <v>200</v>
      </c>
      <c r="BL28" s="40">
        <v>200</v>
      </c>
      <c r="BM28" s="40">
        <v>209.90589066130519</v>
      </c>
      <c r="BN28" s="40">
        <v>213.31570793910888</v>
      </c>
      <c r="BO28" s="39">
        <v>177</v>
      </c>
      <c r="BP28" s="39">
        <v>221</v>
      </c>
      <c r="BQ28" s="253">
        <v>219</v>
      </c>
      <c r="BR28" s="39">
        <v>200</v>
      </c>
      <c r="BS28" s="39">
        <v>221</v>
      </c>
      <c r="BT28" s="39">
        <v>226</v>
      </c>
    </row>
    <row r="29" spans="1:72" ht="36" customHeight="1" x14ac:dyDescent="0.25">
      <c r="A29" s="74">
        <v>19</v>
      </c>
      <c r="B29" s="71" t="s">
        <v>633</v>
      </c>
      <c r="C29" s="64" t="s">
        <v>511</v>
      </c>
      <c r="D29" s="22" t="s">
        <v>915</v>
      </c>
      <c r="E29" s="21" t="s">
        <v>376</v>
      </c>
      <c r="F29" s="21" t="s">
        <v>916</v>
      </c>
      <c r="G29" s="52"/>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49">
        <v>0</v>
      </c>
      <c r="AV29" s="49">
        <v>0</v>
      </c>
      <c r="AW29" s="49"/>
      <c r="AX29" s="49"/>
      <c r="AY29" s="49"/>
      <c r="AZ29" s="49"/>
      <c r="BA29" s="49"/>
      <c r="BB29" s="49"/>
      <c r="BC29" s="49"/>
      <c r="BD29" s="49"/>
      <c r="BE29" s="49"/>
      <c r="BF29" s="49"/>
      <c r="BG29" s="187"/>
      <c r="BH29" s="187"/>
      <c r="BI29" s="230">
        <v>0</v>
      </c>
      <c r="BJ29" s="230">
        <v>0</v>
      </c>
      <c r="BK29" s="230">
        <v>0</v>
      </c>
      <c r="BL29" s="39">
        <v>202</v>
      </c>
      <c r="BM29" s="39">
        <v>182</v>
      </c>
      <c r="BN29" s="39">
        <v>190</v>
      </c>
      <c r="BO29" s="40">
        <f t="shared" ref="BO29" si="2">BN29+(BN29*(POWER((BN29/BL29),(0.333333333333333))-1))</f>
        <v>186.16056060670635</v>
      </c>
      <c r="BP29" s="40">
        <f t="shared" ref="BP29" si="3">BO29+(BO29*(POWER((BO29/BM29),(0.333333333333333))-1))</f>
        <v>187.56844363567717</v>
      </c>
      <c r="BQ29" s="255">
        <f>BP29+(BP29*(POWER((BP29/BN29),(0.333333333333333))-1))</f>
        <v>186.76485978469884</v>
      </c>
      <c r="BR29" s="255">
        <f>BQ29+(BQ29*(POWER((BQ29/BO29),(0.333333333333333))-1))</f>
        <v>186.96672844701038</v>
      </c>
      <c r="BS29" s="255">
        <f>BR29+(BR29*(POWER((BR29/BP29),(0.333333333333333))-1))</f>
        <v>186.7665859766087</v>
      </c>
      <c r="BT29" s="255">
        <f>BS29+(BS29*(POWER((BS29/BQ29),(0.333333333333333))-1))</f>
        <v>186.7671613774574</v>
      </c>
    </row>
    <row r="30" spans="1:72" ht="36" customHeight="1" x14ac:dyDescent="0.25">
      <c r="A30" s="74">
        <v>20</v>
      </c>
      <c r="B30" s="71" t="s">
        <v>633</v>
      </c>
      <c r="C30" s="64" t="s">
        <v>917</v>
      </c>
      <c r="D30" s="22" t="s">
        <v>152</v>
      </c>
      <c r="E30" s="21" t="s">
        <v>127</v>
      </c>
      <c r="F30" s="21" t="s">
        <v>918</v>
      </c>
      <c r="G30" s="52"/>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49">
        <v>170</v>
      </c>
      <c r="AV30" s="49">
        <v>170</v>
      </c>
      <c r="AW30" s="49">
        <v>427</v>
      </c>
      <c r="AX30" s="49">
        <v>425</v>
      </c>
      <c r="AY30" s="49">
        <v>339</v>
      </c>
      <c r="AZ30" s="49">
        <v>340</v>
      </c>
      <c r="BA30" s="49">
        <v>303</v>
      </c>
      <c r="BB30" s="49">
        <v>303</v>
      </c>
      <c r="BC30" s="49">
        <v>308</v>
      </c>
      <c r="BD30" s="49">
        <v>354</v>
      </c>
      <c r="BE30" s="49">
        <v>352</v>
      </c>
      <c r="BF30" s="49">
        <v>338</v>
      </c>
      <c r="BG30" s="39">
        <v>386</v>
      </c>
      <c r="BH30" s="39">
        <v>333</v>
      </c>
      <c r="BI30" s="39">
        <v>384</v>
      </c>
      <c r="BJ30" s="39">
        <v>346</v>
      </c>
      <c r="BK30" s="39">
        <v>393</v>
      </c>
      <c r="BL30" s="39">
        <v>344</v>
      </c>
      <c r="BM30" s="39">
        <v>352</v>
      </c>
      <c r="BN30" s="39">
        <v>368</v>
      </c>
      <c r="BO30" s="39">
        <v>374</v>
      </c>
      <c r="BP30" s="39">
        <v>368</v>
      </c>
      <c r="BQ30" s="253">
        <v>368</v>
      </c>
      <c r="BR30" s="39">
        <v>338</v>
      </c>
      <c r="BS30" s="39">
        <v>361</v>
      </c>
      <c r="BT30" s="39">
        <v>359</v>
      </c>
    </row>
    <row r="31" spans="1:72" ht="36" customHeight="1" x14ac:dyDescent="0.25">
      <c r="A31" s="74">
        <v>21</v>
      </c>
      <c r="B31" s="71" t="s">
        <v>633</v>
      </c>
      <c r="C31" s="64" t="s">
        <v>321</v>
      </c>
      <c r="D31" s="22" t="s">
        <v>322</v>
      </c>
      <c r="E31" s="21" t="s">
        <v>310</v>
      </c>
      <c r="F31" s="21" t="s">
        <v>323</v>
      </c>
      <c r="G31" s="95">
        <v>308</v>
      </c>
      <c r="H31" s="95">
        <v>302</v>
      </c>
      <c r="I31" s="95">
        <v>270</v>
      </c>
      <c r="J31" s="95">
        <v>210</v>
      </c>
      <c r="K31" s="95">
        <v>228</v>
      </c>
      <c r="L31" s="95">
        <v>228</v>
      </c>
      <c r="M31" s="95">
        <v>230</v>
      </c>
      <c r="N31" s="95">
        <v>230</v>
      </c>
      <c r="O31" s="95">
        <v>232</v>
      </c>
      <c r="P31" s="95">
        <v>232</v>
      </c>
      <c r="Q31" s="95">
        <v>232</v>
      </c>
      <c r="R31" s="95">
        <v>232</v>
      </c>
      <c r="S31" s="95">
        <v>222</v>
      </c>
      <c r="T31" s="95">
        <v>222</v>
      </c>
      <c r="U31" s="95">
        <v>222</v>
      </c>
      <c r="V31" s="95">
        <v>222</v>
      </c>
      <c r="W31" s="95">
        <v>222</v>
      </c>
      <c r="X31" s="95">
        <v>230</v>
      </c>
      <c r="Y31" s="95">
        <v>230</v>
      </c>
      <c r="Z31" s="95">
        <v>230</v>
      </c>
      <c r="AA31" s="95">
        <v>240</v>
      </c>
      <c r="AB31" s="95">
        <v>240</v>
      </c>
      <c r="AC31" s="95">
        <v>240</v>
      </c>
      <c r="AD31" s="95">
        <v>240</v>
      </c>
      <c r="AE31" s="95">
        <v>240</v>
      </c>
      <c r="AF31" s="95">
        <v>253</v>
      </c>
      <c r="AG31" s="95">
        <v>266</v>
      </c>
      <c r="AH31" s="95">
        <v>290</v>
      </c>
      <c r="AI31" s="95">
        <v>290</v>
      </c>
      <c r="AJ31" s="95">
        <v>290</v>
      </c>
      <c r="AK31" s="95">
        <v>295</v>
      </c>
      <c r="AL31" s="95">
        <v>297</v>
      </c>
      <c r="AM31" s="95">
        <v>300</v>
      </c>
      <c r="AN31" s="95">
        <v>310</v>
      </c>
      <c r="AO31" s="95">
        <v>310</v>
      </c>
      <c r="AP31" s="95">
        <v>320</v>
      </c>
      <c r="AQ31" s="95">
        <v>320</v>
      </c>
      <c r="AR31" s="95">
        <v>320</v>
      </c>
      <c r="AS31" s="95">
        <v>320</v>
      </c>
      <c r="AT31" s="39">
        <v>290</v>
      </c>
      <c r="AU31" s="39">
        <v>280</v>
      </c>
      <c r="AV31" s="39">
        <v>247</v>
      </c>
      <c r="AW31" s="40">
        <f>AV31+(AV31*(POWER((AV31/AT31),(0.333333333333333))-1))</f>
        <v>234.13334602125295</v>
      </c>
      <c r="AX31" s="40">
        <f t="shared" ref="AX31:BC32" si="4">AW31+(AW31*(POWER((AW31/AU31),(0.333333333333333))-1))</f>
        <v>220.5794342550779</v>
      </c>
      <c r="AY31" s="40">
        <f t="shared" si="4"/>
        <v>212.41623502810185</v>
      </c>
      <c r="AZ31" s="40">
        <f t="shared" si="4"/>
        <v>205.63443962371164</v>
      </c>
      <c r="BA31" s="40">
        <f t="shared" si="4"/>
        <v>200.88127821593457</v>
      </c>
      <c r="BB31" s="40">
        <f t="shared" si="4"/>
        <v>197.17720911137096</v>
      </c>
      <c r="BC31" s="39">
        <v>220</v>
      </c>
      <c r="BD31" s="39">
        <v>204</v>
      </c>
      <c r="BE31" s="39">
        <v>230</v>
      </c>
      <c r="BF31" s="39">
        <v>258</v>
      </c>
      <c r="BG31" s="39">
        <v>282</v>
      </c>
      <c r="BH31" s="39">
        <v>290</v>
      </c>
      <c r="BI31" s="39">
        <v>292</v>
      </c>
      <c r="BJ31" s="39">
        <v>298</v>
      </c>
      <c r="BK31" s="39">
        <v>296</v>
      </c>
      <c r="BL31" s="39">
        <v>359</v>
      </c>
      <c r="BM31" s="39">
        <v>360</v>
      </c>
      <c r="BN31" s="39">
        <v>358</v>
      </c>
      <c r="BO31" s="39">
        <v>354</v>
      </c>
      <c r="BP31" s="39">
        <v>336</v>
      </c>
      <c r="BQ31" s="253">
        <v>338</v>
      </c>
      <c r="BR31" s="39">
        <v>349</v>
      </c>
      <c r="BS31" s="39">
        <v>347</v>
      </c>
      <c r="BT31" s="39">
        <v>341</v>
      </c>
    </row>
    <row r="32" spans="1:72" ht="36" customHeight="1" x14ac:dyDescent="0.25">
      <c r="A32" s="74">
        <v>22</v>
      </c>
      <c r="B32" s="71" t="s">
        <v>633</v>
      </c>
      <c r="C32" s="64" t="s">
        <v>321</v>
      </c>
      <c r="D32" s="22" t="s">
        <v>457</v>
      </c>
      <c r="E32" s="21" t="s">
        <v>310</v>
      </c>
      <c r="F32" s="21" t="s">
        <v>339</v>
      </c>
      <c r="G32" s="42">
        <v>0</v>
      </c>
      <c r="H32" s="42">
        <v>0</v>
      </c>
      <c r="I32" s="42">
        <v>0</v>
      </c>
      <c r="J32" s="42">
        <v>0</v>
      </c>
      <c r="K32" s="42">
        <v>0</v>
      </c>
      <c r="L32" s="42">
        <v>0</v>
      </c>
      <c r="M32" s="39">
        <v>48</v>
      </c>
      <c r="N32" s="39">
        <v>92</v>
      </c>
      <c r="O32" s="39">
        <v>97</v>
      </c>
      <c r="P32" s="39">
        <v>110</v>
      </c>
      <c r="Q32" s="39">
        <v>130</v>
      </c>
      <c r="R32" s="39">
        <v>136</v>
      </c>
      <c r="S32" s="39">
        <v>146</v>
      </c>
      <c r="T32" s="39">
        <v>146</v>
      </c>
      <c r="U32" s="39">
        <v>146</v>
      </c>
      <c r="V32" s="39">
        <v>146</v>
      </c>
      <c r="W32" s="39">
        <v>150</v>
      </c>
      <c r="X32" s="39">
        <v>150</v>
      </c>
      <c r="Y32" s="39">
        <v>150</v>
      </c>
      <c r="Z32" s="39">
        <v>150</v>
      </c>
      <c r="AA32" s="39">
        <v>160</v>
      </c>
      <c r="AB32" s="39">
        <v>160</v>
      </c>
      <c r="AC32" s="39">
        <v>160</v>
      </c>
      <c r="AD32" s="39">
        <v>172</v>
      </c>
      <c r="AE32" s="39">
        <v>180</v>
      </c>
      <c r="AF32" s="39">
        <v>162</v>
      </c>
      <c r="AG32" s="39">
        <v>180</v>
      </c>
      <c r="AH32" s="39">
        <v>200</v>
      </c>
      <c r="AI32" s="39">
        <v>200</v>
      </c>
      <c r="AJ32" s="39">
        <v>190</v>
      </c>
      <c r="AK32" s="39">
        <v>190</v>
      </c>
      <c r="AL32" s="39">
        <v>196</v>
      </c>
      <c r="AM32" s="39">
        <v>200</v>
      </c>
      <c r="AN32" s="39">
        <v>220</v>
      </c>
      <c r="AO32" s="39">
        <v>220</v>
      </c>
      <c r="AP32" s="39">
        <v>220</v>
      </c>
      <c r="AQ32" s="39">
        <v>220</v>
      </c>
      <c r="AR32" s="39">
        <v>220</v>
      </c>
      <c r="AS32" s="39">
        <v>220</v>
      </c>
      <c r="AT32" s="39">
        <v>220</v>
      </c>
      <c r="AU32" s="39">
        <v>180</v>
      </c>
      <c r="AV32" s="39">
        <v>160</v>
      </c>
      <c r="AW32" s="41">
        <f>AV32+(AV32*(POWER((AV32/AT32),(0.333333333333333))-1))</f>
        <v>143.88618016723495</v>
      </c>
      <c r="AX32" s="41">
        <f t="shared" si="4"/>
        <v>133.53689567315439</v>
      </c>
      <c r="AY32" s="41">
        <f t="shared" si="4"/>
        <v>125.72694814712705</v>
      </c>
      <c r="AZ32" s="100">
        <v>212</v>
      </c>
      <c r="BA32" s="100">
        <v>250</v>
      </c>
      <c r="BB32" s="100">
        <v>220</v>
      </c>
      <c r="BC32" s="41">
        <f t="shared" si="4"/>
        <v>222.73319872625058</v>
      </c>
      <c r="BD32" s="41">
        <f>BC32+(BC32*(POWER((BC32/BA32),(0.333333333333333))-1))</f>
        <v>214.32192560802602</v>
      </c>
      <c r="BE32" s="41">
        <f>BD32+(BD32*(POWER((BD32/BB32),(0.333333333333333))-1))</f>
        <v>212.46198915252955</v>
      </c>
      <c r="BF32" s="41">
        <f>BE32+(BE32*(POWER((BE32/BC32),(0.333333333333333))-1))</f>
        <v>209.1446082226287</v>
      </c>
      <c r="BG32" s="41">
        <f>BF32+(BF32*(POWER((BF32/BD32),(0.333333333333333))-1))</f>
        <v>207.44677916006822</v>
      </c>
      <c r="BH32" s="41">
        <f>BG32+(BG32*(POWER((BG32/BE32),(0.333333333333333))-1))</f>
        <v>205.80148966811669</v>
      </c>
      <c r="BI32" s="44"/>
      <c r="BJ32" s="44"/>
      <c r="BK32" s="44"/>
      <c r="BL32" s="44"/>
      <c r="BM32" s="44"/>
      <c r="BN32" s="44"/>
      <c r="BO32" s="44"/>
      <c r="BP32" s="44"/>
      <c r="BQ32" s="252"/>
      <c r="BR32" s="44"/>
      <c r="BS32" s="44"/>
      <c r="BT32" s="44"/>
    </row>
    <row r="33" spans="1:72" ht="36" customHeight="1" x14ac:dyDescent="0.25">
      <c r="A33" s="74">
        <v>23</v>
      </c>
      <c r="B33" s="71" t="s">
        <v>633</v>
      </c>
      <c r="C33" s="64" t="s">
        <v>597</v>
      </c>
      <c r="D33" s="22" t="s">
        <v>598</v>
      </c>
      <c r="E33" s="21" t="s">
        <v>229</v>
      </c>
      <c r="F33" s="21" t="s">
        <v>599</v>
      </c>
      <c r="G33" s="52"/>
      <c r="H33" s="52"/>
      <c r="I33" s="52"/>
      <c r="J33" s="52"/>
      <c r="K33" s="52"/>
      <c r="L33" s="52"/>
      <c r="M33" s="52"/>
      <c r="N33" s="52"/>
      <c r="O33" s="52"/>
      <c r="P33" s="52"/>
      <c r="Q33" s="52"/>
      <c r="R33" s="52"/>
      <c r="S33" s="52"/>
      <c r="T33" s="52"/>
      <c r="U33" s="52"/>
      <c r="V33" s="45">
        <v>0</v>
      </c>
      <c r="W33" s="45">
        <v>0</v>
      </c>
      <c r="X33" s="45">
        <v>0</v>
      </c>
      <c r="Y33" s="46">
        <v>0</v>
      </c>
      <c r="Z33" s="46">
        <v>0</v>
      </c>
      <c r="AA33" s="46">
        <v>0</v>
      </c>
      <c r="AB33" s="46">
        <v>0</v>
      </c>
      <c r="AC33" s="46">
        <v>0</v>
      </c>
      <c r="AD33" s="46">
        <v>0</v>
      </c>
      <c r="AE33" s="40">
        <v>0</v>
      </c>
      <c r="AF33" s="40">
        <v>0</v>
      </c>
      <c r="AG33" s="40">
        <v>0</v>
      </c>
      <c r="AH33" s="40">
        <v>0</v>
      </c>
      <c r="AI33" s="40">
        <v>0</v>
      </c>
      <c r="AJ33" s="40">
        <v>0</v>
      </c>
      <c r="AK33" s="40">
        <v>0</v>
      </c>
      <c r="AL33" s="40">
        <v>0</v>
      </c>
      <c r="AM33" s="40">
        <v>0</v>
      </c>
      <c r="AN33" s="40">
        <v>0</v>
      </c>
      <c r="AO33" s="40">
        <v>0</v>
      </c>
      <c r="AP33" s="40">
        <v>0</v>
      </c>
      <c r="AQ33" s="39">
        <v>0</v>
      </c>
      <c r="AR33" s="39">
        <v>0</v>
      </c>
      <c r="AS33" s="39">
        <v>0</v>
      </c>
      <c r="AT33" s="39">
        <v>0</v>
      </c>
      <c r="AU33" s="39">
        <v>0</v>
      </c>
      <c r="AV33" s="39">
        <v>0</v>
      </c>
      <c r="AW33" s="39">
        <v>0</v>
      </c>
      <c r="AX33" s="39">
        <v>0</v>
      </c>
      <c r="AY33" s="39">
        <v>0</v>
      </c>
      <c r="AZ33" s="39">
        <v>0</v>
      </c>
      <c r="BA33" s="39">
        <v>0</v>
      </c>
      <c r="BB33" s="39">
        <v>0</v>
      </c>
      <c r="BC33" s="39">
        <v>51</v>
      </c>
      <c r="BD33" s="39">
        <v>51</v>
      </c>
      <c r="BE33" s="39">
        <v>51</v>
      </c>
      <c r="BF33" s="39">
        <v>51</v>
      </c>
      <c r="BG33" s="39">
        <v>51</v>
      </c>
      <c r="BH33" s="39">
        <v>51</v>
      </c>
      <c r="BI33" s="39">
        <v>129</v>
      </c>
      <c r="BJ33" s="39">
        <v>129</v>
      </c>
      <c r="BK33" s="39">
        <v>129</v>
      </c>
      <c r="BL33" s="39">
        <v>129</v>
      </c>
      <c r="BM33" s="39">
        <v>129</v>
      </c>
      <c r="BN33" s="39">
        <v>129</v>
      </c>
      <c r="BO33" s="39">
        <v>129</v>
      </c>
      <c r="BP33" s="39">
        <v>129</v>
      </c>
      <c r="BQ33" s="253">
        <v>129</v>
      </c>
      <c r="BR33" s="39">
        <v>129</v>
      </c>
      <c r="BS33" s="39">
        <v>129</v>
      </c>
      <c r="BT33" s="39">
        <v>129</v>
      </c>
    </row>
    <row r="34" spans="1:72" ht="36" customHeight="1" x14ac:dyDescent="0.25">
      <c r="A34" s="74">
        <v>24</v>
      </c>
      <c r="B34" s="71" t="s">
        <v>633</v>
      </c>
      <c r="C34" s="64" t="s">
        <v>307</v>
      </c>
      <c r="D34" s="22" t="s">
        <v>308</v>
      </c>
      <c r="E34" s="21" t="s">
        <v>304</v>
      </c>
      <c r="F34" s="21" t="s">
        <v>970</v>
      </c>
      <c r="G34" s="39">
        <v>374</v>
      </c>
      <c r="H34" s="39">
        <v>399</v>
      </c>
      <c r="I34" s="39">
        <v>369</v>
      </c>
      <c r="J34" s="39">
        <v>341</v>
      </c>
      <c r="K34" s="39">
        <v>402</v>
      </c>
      <c r="L34" s="39">
        <v>372</v>
      </c>
      <c r="M34" s="39">
        <v>345</v>
      </c>
      <c r="N34" s="39">
        <v>399</v>
      </c>
      <c r="O34" s="39">
        <v>385</v>
      </c>
      <c r="P34" s="39">
        <v>241</v>
      </c>
      <c r="Q34" s="39">
        <v>95</v>
      </c>
      <c r="R34" s="39">
        <v>377</v>
      </c>
      <c r="S34" s="39">
        <v>301</v>
      </c>
      <c r="T34" s="39">
        <v>415</v>
      </c>
      <c r="U34" s="39">
        <v>339</v>
      </c>
      <c r="V34" s="39">
        <v>337</v>
      </c>
      <c r="W34" s="39">
        <v>347</v>
      </c>
      <c r="X34" s="39">
        <v>304</v>
      </c>
      <c r="Y34" s="39">
        <v>344</v>
      </c>
      <c r="Z34" s="39">
        <v>302</v>
      </c>
      <c r="AA34" s="39">
        <v>513</v>
      </c>
      <c r="AB34" s="51">
        <v>135</v>
      </c>
      <c r="AC34" s="51">
        <v>186</v>
      </c>
      <c r="AD34" s="51">
        <v>222</v>
      </c>
      <c r="AE34" s="39">
        <v>220</v>
      </c>
      <c r="AF34" s="39">
        <v>120</v>
      </c>
      <c r="AG34" s="39">
        <v>120</v>
      </c>
      <c r="AH34" s="39">
        <v>115</v>
      </c>
      <c r="AI34" s="39">
        <v>112</v>
      </c>
      <c r="AJ34" s="39">
        <v>117</v>
      </c>
      <c r="AK34" s="49">
        <v>117.67436647740281</v>
      </c>
      <c r="AL34" s="49">
        <v>119.62900327065904</v>
      </c>
      <c r="AM34" s="49">
        <v>120.51840030601372</v>
      </c>
      <c r="AN34" s="49">
        <v>120</v>
      </c>
      <c r="AO34" s="49">
        <v>120</v>
      </c>
      <c r="AP34" s="49">
        <v>220</v>
      </c>
      <c r="AQ34" s="39">
        <v>120</v>
      </c>
      <c r="AR34" s="39">
        <v>120</v>
      </c>
      <c r="AS34" s="39">
        <v>220</v>
      </c>
      <c r="AT34" s="39">
        <v>120</v>
      </c>
      <c r="AU34" s="39">
        <v>220</v>
      </c>
      <c r="AV34" s="39">
        <v>120</v>
      </c>
      <c r="AW34" s="39">
        <v>120</v>
      </c>
      <c r="AX34" s="39">
        <v>220</v>
      </c>
      <c r="AY34" s="39">
        <v>120</v>
      </c>
      <c r="AZ34" s="39">
        <v>120</v>
      </c>
      <c r="BA34" s="39">
        <v>220</v>
      </c>
      <c r="BB34" s="39">
        <v>120</v>
      </c>
      <c r="BC34" s="39">
        <v>120</v>
      </c>
      <c r="BD34" s="39">
        <v>220</v>
      </c>
      <c r="BE34" s="39">
        <v>120</v>
      </c>
      <c r="BF34" s="39">
        <v>120</v>
      </c>
      <c r="BG34" s="39">
        <v>220</v>
      </c>
      <c r="BH34" s="39">
        <v>120</v>
      </c>
      <c r="BI34" s="39">
        <v>220</v>
      </c>
      <c r="BJ34" s="39">
        <v>120</v>
      </c>
      <c r="BK34" s="39">
        <v>120</v>
      </c>
      <c r="BL34" s="39">
        <v>120</v>
      </c>
      <c r="BM34" s="39">
        <v>123</v>
      </c>
      <c r="BN34" s="39">
        <v>200</v>
      </c>
      <c r="BO34" s="39">
        <v>80</v>
      </c>
      <c r="BP34" s="39">
        <v>103</v>
      </c>
      <c r="BQ34" s="253">
        <v>102</v>
      </c>
      <c r="BR34" s="39">
        <v>102</v>
      </c>
      <c r="BS34" s="39">
        <v>100</v>
      </c>
      <c r="BT34" s="39">
        <v>97</v>
      </c>
    </row>
    <row r="35" spans="1:72" ht="36" customHeight="1" x14ac:dyDescent="0.25">
      <c r="A35" s="74">
        <v>25</v>
      </c>
      <c r="B35" s="71" t="s">
        <v>633</v>
      </c>
      <c r="C35" s="64" t="s">
        <v>165</v>
      </c>
      <c r="D35" s="22" t="s">
        <v>166</v>
      </c>
      <c r="E35" s="21" t="s">
        <v>164</v>
      </c>
      <c r="F35" s="21" t="s">
        <v>167</v>
      </c>
      <c r="G35" s="42">
        <v>12</v>
      </c>
      <c r="H35" s="42">
        <v>12</v>
      </c>
      <c r="I35" s="42">
        <v>12</v>
      </c>
      <c r="J35" s="42">
        <v>12</v>
      </c>
      <c r="K35" s="42">
        <v>12</v>
      </c>
      <c r="L35" s="42">
        <v>12</v>
      </c>
      <c r="M35" s="42">
        <v>12</v>
      </c>
      <c r="N35" s="42">
        <v>12</v>
      </c>
      <c r="O35" s="42">
        <v>12</v>
      </c>
      <c r="P35" s="42">
        <v>12</v>
      </c>
      <c r="Q35" s="42">
        <v>12</v>
      </c>
      <c r="R35" s="42">
        <v>12</v>
      </c>
      <c r="S35" s="42">
        <v>12</v>
      </c>
      <c r="T35" s="42">
        <v>12</v>
      </c>
      <c r="U35" s="42">
        <v>12</v>
      </c>
      <c r="V35" s="40">
        <v>12</v>
      </c>
      <c r="W35" s="40">
        <v>12</v>
      </c>
      <c r="X35" s="40">
        <v>12</v>
      </c>
      <c r="Y35" s="40">
        <v>12</v>
      </c>
      <c r="Z35" s="40">
        <v>12</v>
      </c>
      <c r="AA35" s="40">
        <v>12</v>
      </c>
      <c r="AB35" s="40">
        <v>12</v>
      </c>
      <c r="AC35" s="40">
        <v>12</v>
      </c>
      <c r="AD35" s="40">
        <v>12</v>
      </c>
      <c r="AE35" s="40">
        <v>12</v>
      </c>
      <c r="AF35" s="40">
        <v>12</v>
      </c>
      <c r="AG35" s="40">
        <v>12</v>
      </c>
      <c r="AH35" s="40">
        <v>12</v>
      </c>
      <c r="AI35" s="40">
        <v>12</v>
      </c>
      <c r="AJ35" s="40">
        <v>12</v>
      </c>
      <c r="AK35" s="40">
        <v>12</v>
      </c>
      <c r="AL35" s="40">
        <v>12</v>
      </c>
      <c r="AM35" s="40">
        <v>12</v>
      </c>
      <c r="AN35" s="40">
        <v>12</v>
      </c>
      <c r="AO35" s="40">
        <v>12</v>
      </c>
      <c r="AP35" s="40">
        <v>12</v>
      </c>
      <c r="AQ35" s="41">
        <v>12</v>
      </c>
      <c r="AR35" s="41">
        <v>12</v>
      </c>
      <c r="AS35" s="41">
        <v>12</v>
      </c>
      <c r="AT35" s="41">
        <v>12</v>
      </c>
      <c r="AU35" s="41">
        <v>12</v>
      </c>
      <c r="AV35" s="41">
        <v>12</v>
      </c>
      <c r="AW35" s="41">
        <f t="shared" ref="AW35:BE35" si="5">AV35+(AV35*(POWER((AV35/AT35),(0.333333333333333))-1))</f>
        <v>12</v>
      </c>
      <c r="AX35" s="41">
        <f t="shared" si="5"/>
        <v>12</v>
      </c>
      <c r="AY35" s="41">
        <f t="shared" si="5"/>
        <v>12</v>
      </c>
      <c r="AZ35" s="41">
        <f t="shared" si="5"/>
        <v>12</v>
      </c>
      <c r="BA35" s="41">
        <f t="shared" si="5"/>
        <v>12</v>
      </c>
      <c r="BB35" s="41">
        <f t="shared" si="5"/>
        <v>12</v>
      </c>
      <c r="BC35" s="41">
        <f t="shared" si="5"/>
        <v>12</v>
      </c>
      <c r="BD35" s="41">
        <f t="shared" si="5"/>
        <v>12</v>
      </c>
      <c r="BE35" s="41">
        <f t="shared" si="5"/>
        <v>12</v>
      </c>
      <c r="BF35" s="41">
        <f>BE35+(BE35*(POWER((BE35/BC35),(0.333333333333333))-1))</f>
        <v>12</v>
      </c>
      <c r="BG35" s="41">
        <f>BF35+(BF35*(POWER((BF35/BD35),(0.333333333333333))-1))</f>
        <v>12</v>
      </c>
      <c r="BH35" s="41">
        <f>BG35+(BG35*(POWER((BG35/BE35),(0.333333333333333))-1))</f>
        <v>12</v>
      </c>
      <c r="BI35" s="56"/>
      <c r="BJ35" s="56"/>
      <c r="BK35" s="56"/>
      <c r="BL35" s="56"/>
      <c r="BM35" s="56"/>
      <c r="BN35" s="56"/>
      <c r="BO35" s="56"/>
      <c r="BP35" s="56"/>
      <c r="BQ35" s="256"/>
      <c r="BR35" s="56"/>
      <c r="BS35" s="56"/>
      <c r="BT35" s="56"/>
    </row>
    <row r="36" spans="1:72" ht="36" customHeight="1" x14ac:dyDescent="0.25">
      <c r="A36" s="74">
        <v>26</v>
      </c>
      <c r="B36" s="71" t="s">
        <v>633</v>
      </c>
      <c r="C36" s="64" t="s">
        <v>548</v>
      </c>
      <c r="D36" s="22" t="s">
        <v>216</v>
      </c>
      <c r="E36" s="21" t="s">
        <v>229</v>
      </c>
      <c r="F36" s="21" t="s">
        <v>677</v>
      </c>
      <c r="G36" s="39">
        <v>32</v>
      </c>
      <c r="H36" s="39">
        <v>29</v>
      </c>
      <c r="I36" s="39">
        <v>32</v>
      </c>
      <c r="J36" s="39">
        <v>32</v>
      </c>
      <c r="K36" s="39">
        <v>29</v>
      </c>
      <c r="L36" s="39">
        <v>24</v>
      </c>
      <c r="M36" s="39">
        <v>21</v>
      </c>
      <c r="N36" s="39">
        <v>18</v>
      </c>
      <c r="O36" s="39">
        <v>17</v>
      </c>
      <c r="P36" s="39">
        <v>16</v>
      </c>
      <c r="Q36" s="39">
        <v>15</v>
      </c>
      <c r="R36" s="39">
        <v>14</v>
      </c>
      <c r="S36" s="39">
        <v>14</v>
      </c>
      <c r="T36" s="39">
        <v>14</v>
      </c>
      <c r="U36" s="39">
        <v>11</v>
      </c>
      <c r="V36" s="39">
        <v>8</v>
      </c>
      <c r="W36" s="39">
        <v>8</v>
      </c>
      <c r="X36" s="39">
        <v>8</v>
      </c>
      <c r="Y36" s="39">
        <v>6</v>
      </c>
      <c r="Z36" s="39">
        <v>6</v>
      </c>
      <c r="AA36" s="39">
        <v>6</v>
      </c>
      <c r="AB36" s="39">
        <v>6</v>
      </c>
      <c r="AC36" s="39">
        <v>7</v>
      </c>
      <c r="AD36" s="39">
        <v>8</v>
      </c>
      <c r="AE36" s="39">
        <v>8</v>
      </c>
      <c r="AF36" s="39">
        <v>8</v>
      </c>
      <c r="AG36" s="39">
        <v>8</v>
      </c>
      <c r="AH36" s="39">
        <v>16</v>
      </c>
      <c r="AI36" s="39">
        <v>43</v>
      </c>
      <c r="AJ36" s="39">
        <v>46</v>
      </c>
      <c r="AK36" s="56"/>
      <c r="AL36" s="56"/>
      <c r="AM36" s="56"/>
      <c r="AN36" s="56"/>
      <c r="AO36" s="56"/>
      <c r="AP36" s="56"/>
      <c r="AQ36" s="56"/>
      <c r="AR36" s="56"/>
      <c r="AS36" s="56"/>
      <c r="AT36" s="56"/>
      <c r="AU36" s="56"/>
      <c r="AV36" s="56"/>
      <c r="AW36" s="56"/>
      <c r="AX36" s="56"/>
      <c r="AY36" s="56"/>
      <c r="AZ36" s="56"/>
      <c r="BA36" s="56"/>
      <c r="BB36" s="56"/>
      <c r="BC36" s="56"/>
      <c r="BD36" s="56"/>
      <c r="BE36" s="56"/>
      <c r="BF36" s="56"/>
      <c r="BG36" s="56"/>
      <c r="BH36" s="56"/>
      <c r="BI36" s="56"/>
      <c r="BJ36" s="56"/>
      <c r="BK36" s="56"/>
      <c r="BL36" s="56"/>
      <c r="BM36" s="56"/>
      <c r="BN36" s="56"/>
      <c r="BO36" s="56"/>
      <c r="BP36" s="56"/>
      <c r="BQ36" s="256"/>
      <c r="BR36" s="56"/>
      <c r="BS36" s="56"/>
      <c r="BT36" s="56"/>
    </row>
    <row r="37" spans="1:72" ht="36" customHeight="1" x14ac:dyDescent="0.25">
      <c r="A37" s="74">
        <v>27</v>
      </c>
      <c r="B37" s="71" t="s">
        <v>633</v>
      </c>
      <c r="C37" s="64" t="s">
        <v>548</v>
      </c>
      <c r="D37" s="22" t="s">
        <v>203</v>
      </c>
      <c r="E37" s="21" t="s">
        <v>201</v>
      </c>
      <c r="F37" s="21" t="s">
        <v>518</v>
      </c>
      <c r="G37" s="39">
        <v>732</v>
      </c>
      <c r="H37" s="39">
        <v>679</v>
      </c>
      <c r="I37" s="39">
        <v>780</v>
      </c>
      <c r="J37" s="39">
        <v>805</v>
      </c>
      <c r="K37" s="39">
        <v>836</v>
      </c>
      <c r="L37" s="39">
        <v>864</v>
      </c>
      <c r="M37" s="39">
        <v>878</v>
      </c>
      <c r="N37" s="39">
        <v>891</v>
      </c>
      <c r="O37" s="39">
        <v>937</v>
      </c>
      <c r="P37" s="39">
        <v>939</v>
      </c>
      <c r="Q37" s="39">
        <v>997</v>
      </c>
      <c r="R37" s="39">
        <v>990</v>
      </c>
      <c r="S37" s="39">
        <v>1008</v>
      </c>
      <c r="T37" s="39">
        <v>1021</v>
      </c>
      <c r="U37" s="39">
        <v>1023</v>
      </c>
      <c r="V37" s="39">
        <v>1017</v>
      </c>
      <c r="W37" s="39">
        <v>1002</v>
      </c>
      <c r="X37" s="39">
        <v>1013</v>
      </c>
      <c r="Y37" s="39">
        <v>986</v>
      </c>
      <c r="Z37" s="39">
        <v>999</v>
      </c>
      <c r="AA37" s="39">
        <v>1022</v>
      </c>
      <c r="AB37" s="39">
        <v>1007</v>
      </c>
      <c r="AC37" s="39">
        <v>832</v>
      </c>
      <c r="AD37" s="39">
        <v>401</v>
      </c>
      <c r="AE37" s="39">
        <v>374</v>
      </c>
      <c r="AF37" s="39">
        <v>443</v>
      </c>
      <c r="AG37" s="39">
        <v>423</v>
      </c>
      <c r="AH37" s="39">
        <v>423</v>
      </c>
      <c r="AI37" s="39">
        <v>423</v>
      </c>
      <c r="AJ37" s="39">
        <v>397</v>
      </c>
      <c r="AK37" s="39">
        <v>541</v>
      </c>
      <c r="AL37" s="39">
        <v>399</v>
      </c>
      <c r="AM37" s="39">
        <v>17</v>
      </c>
      <c r="AN37" s="40">
        <v>5.3645439391800682</v>
      </c>
      <c r="AO37" s="40">
        <v>1.2756144899713693</v>
      </c>
      <c r="AP37" s="40">
        <v>0.53803387249057322</v>
      </c>
      <c r="AQ37" s="41">
        <v>0.24997805716607252</v>
      </c>
      <c r="AR37" s="41">
        <v>0.14519869171112298</v>
      </c>
      <c r="AS37" s="41">
        <v>9.3831155594848753E-2</v>
      </c>
      <c r="AT37" s="41">
        <v>9.3831155594848753E-2</v>
      </c>
      <c r="AU37" s="41">
        <v>9.3831155594848753E-2</v>
      </c>
      <c r="AV37" s="41">
        <v>9.3831155594848753E-2</v>
      </c>
      <c r="AW37" s="41">
        <v>0</v>
      </c>
      <c r="AX37" s="41">
        <v>0</v>
      </c>
      <c r="AY37" s="41">
        <v>0</v>
      </c>
      <c r="AZ37" s="41">
        <v>0</v>
      </c>
      <c r="BA37" s="41">
        <v>0</v>
      </c>
      <c r="BB37" s="41">
        <v>0</v>
      </c>
      <c r="BC37" s="41">
        <v>0</v>
      </c>
      <c r="BD37" s="41">
        <v>0</v>
      </c>
      <c r="BE37" s="41">
        <v>0</v>
      </c>
      <c r="BF37" s="41">
        <v>0</v>
      </c>
      <c r="BG37" s="41">
        <v>0</v>
      </c>
      <c r="BH37" s="41">
        <v>0</v>
      </c>
      <c r="BI37" s="41">
        <v>0</v>
      </c>
      <c r="BJ37" s="41">
        <v>0</v>
      </c>
      <c r="BK37" s="41">
        <v>0</v>
      </c>
      <c r="BL37" s="244">
        <v>0</v>
      </c>
      <c r="BM37" s="244">
        <v>0</v>
      </c>
      <c r="BN37" s="244">
        <v>0</v>
      </c>
      <c r="BO37" s="244">
        <v>0</v>
      </c>
      <c r="BP37" s="244">
        <v>0</v>
      </c>
      <c r="BQ37" s="257">
        <v>0</v>
      </c>
      <c r="BR37" s="244">
        <v>0</v>
      </c>
      <c r="BS37" s="244">
        <v>0</v>
      </c>
      <c r="BT37" s="244">
        <v>0</v>
      </c>
    </row>
    <row r="38" spans="1:72" ht="36" customHeight="1" x14ac:dyDescent="0.25">
      <c r="A38" s="74">
        <v>28</v>
      </c>
      <c r="B38" s="71" t="s">
        <v>633</v>
      </c>
      <c r="C38" s="64" t="s">
        <v>498</v>
      </c>
      <c r="D38" s="22" t="s">
        <v>501</v>
      </c>
      <c r="E38" s="21" t="s">
        <v>229</v>
      </c>
      <c r="F38" s="21" t="s">
        <v>519</v>
      </c>
      <c r="G38" s="42">
        <v>271</v>
      </c>
      <c r="H38" s="42">
        <v>271</v>
      </c>
      <c r="I38" s="42">
        <v>271</v>
      </c>
      <c r="J38" s="42">
        <v>271</v>
      </c>
      <c r="K38" s="42">
        <v>271</v>
      </c>
      <c r="L38" s="42">
        <v>271</v>
      </c>
      <c r="M38" s="42">
        <v>271</v>
      </c>
      <c r="N38" s="42">
        <v>271</v>
      </c>
      <c r="O38" s="42">
        <v>271</v>
      </c>
      <c r="P38" s="42">
        <v>271</v>
      </c>
      <c r="Q38" s="42">
        <v>271</v>
      </c>
      <c r="R38" s="42">
        <v>271</v>
      </c>
      <c r="S38" s="42">
        <v>271</v>
      </c>
      <c r="T38" s="42">
        <v>271</v>
      </c>
      <c r="U38" s="42">
        <v>271</v>
      </c>
      <c r="V38" s="39">
        <v>305</v>
      </c>
      <c r="W38" s="39">
        <v>270</v>
      </c>
      <c r="X38" s="39">
        <v>294</v>
      </c>
      <c r="Y38" s="39">
        <v>298</v>
      </c>
      <c r="Z38" s="39">
        <v>306</v>
      </c>
      <c r="AA38" s="39">
        <v>298</v>
      </c>
      <c r="AB38" s="39">
        <v>254</v>
      </c>
      <c r="AC38" s="39">
        <v>188</v>
      </c>
      <c r="AD38" s="39">
        <v>305</v>
      </c>
      <c r="AE38" s="39">
        <v>337</v>
      </c>
      <c r="AF38" s="39">
        <v>332</v>
      </c>
      <c r="AG38" s="39">
        <v>311</v>
      </c>
      <c r="AH38" s="39">
        <v>306</v>
      </c>
      <c r="AI38" s="39">
        <v>340</v>
      </c>
      <c r="AJ38" s="39">
        <v>326</v>
      </c>
      <c r="AK38" s="39">
        <v>347</v>
      </c>
      <c r="AL38" s="39">
        <v>339</v>
      </c>
      <c r="AM38" s="39">
        <v>343</v>
      </c>
      <c r="AN38" s="39">
        <v>341</v>
      </c>
      <c r="AO38" s="39">
        <v>362</v>
      </c>
      <c r="AP38" s="39">
        <v>365</v>
      </c>
      <c r="AQ38" s="39">
        <v>368</v>
      </c>
      <c r="AR38" s="39">
        <v>327</v>
      </c>
      <c r="AS38" s="39">
        <v>340</v>
      </c>
      <c r="AT38" s="39">
        <v>357</v>
      </c>
      <c r="AU38" s="39">
        <v>335</v>
      </c>
      <c r="AV38" s="39">
        <v>348</v>
      </c>
      <c r="AW38" s="40">
        <f>AV38+(AV38*(POWER((AV38/AT38),(0.333333333333333))-1))</f>
        <v>345.05070564159246</v>
      </c>
      <c r="AX38" s="40">
        <f>AW38+(AW38*(POWER((AW38/AU38),(0.333333333333333))-1))</f>
        <v>348.4675090007259</v>
      </c>
      <c r="AY38" s="40">
        <f>AX38+(AX38*(POWER((AX38/AV38),(0.333333333333333))-1))</f>
        <v>348.62348486141019</v>
      </c>
      <c r="AZ38" s="39">
        <v>342</v>
      </c>
      <c r="BA38" s="39">
        <v>288</v>
      </c>
      <c r="BB38" s="39">
        <v>229</v>
      </c>
      <c r="BC38" s="39">
        <v>65</v>
      </c>
      <c r="BD38" s="39">
        <v>188</v>
      </c>
      <c r="BE38" s="39">
        <v>307</v>
      </c>
      <c r="BF38" s="39">
        <v>250</v>
      </c>
      <c r="BG38" s="39">
        <v>277</v>
      </c>
      <c r="BH38" s="39">
        <v>315</v>
      </c>
      <c r="BI38" s="39">
        <v>275</v>
      </c>
      <c r="BJ38" s="39">
        <v>321</v>
      </c>
      <c r="BK38" s="39">
        <v>354</v>
      </c>
      <c r="BL38" s="39">
        <v>279</v>
      </c>
      <c r="BM38" s="39">
        <v>259</v>
      </c>
      <c r="BN38" s="39">
        <v>304</v>
      </c>
      <c r="BO38" s="39">
        <v>284</v>
      </c>
      <c r="BP38" s="39">
        <v>251</v>
      </c>
      <c r="BQ38" s="253">
        <v>229</v>
      </c>
      <c r="BR38" s="39">
        <v>272</v>
      </c>
      <c r="BS38" s="39">
        <v>264</v>
      </c>
      <c r="BT38" s="39">
        <v>249</v>
      </c>
    </row>
    <row r="39" spans="1:72" ht="36" customHeight="1" x14ac:dyDescent="0.25">
      <c r="A39" s="74">
        <v>29</v>
      </c>
      <c r="B39" s="71" t="s">
        <v>633</v>
      </c>
      <c r="C39" s="64" t="s">
        <v>151</v>
      </c>
      <c r="D39" s="22" t="s">
        <v>152</v>
      </c>
      <c r="E39" s="21" t="s">
        <v>127</v>
      </c>
      <c r="F39" s="21" t="s">
        <v>153</v>
      </c>
      <c r="G39" s="39">
        <v>352</v>
      </c>
      <c r="H39" s="39">
        <v>429</v>
      </c>
      <c r="I39" s="39">
        <v>477</v>
      </c>
      <c r="J39" s="39">
        <v>450</v>
      </c>
      <c r="K39" s="39">
        <v>454</v>
      </c>
      <c r="L39" s="39">
        <v>323</v>
      </c>
      <c r="M39" s="39">
        <v>380</v>
      </c>
      <c r="N39" s="39">
        <v>361</v>
      </c>
      <c r="O39" s="39">
        <v>410</v>
      </c>
      <c r="P39" s="39">
        <v>339</v>
      </c>
      <c r="Q39" s="39">
        <v>305</v>
      </c>
      <c r="R39" s="39">
        <v>373</v>
      </c>
      <c r="S39" s="39">
        <v>325</v>
      </c>
      <c r="T39" s="39">
        <v>229</v>
      </c>
      <c r="U39" s="39">
        <v>386</v>
      </c>
      <c r="V39" s="39">
        <v>480</v>
      </c>
      <c r="W39" s="39">
        <v>545</v>
      </c>
      <c r="X39" s="39">
        <v>545</v>
      </c>
      <c r="Y39" s="39">
        <v>539</v>
      </c>
      <c r="Z39" s="39">
        <v>437</v>
      </c>
      <c r="AA39" s="39">
        <v>487</v>
      </c>
      <c r="AB39" s="39">
        <v>479</v>
      </c>
      <c r="AC39" s="39">
        <v>461</v>
      </c>
      <c r="AD39" s="39">
        <v>626</v>
      </c>
      <c r="AE39" s="39">
        <v>529</v>
      </c>
      <c r="AF39" s="39">
        <v>519</v>
      </c>
      <c r="AG39" s="39">
        <v>536</v>
      </c>
      <c r="AH39" s="39">
        <v>480</v>
      </c>
      <c r="AI39" s="39">
        <v>476</v>
      </c>
      <c r="AJ39" s="39">
        <v>472</v>
      </c>
      <c r="AK39" s="39">
        <v>436</v>
      </c>
      <c r="AL39" s="39">
        <v>473</v>
      </c>
      <c r="AM39" s="39">
        <v>504</v>
      </c>
      <c r="AN39" s="39">
        <v>456</v>
      </c>
      <c r="AO39" s="39">
        <v>428</v>
      </c>
      <c r="AP39" s="39">
        <v>449</v>
      </c>
      <c r="AQ39" s="43">
        <v>431</v>
      </c>
      <c r="AR39" s="43">
        <v>438</v>
      </c>
      <c r="AS39" s="43">
        <v>435</v>
      </c>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256"/>
      <c r="BR39" s="56"/>
      <c r="BS39" s="56"/>
      <c r="BT39" s="56"/>
    </row>
    <row r="40" spans="1:72" ht="36" customHeight="1" x14ac:dyDescent="0.25">
      <c r="A40" s="74">
        <v>30</v>
      </c>
      <c r="B40" s="71" t="s">
        <v>633</v>
      </c>
      <c r="C40" s="64" t="s">
        <v>125</v>
      </c>
      <c r="D40" s="22" t="s">
        <v>126</v>
      </c>
      <c r="E40" s="21" t="s">
        <v>127</v>
      </c>
      <c r="F40" s="21" t="s">
        <v>128</v>
      </c>
      <c r="G40" s="39">
        <v>334</v>
      </c>
      <c r="H40" s="39">
        <v>330</v>
      </c>
      <c r="I40" s="39">
        <v>347</v>
      </c>
      <c r="J40" s="39">
        <v>329</v>
      </c>
      <c r="K40" s="39">
        <v>354</v>
      </c>
      <c r="L40" s="39">
        <v>298</v>
      </c>
      <c r="M40" s="39">
        <v>301</v>
      </c>
      <c r="N40" s="39">
        <v>312</v>
      </c>
      <c r="O40" s="39">
        <v>478</v>
      </c>
      <c r="P40" s="39">
        <v>462</v>
      </c>
      <c r="Q40" s="39">
        <v>515</v>
      </c>
      <c r="R40" s="39">
        <v>515</v>
      </c>
      <c r="S40" s="39">
        <v>464</v>
      </c>
      <c r="T40" s="39">
        <v>410</v>
      </c>
      <c r="U40" s="39">
        <v>554</v>
      </c>
      <c r="V40" s="39">
        <v>480</v>
      </c>
      <c r="W40" s="39">
        <v>545</v>
      </c>
      <c r="X40" s="39">
        <v>545</v>
      </c>
      <c r="Y40" s="39">
        <v>539</v>
      </c>
      <c r="Z40" s="39">
        <v>521</v>
      </c>
      <c r="AA40" s="39">
        <v>529</v>
      </c>
      <c r="AB40" s="39">
        <v>514</v>
      </c>
      <c r="AC40" s="39">
        <v>528</v>
      </c>
      <c r="AD40" s="39">
        <v>627</v>
      </c>
      <c r="AE40" s="39">
        <v>584</v>
      </c>
      <c r="AF40" s="39">
        <v>600</v>
      </c>
      <c r="AG40" s="39">
        <v>582</v>
      </c>
      <c r="AH40" s="39">
        <v>509</v>
      </c>
      <c r="AI40" s="39">
        <v>502</v>
      </c>
      <c r="AJ40" s="39">
        <v>503</v>
      </c>
      <c r="AK40" s="39">
        <v>484</v>
      </c>
      <c r="AL40" s="39">
        <v>478</v>
      </c>
      <c r="AM40" s="39">
        <v>534</v>
      </c>
      <c r="AN40" s="39">
        <v>517</v>
      </c>
      <c r="AO40" s="39">
        <v>481</v>
      </c>
      <c r="AP40" s="39">
        <v>478</v>
      </c>
      <c r="AQ40" s="43">
        <v>512</v>
      </c>
      <c r="AR40" s="43">
        <v>485</v>
      </c>
      <c r="AS40" s="43">
        <v>554</v>
      </c>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256"/>
      <c r="BR40" s="56"/>
      <c r="BS40" s="56"/>
      <c r="BT40" s="56"/>
    </row>
    <row r="41" spans="1:72" ht="36" customHeight="1" x14ac:dyDescent="0.25">
      <c r="A41" s="74">
        <v>31</v>
      </c>
      <c r="B41" s="71" t="s">
        <v>633</v>
      </c>
      <c r="C41" s="64" t="s">
        <v>41</v>
      </c>
      <c r="D41" s="22" t="s">
        <v>42</v>
      </c>
      <c r="E41" s="21" t="s">
        <v>43</v>
      </c>
      <c r="F41" s="21" t="s">
        <v>44</v>
      </c>
      <c r="G41" s="39">
        <v>200</v>
      </c>
      <c r="H41" s="39">
        <v>202</v>
      </c>
      <c r="I41" s="39">
        <v>202</v>
      </c>
      <c r="J41" s="39">
        <v>202</v>
      </c>
      <c r="K41" s="39">
        <v>204</v>
      </c>
      <c r="L41" s="39">
        <v>204</v>
      </c>
      <c r="M41" s="39">
        <v>204</v>
      </c>
      <c r="N41" s="39">
        <v>206</v>
      </c>
      <c r="O41" s="39">
        <v>206</v>
      </c>
      <c r="P41" s="39">
        <v>208</v>
      </c>
      <c r="Q41" s="39">
        <v>208</v>
      </c>
      <c r="R41" s="39">
        <v>208</v>
      </c>
      <c r="S41" s="39">
        <v>208</v>
      </c>
      <c r="T41" s="39">
        <v>209</v>
      </c>
      <c r="U41" s="39">
        <v>210</v>
      </c>
      <c r="V41" s="39">
        <v>210</v>
      </c>
      <c r="W41" s="39">
        <v>210</v>
      </c>
      <c r="X41" s="39">
        <v>210</v>
      </c>
      <c r="Y41" s="39">
        <v>210</v>
      </c>
      <c r="Z41" s="39">
        <v>210</v>
      </c>
      <c r="AA41" s="39">
        <v>210</v>
      </c>
      <c r="AB41" s="39">
        <v>212</v>
      </c>
      <c r="AC41" s="39">
        <v>212</v>
      </c>
      <c r="AD41" s="39">
        <v>212</v>
      </c>
      <c r="AE41" s="39">
        <v>210</v>
      </c>
      <c r="AF41" s="39">
        <v>210</v>
      </c>
      <c r="AG41" s="39">
        <v>211</v>
      </c>
      <c r="AH41" s="39">
        <v>208</v>
      </c>
      <c r="AI41" s="39">
        <v>208</v>
      </c>
      <c r="AJ41" s="39">
        <v>208</v>
      </c>
      <c r="AK41" s="39">
        <v>208</v>
      </c>
      <c r="AL41" s="39">
        <v>201</v>
      </c>
      <c r="AM41" s="39">
        <v>201</v>
      </c>
      <c r="AN41" s="39">
        <v>202</v>
      </c>
      <c r="AO41" s="39">
        <v>202</v>
      </c>
      <c r="AP41" s="39">
        <v>202</v>
      </c>
      <c r="AQ41" s="39">
        <v>205</v>
      </c>
      <c r="AR41" s="39">
        <v>205</v>
      </c>
      <c r="AS41" s="39">
        <v>206</v>
      </c>
      <c r="AT41" s="39">
        <v>205</v>
      </c>
      <c r="AU41" s="39">
        <v>204</v>
      </c>
      <c r="AV41" s="39">
        <v>202</v>
      </c>
      <c r="AW41" s="39">
        <v>200</v>
      </c>
      <c r="AX41" s="39">
        <v>201</v>
      </c>
      <c r="AY41" s="39">
        <v>202</v>
      </c>
      <c r="AZ41" s="40">
        <f>AY41+(AY41*(POWER((AY41/AW41),(0.333333333333333))-1))</f>
        <v>202.67110127550202</v>
      </c>
      <c r="BA41" s="40">
        <f>AZ41+(AZ41*(POWER((AZ41/AX41),(0.333333333333333))-1))</f>
        <v>203.23121677845884</v>
      </c>
      <c r="BB41" s="40">
        <f>BA41+(BA41*(POWER((BA41/AY41),(0.333333333333333))-1))</f>
        <v>203.64328776920286</v>
      </c>
      <c r="BC41" s="39">
        <v>200</v>
      </c>
      <c r="BD41" s="39">
        <v>200</v>
      </c>
      <c r="BE41" s="39">
        <v>200</v>
      </c>
      <c r="BF41" s="39">
        <v>200</v>
      </c>
      <c r="BG41" s="39">
        <v>200</v>
      </c>
      <c r="BH41" s="39">
        <v>200</v>
      </c>
      <c r="BI41" s="39">
        <v>200</v>
      </c>
      <c r="BJ41" s="39">
        <v>200</v>
      </c>
      <c r="BK41" s="39">
        <v>200</v>
      </c>
      <c r="BL41" s="39">
        <v>200</v>
      </c>
      <c r="BM41" s="39">
        <v>200</v>
      </c>
      <c r="BN41" s="39">
        <v>200</v>
      </c>
      <c r="BO41" s="39">
        <v>200</v>
      </c>
      <c r="BP41" s="39">
        <v>200</v>
      </c>
      <c r="BQ41" s="253">
        <v>200</v>
      </c>
      <c r="BR41" s="255">
        <f>BQ41+(BQ41*(POWER((BQ41/BO41),(0.333333333333333))-1))</f>
        <v>200</v>
      </c>
      <c r="BS41" s="255">
        <f t="shared" ref="BS41" si="6">BR41+(BR41*(POWER((BR41/BP41),(0.333333333333333))-1))</f>
        <v>200</v>
      </c>
      <c r="BT41" s="255">
        <f t="shared" ref="BT41" si="7">BS41+(BS41*(POWER((BS41/BQ41),(0.333333333333333))-1))</f>
        <v>200</v>
      </c>
    </row>
    <row r="42" spans="1:72" ht="36" customHeight="1" x14ac:dyDescent="0.25">
      <c r="A42" s="74">
        <v>32</v>
      </c>
      <c r="B42" s="71" t="s">
        <v>633</v>
      </c>
      <c r="C42" s="64" t="s">
        <v>170</v>
      </c>
      <c r="D42" s="22" t="s">
        <v>171</v>
      </c>
      <c r="E42" s="21" t="s">
        <v>164</v>
      </c>
      <c r="F42" s="21" t="s">
        <v>172</v>
      </c>
      <c r="G42" s="42">
        <v>147</v>
      </c>
      <c r="H42" s="42">
        <v>147</v>
      </c>
      <c r="I42" s="42">
        <v>147</v>
      </c>
      <c r="J42" s="42">
        <v>147</v>
      </c>
      <c r="K42" s="42">
        <v>147</v>
      </c>
      <c r="L42" s="42">
        <v>147</v>
      </c>
      <c r="M42" s="42">
        <v>147</v>
      </c>
      <c r="N42" s="42">
        <v>147</v>
      </c>
      <c r="O42" s="42">
        <v>147</v>
      </c>
      <c r="P42" s="42">
        <v>147</v>
      </c>
      <c r="Q42" s="42">
        <v>147</v>
      </c>
      <c r="R42" s="42">
        <v>147</v>
      </c>
      <c r="S42" s="42">
        <v>147</v>
      </c>
      <c r="T42" s="42">
        <v>147</v>
      </c>
      <c r="U42" s="42">
        <v>147</v>
      </c>
      <c r="V42" s="40">
        <v>147</v>
      </c>
      <c r="W42" s="40">
        <v>147</v>
      </c>
      <c r="X42" s="40">
        <v>147</v>
      </c>
      <c r="Y42" s="40">
        <v>147</v>
      </c>
      <c r="Z42" s="40">
        <v>147</v>
      </c>
      <c r="AA42" s="40">
        <v>147</v>
      </c>
      <c r="AB42" s="40">
        <v>147</v>
      </c>
      <c r="AC42" s="40">
        <v>147</v>
      </c>
      <c r="AD42" s="40">
        <v>147</v>
      </c>
      <c r="AE42" s="40">
        <v>147</v>
      </c>
      <c r="AF42" s="40">
        <v>147</v>
      </c>
      <c r="AG42" s="40">
        <v>147</v>
      </c>
      <c r="AH42" s="40">
        <v>147</v>
      </c>
      <c r="AI42" s="40">
        <v>147</v>
      </c>
      <c r="AJ42" s="40">
        <v>147</v>
      </c>
      <c r="AK42" s="40">
        <v>147</v>
      </c>
      <c r="AL42" s="40">
        <v>147</v>
      </c>
      <c r="AM42" s="40">
        <v>147</v>
      </c>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256"/>
      <c r="BR42" s="56"/>
      <c r="BS42" s="56"/>
      <c r="BT42" s="56"/>
    </row>
    <row r="43" spans="1:72" ht="36" customHeight="1" x14ac:dyDescent="0.25">
      <c r="A43" s="74">
        <v>33</v>
      </c>
      <c r="B43" s="71" t="s">
        <v>633</v>
      </c>
      <c r="C43" s="64" t="s">
        <v>485</v>
      </c>
      <c r="D43" s="22" t="s">
        <v>733</v>
      </c>
      <c r="E43" s="21" t="s">
        <v>310</v>
      </c>
      <c r="F43" s="21" t="s">
        <v>522</v>
      </c>
      <c r="G43" s="42">
        <v>0</v>
      </c>
      <c r="H43" s="42">
        <v>0</v>
      </c>
      <c r="I43" s="42">
        <v>0</v>
      </c>
      <c r="J43" s="42">
        <v>0</v>
      </c>
      <c r="K43" s="42">
        <v>0</v>
      </c>
      <c r="L43" s="42">
        <v>0</v>
      </c>
      <c r="M43" s="42">
        <v>0</v>
      </c>
      <c r="N43" s="42">
        <v>0</v>
      </c>
      <c r="O43" s="42">
        <v>0</v>
      </c>
      <c r="P43" s="42">
        <v>0</v>
      </c>
      <c r="Q43" s="42">
        <v>0</v>
      </c>
      <c r="R43" s="42">
        <v>0</v>
      </c>
      <c r="S43" s="38">
        <v>40</v>
      </c>
      <c r="T43" s="38">
        <v>40</v>
      </c>
      <c r="U43" s="38">
        <v>42</v>
      </c>
      <c r="V43" s="38">
        <v>40</v>
      </c>
      <c r="W43" s="38">
        <v>44</v>
      </c>
      <c r="X43" s="38">
        <v>48</v>
      </c>
      <c r="Y43" s="40">
        <v>51.007611320765335</v>
      </c>
      <c r="Z43" s="40">
        <v>53.583254662752822</v>
      </c>
      <c r="AA43" s="40">
        <v>55.585097682655842</v>
      </c>
      <c r="AB43" s="51">
        <v>66</v>
      </c>
      <c r="AC43" s="51">
        <v>70</v>
      </c>
      <c r="AD43" s="51">
        <v>74</v>
      </c>
      <c r="AE43" s="39">
        <v>33</v>
      </c>
      <c r="AF43" s="39">
        <v>40</v>
      </c>
      <c r="AG43" s="39">
        <v>62</v>
      </c>
      <c r="AH43" s="39">
        <v>32</v>
      </c>
      <c r="AI43" s="39">
        <v>59</v>
      </c>
      <c r="AJ43" s="39">
        <v>66</v>
      </c>
      <c r="AK43" s="39">
        <v>85</v>
      </c>
      <c r="AL43" s="39">
        <v>100</v>
      </c>
      <c r="AM43" s="39">
        <v>96</v>
      </c>
      <c r="AN43" s="39">
        <v>98</v>
      </c>
      <c r="AO43" s="39">
        <v>55</v>
      </c>
      <c r="AP43" s="39">
        <v>84</v>
      </c>
      <c r="AQ43" s="39">
        <v>151</v>
      </c>
      <c r="AR43" s="39">
        <v>76</v>
      </c>
      <c r="AS43" s="39">
        <v>62</v>
      </c>
      <c r="AT43" s="39">
        <v>151</v>
      </c>
      <c r="AU43" s="39">
        <v>76</v>
      </c>
      <c r="AV43" s="39">
        <v>62</v>
      </c>
      <c r="AW43" s="39">
        <v>30</v>
      </c>
      <c r="AX43" s="39">
        <v>34</v>
      </c>
      <c r="AY43" s="39">
        <v>54</v>
      </c>
      <c r="AZ43" s="39">
        <v>120</v>
      </c>
      <c r="BA43" s="39">
        <v>120</v>
      </c>
      <c r="BB43" s="39">
        <v>120</v>
      </c>
      <c r="BC43" s="39">
        <v>98</v>
      </c>
      <c r="BD43" s="39">
        <v>98</v>
      </c>
      <c r="BE43" s="39">
        <v>98</v>
      </c>
      <c r="BF43" s="39">
        <v>119</v>
      </c>
      <c r="BG43" s="39">
        <v>119</v>
      </c>
      <c r="BH43" s="39">
        <v>119</v>
      </c>
      <c r="BI43" s="39">
        <v>82</v>
      </c>
      <c r="BJ43" s="39">
        <v>84</v>
      </c>
      <c r="BK43" s="39">
        <v>90</v>
      </c>
      <c r="BL43" s="39">
        <v>582</v>
      </c>
      <c r="BM43" s="39">
        <v>582</v>
      </c>
      <c r="BN43" s="39">
        <v>582</v>
      </c>
      <c r="BO43" s="40">
        <f t="shared" ref="BO43:BO44" si="8">BN43+(BN43*(POWER((BN43/BL43),(0.333333333333333))-1))</f>
        <v>582</v>
      </c>
      <c r="BP43" s="40">
        <f t="shared" ref="BP43:BP44" si="9">BO43+(BO43*(POWER((BO43/BM43),(0.333333333333333))-1))</f>
        <v>582</v>
      </c>
      <c r="BQ43" s="255">
        <f>BP43+(BP43*(POWER((BP43/BN43),(0.333333333333333))-1))</f>
        <v>582</v>
      </c>
      <c r="BR43" s="266">
        <v>45</v>
      </c>
      <c r="BS43" s="266">
        <v>45</v>
      </c>
      <c r="BT43" s="266">
        <v>45</v>
      </c>
    </row>
    <row r="44" spans="1:72" ht="36" customHeight="1" x14ac:dyDescent="0.25">
      <c r="A44" s="74">
        <v>34</v>
      </c>
      <c r="B44" s="71" t="s">
        <v>633</v>
      </c>
      <c r="C44" s="64" t="s">
        <v>488</v>
      </c>
      <c r="D44" s="22" t="s">
        <v>489</v>
      </c>
      <c r="E44" s="21" t="s">
        <v>26</v>
      </c>
      <c r="F44" s="21" t="s">
        <v>513</v>
      </c>
      <c r="G44" s="45">
        <v>0</v>
      </c>
      <c r="H44" s="45">
        <v>0</v>
      </c>
      <c r="I44" s="45">
        <v>0</v>
      </c>
      <c r="J44" s="45">
        <v>0</v>
      </c>
      <c r="K44" s="45">
        <v>0</v>
      </c>
      <c r="L44" s="45">
        <v>0</v>
      </c>
      <c r="M44" s="45">
        <v>0</v>
      </c>
      <c r="N44" s="45">
        <v>0</v>
      </c>
      <c r="O44" s="45">
        <v>0</v>
      </c>
      <c r="P44" s="39">
        <v>0</v>
      </c>
      <c r="Q44" s="39">
        <v>31</v>
      </c>
      <c r="R44" s="39">
        <v>31</v>
      </c>
      <c r="S44" s="40">
        <v>31</v>
      </c>
      <c r="T44" s="40">
        <v>31</v>
      </c>
      <c r="U44" s="40">
        <v>31</v>
      </c>
      <c r="V44" s="39">
        <v>50</v>
      </c>
      <c r="W44" s="39">
        <v>50</v>
      </c>
      <c r="X44" s="39">
        <v>50</v>
      </c>
      <c r="Y44" s="39">
        <v>30</v>
      </c>
      <c r="Z44" s="39">
        <v>40</v>
      </c>
      <c r="AA44" s="39">
        <v>65</v>
      </c>
      <c r="AB44" s="39">
        <v>1</v>
      </c>
      <c r="AC44" s="39">
        <v>75</v>
      </c>
      <c r="AD44" s="39">
        <v>100</v>
      </c>
      <c r="AE44" s="51">
        <v>111</v>
      </c>
      <c r="AF44" s="51">
        <v>94</v>
      </c>
      <c r="AG44" s="51">
        <v>115</v>
      </c>
      <c r="AH44" s="51">
        <v>90</v>
      </c>
      <c r="AI44" s="51">
        <v>96</v>
      </c>
      <c r="AJ44" s="51">
        <v>96</v>
      </c>
      <c r="AK44" s="51">
        <v>96</v>
      </c>
      <c r="AL44" s="51">
        <v>75</v>
      </c>
      <c r="AM44" s="51">
        <v>92</v>
      </c>
      <c r="AN44" s="40">
        <v>90.70405272874433</v>
      </c>
      <c r="AO44" s="40">
        <v>96.638126475938662</v>
      </c>
      <c r="AP44" s="40">
        <v>98.23556028181568</v>
      </c>
      <c r="AQ44" s="40">
        <v>100.88255462824237</v>
      </c>
      <c r="AR44" s="40">
        <v>102.33839332888209</v>
      </c>
      <c r="AS44" s="40">
        <v>103</v>
      </c>
      <c r="AT44" s="40">
        <v>104</v>
      </c>
      <c r="AU44" s="40">
        <v>105</v>
      </c>
      <c r="AV44" s="40">
        <v>105</v>
      </c>
      <c r="AW44" s="40">
        <f t="shared" ref="AW44:BE44" si="10">AV44+(AV44*(POWER((AV44/AT44),(0.333333333333333))-1))</f>
        <v>105.33546553795924</v>
      </c>
      <c r="AX44" s="40">
        <f t="shared" si="10"/>
        <v>105.44752538888582</v>
      </c>
      <c r="AY44" s="40">
        <f t="shared" si="10"/>
        <v>105.597123988603</v>
      </c>
      <c r="AZ44" s="40">
        <f t="shared" si="10"/>
        <v>105.68448783081176</v>
      </c>
      <c r="BA44" s="40">
        <f t="shared" si="10"/>
        <v>105.76359358657399</v>
      </c>
      <c r="BB44" s="40">
        <f t="shared" si="10"/>
        <v>105.81914175050136</v>
      </c>
      <c r="BC44" s="40">
        <f t="shared" si="10"/>
        <v>105.86406450499403</v>
      </c>
      <c r="BD44" s="40">
        <f t="shared" si="10"/>
        <v>105.89757601623667</v>
      </c>
      <c r="BE44" s="40">
        <f t="shared" si="10"/>
        <v>105.92373368853366</v>
      </c>
      <c r="BF44" s="40">
        <f>BE44+(BE44*(POWER((BE44/BC44),(0.333333333333333))-1))</f>
        <v>105.9436308892037</v>
      </c>
      <c r="BG44" s="40">
        <f>BF44+(BF44*(POWER((BF44/BD44),(0.333333333333333))-1))</f>
        <v>105.95898696404524</v>
      </c>
      <c r="BH44" s="40">
        <f>BG44+(BG44*(POWER((BG44/BE44),(0.333333333333333))-1))</f>
        <v>105.97074066300254</v>
      </c>
      <c r="BI44" s="40">
        <f t="shared" ref="BI44:BK44" si="11">BH44+(BH44*(POWER((BH44/BF44),(0.333333333333333))-1))</f>
        <v>105.97977879575532</v>
      </c>
      <c r="BJ44" s="40">
        <f t="shared" si="11"/>
        <v>105.98671031292648</v>
      </c>
      <c r="BK44" s="40">
        <f t="shared" si="11"/>
        <v>105.992034064351</v>
      </c>
      <c r="BL44" s="39">
        <v>94</v>
      </c>
      <c r="BM44" s="39">
        <v>116</v>
      </c>
      <c r="BN44" s="39">
        <v>134</v>
      </c>
      <c r="BO44" s="40">
        <f t="shared" si="8"/>
        <v>150.8101064928029</v>
      </c>
      <c r="BP44" s="40">
        <f t="shared" si="9"/>
        <v>164.59675380230976</v>
      </c>
      <c r="BQ44" s="255">
        <f>BP44+(BP44*(POWER((BP44/BN44),(0.333333333333333))-1))</f>
        <v>176.27609516972205</v>
      </c>
      <c r="BR44" s="255">
        <f>BQ44+(BQ44*(POWER((BQ44/BO44),(0.333333333333333))-1))</f>
        <v>185.68682048119081</v>
      </c>
      <c r="BS44" s="255">
        <f t="shared" ref="BS44" si="12">BR44+(BR44*(POWER((BR44/BP44),(0.333333333333333))-1))</f>
        <v>193.30111147870221</v>
      </c>
      <c r="BT44" s="255">
        <f t="shared" ref="BT44" si="13">BS44+(BS44*(POWER((BS44/BQ44),(0.333333333333333))-1))</f>
        <v>199.3339752266759</v>
      </c>
    </row>
    <row r="45" spans="1:72" ht="36" customHeight="1" x14ac:dyDescent="0.25">
      <c r="A45" s="74">
        <v>35</v>
      </c>
      <c r="B45" s="71" t="s">
        <v>633</v>
      </c>
      <c r="C45" s="64" t="s">
        <v>187</v>
      </c>
      <c r="D45" s="22" t="s">
        <v>188</v>
      </c>
      <c r="E45" s="21" t="s">
        <v>164</v>
      </c>
      <c r="F45" s="21" t="s">
        <v>189</v>
      </c>
      <c r="G45" s="42">
        <v>76</v>
      </c>
      <c r="H45" s="42">
        <v>76</v>
      </c>
      <c r="I45" s="42">
        <v>76</v>
      </c>
      <c r="J45" s="42">
        <v>76</v>
      </c>
      <c r="K45" s="42">
        <v>76</v>
      </c>
      <c r="L45" s="42">
        <v>76</v>
      </c>
      <c r="M45" s="42">
        <v>76</v>
      </c>
      <c r="N45" s="42">
        <v>76</v>
      </c>
      <c r="O45" s="42">
        <v>76</v>
      </c>
      <c r="P45" s="42">
        <v>76</v>
      </c>
      <c r="Q45" s="42">
        <v>76</v>
      </c>
      <c r="R45" s="42">
        <v>76</v>
      </c>
      <c r="S45" s="42">
        <v>76</v>
      </c>
      <c r="T45" s="42">
        <v>76</v>
      </c>
      <c r="U45" s="42">
        <v>76</v>
      </c>
      <c r="V45" s="40">
        <v>76</v>
      </c>
      <c r="W45" s="40">
        <v>76</v>
      </c>
      <c r="X45" s="40">
        <v>76</v>
      </c>
      <c r="Y45" s="40">
        <v>76</v>
      </c>
      <c r="Z45" s="40">
        <v>76</v>
      </c>
      <c r="AA45" s="40">
        <v>76</v>
      </c>
      <c r="AB45" s="40">
        <v>76</v>
      </c>
      <c r="AC45" s="40">
        <v>76</v>
      </c>
      <c r="AD45" s="40">
        <v>76</v>
      </c>
      <c r="AE45" s="40">
        <v>76</v>
      </c>
      <c r="AF45" s="40">
        <v>76</v>
      </c>
      <c r="AG45" s="40">
        <v>76</v>
      </c>
      <c r="AH45" s="40">
        <v>76</v>
      </c>
      <c r="AI45" s="40">
        <v>76</v>
      </c>
      <c r="AJ45" s="40">
        <v>76</v>
      </c>
      <c r="AK45" s="40">
        <v>76</v>
      </c>
      <c r="AL45" s="40">
        <v>76</v>
      </c>
      <c r="AM45" s="40">
        <v>76</v>
      </c>
      <c r="AN45" s="40">
        <v>76</v>
      </c>
      <c r="AO45" s="40">
        <v>76</v>
      </c>
      <c r="AP45" s="40">
        <v>76</v>
      </c>
      <c r="AQ45" s="41">
        <v>76</v>
      </c>
      <c r="AR45" s="41">
        <v>76</v>
      </c>
      <c r="AS45" s="41">
        <v>76</v>
      </c>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256"/>
      <c r="BR45" s="56"/>
      <c r="BS45" s="56"/>
      <c r="BT45" s="56"/>
    </row>
    <row r="46" spans="1:72" ht="36" customHeight="1" x14ac:dyDescent="0.25">
      <c r="A46" s="74">
        <v>36</v>
      </c>
      <c r="B46" s="71" t="s">
        <v>633</v>
      </c>
      <c r="C46" s="64" t="s">
        <v>772</v>
      </c>
      <c r="D46" s="22" t="s">
        <v>773</v>
      </c>
      <c r="E46" s="21" t="s">
        <v>164</v>
      </c>
      <c r="F46" s="21" t="s">
        <v>774</v>
      </c>
      <c r="G46" s="52"/>
      <c r="H46" s="52"/>
      <c r="I46" s="52"/>
      <c r="J46" s="52"/>
      <c r="K46" s="52"/>
      <c r="L46" s="52"/>
      <c r="M46" s="52"/>
      <c r="N46" s="52"/>
      <c r="O46" s="52"/>
      <c r="P46" s="52"/>
      <c r="Q46" s="52"/>
      <c r="R46" s="52"/>
      <c r="S46" s="52"/>
      <c r="T46" s="52"/>
      <c r="U46" s="52"/>
      <c r="V46" s="52"/>
      <c r="W46" s="52"/>
      <c r="X46" s="52"/>
      <c r="Y46" s="52"/>
      <c r="Z46" s="52"/>
      <c r="AA46" s="52"/>
      <c r="AB46" s="45">
        <v>0</v>
      </c>
      <c r="AC46" s="45">
        <v>0</v>
      </c>
      <c r="AD46" s="45">
        <v>0</v>
      </c>
      <c r="AE46" s="45">
        <v>0</v>
      </c>
      <c r="AF46" s="45">
        <v>0</v>
      </c>
      <c r="AG46" s="45">
        <v>0</v>
      </c>
      <c r="AH46" s="45">
        <v>0</v>
      </c>
      <c r="AI46" s="45">
        <v>0</v>
      </c>
      <c r="AJ46" s="45">
        <v>0</v>
      </c>
      <c r="AK46" s="46">
        <v>0</v>
      </c>
      <c r="AL46" s="46">
        <v>0</v>
      </c>
      <c r="AM46" s="46">
        <v>0</v>
      </c>
      <c r="AN46" s="40">
        <v>0</v>
      </c>
      <c r="AO46" s="40">
        <v>0</v>
      </c>
      <c r="AP46" s="40">
        <v>0</v>
      </c>
      <c r="AQ46" s="40">
        <v>0</v>
      </c>
      <c r="AR46" s="40">
        <v>0</v>
      </c>
      <c r="AS46" s="40">
        <v>0</v>
      </c>
      <c r="AT46" s="40">
        <v>0</v>
      </c>
      <c r="AU46" s="40">
        <v>0</v>
      </c>
      <c r="AV46" s="40">
        <v>0</v>
      </c>
      <c r="AW46" s="40">
        <v>0</v>
      </c>
      <c r="AX46" s="40">
        <v>0</v>
      </c>
      <c r="AY46" s="40">
        <v>0</v>
      </c>
      <c r="AZ46" s="40">
        <v>0</v>
      </c>
      <c r="BA46" s="40">
        <v>0</v>
      </c>
      <c r="BB46" s="40">
        <v>0</v>
      </c>
      <c r="BC46" s="40">
        <v>0</v>
      </c>
      <c r="BD46" s="40">
        <v>0</v>
      </c>
      <c r="BE46" s="40">
        <v>0</v>
      </c>
      <c r="BF46" s="40">
        <v>0</v>
      </c>
      <c r="BG46" s="40">
        <v>0</v>
      </c>
      <c r="BH46" s="40">
        <v>0</v>
      </c>
      <c r="BI46" s="40">
        <v>0</v>
      </c>
      <c r="BJ46" s="40">
        <v>0</v>
      </c>
      <c r="BK46" s="40">
        <v>0</v>
      </c>
      <c r="BL46" s="40">
        <v>0</v>
      </c>
      <c r="BM46" s="40">
        <v>0</v>
      </c>
      <c r="BN46" s="40">
        <v>0</v>
      </c>
      <c r="BO46" s="244">
        <v>0</v>
      </c>
      <c r="BP46" s="244">
        <v>0</v>
      </c>
      <c r="BQ46" s="257">
        <v>0</v>
      </c>
      <c r="BR46" s="244">
        <v>0</v>
      </c>
      <c r="BS46" s="244">
        <v>0</v>
      </c>
      <c r="BT46" s="244">
        <v>0</v>
      </c>
    </row>
    <row r="47" spans="1:72" ht="36" customHeight="1" x14ac:dyDescent="0.25">
      <c r="A47" s="74">
        <v>37</v>
      </c>
      <c r="B47" s="71" t="s">
        <v>633</v>
      </c>
      <c r="C47" s="64" t="s">
        <v>477</v>
      </c>
      <c r="D47" s="22" t="s">
        <v>200</v>
      </c>
      <c r="E47" s="21" t="s">
        <v>164</v>
      </c>
      <c r="F47" s="21" t="s">
        <v>183</v>
      </c>
      <c r="G47" s="39">
        <v>250</v>
      </c>
      <c r="H47" s="39">
        <v>255</v>
      </c>
      <c r="I47" s="39">
        <v>260</v>
      </c>
      <c r="J47" s="42">
        <v>260</v>
      </c>
      <c r="K47" s="42">
        <v>260</v>
      </c>
      <c r="L47" s="42">
        <v>260</v>
      </c>
      <c r="M47" s="42">
        <v>280</v>
      </c>
      <c r="N47" s="42">
        <v>280</v>
      </c>
      <c r="O47" s="42">
        <v>284</v>
      </c>
      <c r="P47" s="42">
        <v>284</v>
      </c>
      <c r="Q47" s="42">
        <v>284</v>
      </c>
      <c r="R47" s="42">
        <v>284</v>
      </c>
      <c r="S47" s="42">
        <v>284</v>
      </c>
      <c r="T47" s="42">
        <v>284</v>
      </c>
      <c r="U47" s="42">
        <v>284</v>
      </c>
      <c r="V47" s="39">
        <v>582</v>
      </c>
      <c r="W47" s="39">
        <v>582</v>
      </c>
      <c r="X47" s="39">
        <v>582</v>
      </c>
      <c r="Y47" s="39">
        <v>582</v>
      </c>
      <c r="Z47" s="39">
        <v>584</v>
      </c>
      <c r="AA47" s="39">
        <v>584</v>
      </c>
      <c r="AB47" s="39">
        <v>566</v>
      </c>
      <c r="AC47" s="39">
        <v>566</v>
      </c>
      <c r="AD47" s="39">
        <v>566</v>
      </c>
      <c r="AE47" s="39">
        <v>562</v>
      </c>
      <c r="AF47" s="39">
        <v>562</v>
      </c>
      <c r="AG47" s="39">
        <v>570</v>
      </c>
      <c r="AH47" s="39">
        <v>568</v>
      </c>
      <c r="AI47" s="39">
        <v>568</v>
      </c>
      <c r="AJ47" s="39">
        <v>566</v>
      </c>
      <c r="AK47" s="39">
        <v>568</v>
      </c>
      <c r="AL47" s="39">
        <v>568</v>
      </c>
      <c r="AM47" s="39">
        <v>568</v>
      </c>
      <c r="AN47" s="39">
        <v>552</v>
      </c>
      <c r="AO47" s="39">
        <v>554</v>
      </c>
      <c r="AP47" s="39">
        <v>554</v>
      </c>
      <c r="AQ47" s="40">
        <f>AP47+(AP47*(POWER((AP47/AN47),(0.333333333333333))-1))</f>
        <v>554.6682756780358</v>
      </c>
      <c r="AR47" s="40">
        <f t="shared" ref="AR47:AY50" si="14">AQ47+(AQ47*(POWER((AQ47/AO47),(0.333333333333333))-1))</f>
        <v>554.89121332792581</v>
      </c>
      <c r="AS47" s="40">
        <f t="shared" si="14"/>
        <v>555.18860291996543</v>
      </c>
      <c r="AT47" s="40">
        <f t="shared" si="14"/>
        <v>555.36215378075121</v>
      </c>
      <c r="AU47" s="40">
        <f t="shared" si="14"/>
        <v>555.51922273512389</v>
      </c>
      <c r="AV47" s="40">
        <f t="shared" si="14"/>
        <v>555.62947308707237</v>
      </c>
      <c r="AW47" s="40">
        <f t="shared" si="14"/>
        <v>555.71860811325359</v>
      </c>
      <c r="AX47" s="40">
        <f t="shared" si="14"/>
        <v>555.78508580754692</v>
      </c>
      <c r="AY47" s="40">
        <f t="shared" si="14"/>
        <v>555.83696639860807</v>
      </c>
      <c r="AZ47" s="39">
        <v>542</v>
      </c>
      <c r="BA47" s="39">
        <v>542</v>
      </c>
      <c r="BB47" s="39">
        <v>542</v>
      </c>
      <c r="BC47" s="40">
        <f t="shared" ref="BC47:BG48" si="15">BB47+(BB47*(POWER((BB47/AZ47),(0.333333333333333))-1))</f>
        <v>542</v>
      </c>
      <c r="BD47" s="40">
        <f t="shared" si="15"/>
        <v>542</v>
      </c>
      <c r="BE47" s="40">
        <f t="shared" si="15"/>
        <v>542</v>
      </c>
      <c r="BF47" s="40">
        <f t="shared" si="15"/>
        <v>542</v>
      </c>
      <c r="BG47" s="40">
        <f t="shared" si="15"/>
        <v>542</v>
      </c>
      <c r="BH47" s="40">
        <f>BG47+(BG47*(POWER((BG47/BE47),(0.333333333333333))-1))</f>
        <v>542</v>
      </c>
      <c r="BI47" s="40">
        <f t="shared" ref="BI47:BK47" si="16">BH47+(BH47*(POWER((BH47/BF47),(0.333333333333333))-1))</f>
        <v>542</v>
      </c>
      <c r="BJ47" s="40">
        <f t="shared" si="16"/>
        <v>542</v>
      </c>
      <c r="BK47" s="40">
        <f t="shared" si="16"/>
        <v>542</v>
      </c>
      <c r="BL47" s="40">
        <v>542</v>
      </c>
      <c r="BM47" s="40">
        <v>542</v>
      </c>
      <c r="BN47" s="40">
        <v>542</v>
      </c>
      <c r="BO47" s="40">
        <f t="shared" ref="BO47:BO50" si="17">BN47+(BN47*(POWER((BN47/BL47),(0.333333333333333))-1))</f>
        <v>542</v>
      </c>
      <c r="BP47" s="40">
        <f t="shared" ref="BP47:BP48" si="18">BO47+(BO47*(POWER((BO47/BM47),(0.333333333333333))-1))</f>
        <v>542</v>
      </c>
      <c r="BQ47" s="255">
        <f>BP47+(BP47*(POWER((BP47/BN47),(0.333333333333333))-1))</f>
        <v>542</v>
      </c>
      <c r="BR47" s="266">
        <v>264</v>
      </c>
      <c r="BS47" s="266">
        <v>272</v>
      </c>
      <c r="BT47" s="266">
        <v>272</v>
      </c>
    </row>
    <row r="48" spans="1:72" ht="36" customHeight="1" x14ac:dyDescent="0.25">
      <c r="A48" s="74">
        <v>38</v>
      </c>
      <c r="B48" s="71" t="s">
        <v>633</v>
      </c>
      <c r="C48" s="64" t="s">
        <v>667</v>
      </c>
      <c r="D48" s="22" t="s">
        <v>496</v>
      </c>
      <c r="E48" s="21" t="s">
        <v>164</v>
      </c>
      <c r="F48" s="21" t="s">
        <v>174</v>
      </c>
      <c r="G48" s="42">
        <v>0</v>
      </c>
      <c r="H48" s="42">
        <v>0</v>
      </c>
      <c r="I48" s="42">
        <v>0</v>
      </c>
      <c r="J48" s="42">
        <v>0</v>
      </c>
      <c r="K48" s="42">
        <v>0</v>
      </c>
      <c r="L48" s="42">
        <v>0</v>
      </c>
      <c r="M48" s="42">
        <v>0</v>
      </c>
      <c r="N48" s="42">
        <v>0</v>
      </c>
      <c r="O48" s="42">
        <v>0</v>
      </c>
      <c r="P48" s="42">
        <v>0</v>
      </c>
      <c r="Q48" s="42">
        <v>0</v>
      </c>
      <c r="R48" s="42">
        <v>0</v>
      </c>
      <c r="S48" s="42">
        <v>0</v>
      </c>
      <c r="T48" s="42">
        <v>0</v>
      </c>
      <c r="U48" s="42">
        <v>0</v>
      </c>
      <c r="V48" s="40">
        <v>566</v>
      </c>
      <c r="W48" s="40">
        <v>566</v>
      </c>
      <c r="X48" s="40">
        <v>566</v>
      </c>
      <c r="Y48" s="39">
        <v>566</v>
      </c>
      <c r="Z48" s="39">
        <v>566</v>
      </c>
      <c r="AA48" s="39">
        <v>566</v>
      </c>
      <c r="AB48" s="39">
        <v>566</v>
      </c>
      <c r="AC48" s="39">
        <v>566</v>
      </c>
      <c r="AD48" s="39">
        <v>566</v>
      </c>
      <c r="AE48" s="39">
        <v>566</v>
      </c>
      <c r="AF48" s="39">
        <v>568</v>
      </c>
      <c r="AG48" s="39">
        <v>568</v>
      </c>
      <c r="AH48" s="39">
        <v>568</v>
      </c>
      <c r="AI48" s="39">
        <v>568</v>
      </c>
      <c r="AJ48" s="39">
        <v>568</v>
      </c>
      <c r="AK48" s="39">
        <v>568</v>
      </c>
      <c r="AL48" s="39">
        <v>2272</v>
      </c>
      <c r="AM48" s="39">
        <v>568</v>
      </c>
      <c r="AN48" s="39">
        <v>560</v>
      </c>
      <c r="AO48" s="39">
        <v>560</v>
      </c>
      <c r="AP48" s="39">
        <v>562</v>
      </c>
      <c r="AQ48" s="40">
        <f>AP48+(AP48*(POWER((AP48/AN48),(0.333333333333333))-1))</f>
        <v>562.6682527103618</v>
      </c>
      <c r="AR48" s="40">
        <f t="shared" si="14"/>
        <v>563.5604925221628</v>
      </c>
      <c r="AS48" s="40">
        <f t="shared" si="14"/>
        <v>564.08161898806054</v>
      </c>
      <c r="AT48" s="40">
        <f t="shared" si="14"/>
        <v>564.55352958169715</v>
      </c>
      <c r="AU48" s="40">
        <f t="shared" si="14"/>
        <v>564.88493062892519</v>
      </c>
      <c r="AV48" s="40">
        <f t="shared" si="14"/>
        <v>565.15295531778361</v>
      </c>
      <c r="AW48" s="40">
        <f t="shared" si="14"/>
        <v>565.35290529689667</v>
      </c>
      <c r="AX48" s="40">
        <f t="shared" si="14"/>
        <v>565.50898299038533</v>
      </c>
      <c r="AY48" s="40">
        <f t="shared" si="14"/>
        <v>565.62770871553482</v>
      </c>
      <c r="AZ48" s="39">
        <v>550</v>
      </c>
      <c r="BA48" s="39">
        <v>552</v>
      </c>
      <c r="BB48" s="39">
        <v>552</v>
      </c>
      <c r="BC48" s="40">
        <f t="shared" si="15"/>
        <v>552.66828152426865</v>
      </c>
      <c r="BD48" s="40">
        <f t="shared" si="15"/>
        <v>552.89122177475167</v>
      </c>
      <c r="BE48" s="40">
        <f t="shared" si="15"/>
        <v>553.18861534196719</v>
      </c>
      <c r="BF48" s="40">
        <f t="shared" si="15"/>
        <v>553.36216878979155</v>
      </c>
      <c r="BG48" s="40">
        <f t="shared" si="15"/>
        <v>553.51924025522351</v>
      </c>
      <c r="BH48" s="40">
        <f>BG48+(BG48*(POWER((BG48/BE48),(0.333333333333333))-1))</f>
        <v>553.6294924660325</v>
      </c>
      <c r="BI48" s="40">
        <f t="shared" ref="BI48:BK50" si="19">BH48+(BH48*(POWER((BH48/BF48),(0.333333333333333))-1))</f>
        <v>553.71862905311457</v>
      </c>
      <c r="BJ48" s="40">
        <f t="shared" si="19"/>
        <v>553.78510794532701</v>
      </c>
      <c r="BK48" s="40">
        <f t="shared" si="19"/>
        <v>553.83698949132145</v>
      </c>
      <c r="BL48" s="40">
        <v>553.87644859272393</v>
      </c>
      <c r="BM48" s="40">
        <v>553.90689882298147</v>
      </c>
      <c r="BN48" s="40">
        <v>553.9302038944719</v>
      </c>
      <c r="BO48" s="40">
        <f t="shared" si="17"/>
        <v>553.94812348771995</v>
      </c>
      <c r="BP48" s="40">
        <f t="shared" si="18"/>
        <v>553.96186572443401</v>
      </c>
      <c r="BQ48" s="255">
        <f>BP48+(BP48*(POWER((BP48/BN48),(0.333333333333333))-1))</f>
        <v>553.97242006991473</v>
      </c>
      <c r="BR48" s="266">
        <v>502</v>
      </c>
      <c r="BS48" s="266">
        <v>494</v>
      </c>
      <c r="BT48" s="266">
        <v>490</v>
      </c>
    </row>
    <row r="49" spans="1:72" ht="36" customHeight="1" x14ac:dyDescent="0.25">
      <c r="A49" s="74">
        <v>39</v>
      </c>
      <c r="B49" s="71" t="s">
        <v>633</v>
      </c>
      <c r="C49" s="64" t="s">
        <v>546</v>
      </c>
      <c r="D49" s="22" t="s">
        <v>163</v>
      </c>
      <c r="E49" s="21" t="s">
        <v>164</v>
      </c>
      <c r="F49" s="21" t="s">
        <v>164</v>
      </c>
      <c r="G49" s="39">
        <v>715</v>
      </c>
      <c r="H49" s="39">
        <v>720</v>
      </c>
      <c r="I49" s="39">
        <v>720</v>
      </c>
      <c r="J49" s="39">
        <v>725</v>
      </c>
      <c r="K49" s="39">
        <v>720</v>
      </c>
      <c r="L49" s="39">
        <v>730</v>
      </c>
      <c r="M49" s="39">
        <v>730</v>
      </c>
      <c r="N49" s="39">
        <v>730</v>
      </c>
      <c r="O49" s="39">
        <v>727</v>
      </c>
      <c r="P49" s="39">
        <v>700</v>
      </c>
      <c r="Q49" s="39">
        <v>686</v>
      </c>
      <c r="R49" s="39">
        <v>705</v>
      </c>
      <c r="S49" s="39">
        <v>720</v>
      </c>
      <c r="T49" s="39">
        <v>740</v>
      </c>
      <c r="U49" s="39">
        <v>725</v>
      </c>
      <c r="V49" s="39">
        <v>717</v>
      </c>
      <c r="W49" s="39">
        <v>715</v>
      </c>
      <c r="X49" s="39">
        <v>714</v>
      </c>
      <c r="Y49" s="39">
        <v>706</v>
      </c>
      <c r="Z49" s="39">
        <v>710</v>
      </c>
      <c r="AA49" s="39">
        <v>715</v>
      </c>
      <c r="AB49" s="39">
        <v>715</v>
      </c>
      <c r="AC49" s="39">
        <v>710</v>
      </c>
      <c r="AD49" s="39">
        <v>719</v>
      </c>
      <c r="AE49" s="39">
        <v>715</v>
      </c>
      <c r="AF49" s="39">
        <v>705</v>
      </c>
      <c r="AG49" s="39">
        <v>729</v>
      </c>
      <c r="AH49" s="39">
        <v>712</v>
      </c>
      <c r="AI49" s="39">
        <v>729</v>
      </c>
      <c r="AJ49" s="39">
        <v>726</v>
      </c>
      <c r="AK49" s="39">
        <v>759</v>
      </c>
      <c r="AL49" s="39">
        <v>785</v>
      </c>
      <c r="AM49" s="39">
        <v>785</v>
      </c>
      <c r="AN49" s="39">
        <v>805</v>
      </c>
      <c r="AO49" s="39">
        <v>796</v>
      </c>
      <c r="AP49" s="39">
        <v>816</v>
      </c>
      <c r="AQ49" s="39">
        <v>798</v>
      </c>
      <c r="AR49" s="39">
        <v>795</v>
      </c>
      <c r="AS49" s="39">
        <v>810</v>
      </c>
      <c r="AT49" s="39">
        <v>876</v>
      </c>
      <c r="AU49" s="39">
        <v>890</v>
      </c>
      <c r="AV49" s="39">
        <v>919</v>
      </c>
      <c r="AW49" s="39">
        <v>798</v>
      </c>
      <c r="AX49" s="39">
        <v>804</v>
      </c>
      <c r="AY49" s="39">
        <v>808</v>
      </c>
      <c r="AZ49" s="39">
        <v>814</v>
      </c>
      <c r="BA49" s="39">
        <v>804</v>
      </c>
      <c r="BB49" s="39">
        <v>657</v>
      </c>
      <c r="BC49" s="39">
        <v>597</v>
      </c>
      <c r="BD49" s="39">
        <v>604</v>
      </c>
      <c r="BE49" s="39">
        <v>598</v>
      </c>
      <c r="BF49" s="39">
        <v>651</v>
      </c>
      <c r="BG49" s="39">
        <v>634</v>
      </c>
      <c r="BH49" s="39">
        <v>610</v>
      </c>
      <c r="BI49" s="39">
        <v>604</v>
      </c>
      <c r="BJ49" s="39">
        <v>603</v>
      </c>
      <c r="BK49" s="39">
        <v>661</v>
      </c>
      <c r="BL49" s="39">
        <v>603</v>
      </c>
      <c r="BM49" s="39">
        <v>604</v>
      </c>
      <c r="BN49" s="39">
        <v>636</v>
      </c>
      <c r="BO49" s="39">
        <v>605</v>
      </c>
      <c r="BP49" s="39">
        <v>596</v>
      </c>
      <c r="BQ49" s="253">
        <v>544</v>
      </c>
      <c r="BR49" s="39">
        <v>554</v>
      </c>
      <c r="BS49" s="39">
        <v>564</v>
      </c>
      <c r="BT49" s="39">
        <v>553</v>
      </c>
    </row>
    <row r="50" spans="1:72" ht="36" customHeight="1" x14ac:dyDescent="0.25">
      <c r="A50" s="74">
        <v>40</v>
      </c>
      <c r="B50" s="71" t="s">
        <v>633</v>
      </c>
      <c r="C50" s="64" t="s">
        <v>541</v>
      </c>
      <c r="D50" s="22" t="s">
        <v>556</v>
      </c>
      <c r="E50" s="21" t="s">
        <v>74</v>
      </c>
      <c r="F50" s="21" t="s">
        <v>95</v>
      </c>
      <c r="G50" s="42">
        <v>0</v>
      </c>
      <c r="H50" s="42">
        <v>0</v>
      </c>
      <c r="I50" s="42">
        <v>0</v>
      </c>
      <c r="J50" s="42">
        <v>0</v>
      </c>
      <c r="K50" s="42">
        <v>0</v>
      </c>
      <c r="L50" s="42">
        <v>0</v>
      </c>
      <c r="M50" s="42">
        <v>0</v>
      </c>
      <c r="N50" s="42">
        <v>0</v>
      </c>
      <c r="O50" s="42">
        <v>0</v>
      </c>
      <c r="P50" s="42">
        <v>0</v>
      </c>
      <c r="Q50" s="42">
        <v>0</v>
      </c>
      <c r="R50" s="42">
        <v>0</v>
      </c>
      <c r="S50" s="42">
        <v>0</v>
      </c>
      <c r="T50" s="42">
        <v>0</v>
      </c>
      <c r="U50" s="42">
        <v>0</v>
      </c>
      <c r="V50" s="38">
        <v>612</v>
      </c>
      <c r="W50" s="38">
        <v>600</v>
      </c>
      <c r="X50" s="38">
        <v>605</v>
      </c>
      <c r="Y50" s="39">
        <v>610</v>
      </c>
      <c r="Z50" s="39">
        <v>604</v>
      </c>
      <c r="AA50" s="39">
        <v>609</v>
      </c>
      <c r="AB50" s="39">
        <v>610</v>
      </c>
      <c r="AC50" s="39">
        <v>605</v>
      </c>
      <c r="AD50" s="39">
        <v>610</v>
      </c>
      <c r="AE50" s="39">
        <v>615</v>
      </c>
      <c r="AF50" s="39">
        <v>620</v>
      </c>
      <c r="AG50" s="39">
        <v>610</v>
      </c>
      <c r="AH50" s="39">
        <v>605</v>
      </c>
      <c r="AI50" s="39">
        <v>610</v>
      </c>
      <c r="AJ50" s="39">
        <v>600</v>
      </c>
      <c r="AK50" s="39">
        <v>606</v>
      </c>
      <c r="AL50" s="39">
        <v>610</v>
      </c>
      <c r="AM50" s="39">
        <v>612</v>
      </c>
      <c r="AN50" s="39">
        <v>620</v>
      </c>
      <c r="AO50" s="39">
        <v>618</v>
      </c>
      <c r="AP50" s="39">
        <v>615</v>
      </c>
      <c r="AQ50" s="39">
        <v>612</v>
      </c>
      <c r="AR50" s="39">
        <v>615</v>
      </c>
      <c r="AS50" s="39">
        <v>610</v>
      </c>
      <c r="AT50" s="40">
        <f t="shared" si="14"/>
        <v>609.33478682237762</v>
      </c>
      <c r="AU50" s="40">
        <f t="shared" si="14"/>
        <v>607.45800324035997</v>
      </c>
      <c r="AV50" s="40">
        <f t="shared" si="14"/>
        <v>606.61302717724345</v>
      </c>
      <c r="AW50" s="39">
        <v>610</v>
      </c>
      <c r="AX50" s="39">
        <v>612</v>
      </c>
      <c r="AY50" s="39">
        <v>615</v>
      </c>
      <c r="AZ50" s="40">
        <f t="shared" ref="AZ50:BE50" si="20">AY50+(AY50*(POWER((AY50/AW50),(0.333333333333333))-1))</f>
        <v>616.675757602006</v>
      </c>
      <c r="BA50" s="40">
        <f t="shared" si="20"/>
        <v>618.24226856309542</v>
      </c>
      <c r="BB50" s="40">
        <f t="shared" si="20"/>
        <v>619.32681879477093</v>
      </c>
      <c r="BC50" s="40">
        <f t="shared" si="20"/>
        <v>620.21303606436152</v>
      </c>
      <c r="BD50" s="40">
        <f t="shared" si="20"/>
        <v>620.87135362267895</v>
      </c>
      <c r="BE50" s="40">
        <f t="shared" si="20"/>
        <v>621.38705407022962</v>
      </c>
      <c r="BF50" s="39">
        <v>338</v>
      </c>
      <c r="BG50" s="39">
        <v>400</v>
      </c>
      <c r="BH50" s="39">
        <v>403</v>
      </c>
      <c r="BI50" s="40">
        <f t="shared" si="19"/>
        <v>427.33437401465198</v>
      </c>
      <c r="BJ50" s="40">
        <f t="shared" ref="BJ50" si="21">BI50+(BI50*(POWER((BI50/BG50),(0.333333333333333))-1))</f>
        <v>436.85479504694797</v>
      </c>
      <c r="BK50" s="40">
        <f t="shared" ref="BK50" si="22">BJ50+(BJ50*(POWER((BJ50/BH50),(0.333333333333333))-1))</f>
        <v>448.76033199561044</v>
      </c>
      <c r="BL50" s="39">
        <v>410</v>
      </c>
      <c r="BM50" s="39">
        <v>414</v>
      </c>
      <c r="BN50" s="39">
        <v>417</v>
      </c>
      <c r="BO50" s="40">
        <f t="shared" si="17"/>
        <v>419.35979154619946</v>
      </c>
      <c r="BP50" s="40">
        <f t="shared" ref="BP50" si="23">BO50+(BO50*(POWER((BO50/BM50),(0.333333333333333))-1))</f>
        <v>421.16176455246284</v>
      </c>
      <c r="BQ50" s="255">
        <f>BP50+(BP50*(POWER((BP50/BN50),(0.333333333333333))-1))</f>
        <v>422.55822911795406</v>
      </c>
      <c r="BR50" s="255">
        <f>BQ50+(BQ50*(POWER((BQ50/BO50),(0.333333333333333))-1))</f>
        <v>423.62978677956454</v>
      </c>
      <c r="BS50" s="255">
        <f t="shared" ref="BS50" si="24">BR50+(BR50*(POWER((BR50/BP50),(0.333333333333333))-1))</f>
        <v>424.45567061216832</v>
      </c>
      <c r="BT50" s="255">
        <f t="shared" ref="BT50" si="25">BS50+(BS50*(POWER((BS50/BQ50),(0.333333333333333))-1))</f>
        <v>425.09004260411081</v>
      </c>
    </row>
    <row r="51" spans="1:72" ht="36" customHeight="1" x14ac:dyDescent="0.25">
      <c r="A51" s="74">
        <v>41</v>
      </c>
      <c r="B51" s="71" t="s">
        <v>633</v>
      </c>
      <c r="C51" s="64" t="s">
        <v>686</v>
      </c>
      <c r="D51" s="22" t="s">
        <v>770</v>
      </c>
      <c r="E51" s="21" t="s">
        <v>304</v>
      </c>
      <c r="F51" s="21" t="s">
        <v>607</v>
      </c>
      <c r="G51" s="39">
        <v>2065</v>
      </c>
      <c r="H51" s="39">
        <v>2058</v>
      </c>
      <c r="I51" s="39">
        <v>2098</v>
      </c>
      <c r="J51" s="39">
        <v>3008</v>
      </c>
      <c r="K51" s="39">
        <v>3008</v>
      </c>
      <c r="L51" s="39">
        <v>2156</v>
      </c>
      <c r="M51" s="39">
        <v>3008</v>
      </c>
      <c r="N51" s="39">
        <v>3008</v>
      </c>
      <c r="O51" s="39">
        <v>2858</v>
      </c>
      <c r="P51" s="39">
        <v>2808</v>
      </c>
      <c r="Q51" s="39">
        <v>2708</v>
      </c>
      <c r="R51" s="39">
        <v>2658</v>
      </c>
      <c r="S51" s="39">
        <v>2608</v>
      </c>
      <c r="T51" s="39">
        <v>2608</v>
      </c>
      <c r="U51" s="39">
        <v>2508</v>
      </c>
      <c r="V51" s="39">
        <v>2500</v>
      </c>
      <c r="W51" s="39">
        <v>2408</v>
      </c>
      <c r="X51" s="39">
        <v>2358</v>
      </c>
      <c r="Y51" s="39">
        <v>2258</v>
      </c>
      <c r="Z51" s="39">
        <v>1208</v>
      </c>
      <c r="AA51" s="39">
        <v>2208</v>
      </c>
      <c r="AB51" s="39">
        <v>2100</v>
      </c>
      <c r="AC51" s="39">
        <v>2000</v>
      </c>
      <c r="AD51" s="39">
        <v>2000</v>
      </c>
      <c r="AE51" s="39">
        <v>2000</v>
      </c>
      <c r="AF51" s="39">
        <v>1800</v>
      </c>
      <c r="AG51" s="39">
        <v>1800</v>
      </c>
      <c r="AH51" s="39">
        <v>1600</v>
      </c>
      <c r="AI51" s="39">
        <v>1600</v>
      </c>
      <c r="AJ51" s="39">
        <v>1500</v>
      </c>
      <c r="AK51" s="39">
        <v>1500</v>
      </c>
      <c r="AL51" s="39">
        <v>1500</v>
      </c>
      <c r="AM51" s="39">
        <v>1400</v>
      </c>
      <c r="AN51" s="39">
        <v>1200</v>
      </c>
      <c r="AO51" s="39">
        <v>1200</v>
      </c>
      <c r="AP51" s="39">
        <v>1200</v>
      </c>
      <c r="AQ51" s="39">
        <v>1200</v>
      </c>
      <c r="AR51" s="39">
        <v>1200</v>
      </c>
      <c r="AS51" s="39">
        <v>1200</v>
      </c>
      <c r="AT51" s="39">
        <v>1200</v>
      </c>
      <c r="AU51" s="39">
        <v>1200</v>
      </c>
      <c r="AV51" s="39">
        <v>1100</v>
      </c>
      <c r="AW51" s="39">
        <v>1100</v>
      </c>
      <c r="AX51" s="39">
        <v>1100</v>
      </c>
      <c r="AY51" s="39">
        <v>1000</v>
      </c>
      <c r="AZ51" s="39">
        <v>1000</v>
      </c>
      <c r="BA51" s="39">
        <v>1000</v>
      </c>
      <c r="BB51" s="39">
        <v>1000</v>
      </c>
      <c r="BC51" s="40">
        <f>BB51+(BB51*(POWER((BB51/AZ51),(0.333333333333333))-1))</f>
        <v>1000</v>
      </c>
      <c r="BD51" s="40">
        <f>BC51+(BC51*(POWER((BC51/BA51),(0.333333333333333))-1))</f>
        <v>1000</v>
      </c>
      <c r="BE51" s="40">
        <f>BD51+(BD51*(POWER((BD51/BB51),(0.333333333333333))-1))</f>
        <v>1000</v>
      </c>
      <c r="BF51" s="39">
        <v>1000</v>
      </c>
      <c r="BG51" s="39">
        <v>1000</v>
      </c>
      <c r="BH51" s="39">
        <v>850</v>
      </c>
      <c r="BI51" s="39">
        <v>850</v>
      </c>
      <c r="BJ51" s="39">
        <v>800</v>
      </c>
      <c r="BK51" s="39">
        <v>800</v>
      </c>
      <c r="BL51" s="39">
        <v>1000</v>
      </c>
      <c r="BM51" s="39">
        <v>1000</v>
      </c>
      <c r="BN51" s="39">
        <v>1000</v>
      </c>
      <c r="BO51" s="39">
        <v>1000</v>
      </c>
      <c r="BP51" s="39">
        <v>1000</v>
      </c>
      <c r="BQ51" s="253">
        <v>1000</v>
      </c>
      <c r="BR51" s="39">
        <v>800</v>
      </c>
      <c r="BS51" s="39">
        <v>800</v>
      </c>
      <c r="BT51" s="39">
        <v>800</v>
      </c>
    </row>
    <row r="52" spans="1:72" ht="36" customHeight="1" x14ac:dyDescent="0.25">
      <c r="A52" s="74">
        <v>42</v>
      </c>
      <c r="B52" s="71" t="s">
        <v>633</v>
      </c>
      <c r="C52" s="64" t="s">
        <v>686</v>
      </c>
      <c r="D52" s="22" t="s">
        <v>770</v>
      </c>
      <c r="E52" s="21" t="s">
        <v>369</v>
      </c>
      <c r="F52" s="21" t="s">
        <v>700</v>
      </c>
      <c r="G52" s="39">
        <v>2100</v>
      </c>
      <c r="H52" s="39">
        <v>2109</v>
      </c>
      <c r="I52" s="39">
        <v>2116</v>
      </c>
      <c r="J52" s="39">
        <v>2116</v>
      </c>
      <c r="K52" s="39">
        <v>2116</v>
      </c>
      <c r="L52" s="39">
        <v>3008</v>
      </c>
      <c r="M52" s="39">
        <v>4312</v>
      </c>
      <c r="N52" s="39">
        <v>4312</v>
      </c>
      <c r="O52" s="39">
        <v>4312</v>
      </c>
      <c r="P52" s="39">
        <v>4312</v>
      </c>
      <c r="Q52" s="39">
        <v>4312</v>
      </c>
      <c r="R52" s="39">
        <v>4312</v>
      </c>
      <c r="S52" s="39">
        <v>4200</v>
      </c>
      <c r="T52" s="39">
        <v>4100</v>
      </c>
      <c r="U52" s="39">
        <v>4000</v>
      </c>
      <c r="V52" s="39">
        <v>4200</v>
      </c>
      <c r="W52" s="39">
        <v>4000</v>
      </c>
      <c r="X52" s="39">
        <v>4100</v>
      </c>
      <c r="Y52" s="39">
        <v>2050</v>
      </c>
      <c r="Z52" s="39">
        <v>2000</v>
      </c>
      <c r="AA52" s="39">
        <v>2000</v>
      </c>
      <c r="AB52" s="39">
        <v>1900</v>
      </c>
      <c r="AC52" s="39">
        <v>1900</v>
      </c>
      <c r="AD52" s="39">
        <v>2000</v>
      </c>
      <c r="AE52" s="39">
        <v>1900</v>
      </c>
      <c r="AF52" s="39">
        <v>1600</v>
      </c>
      <c r="AG52" s="39">
        <v>1600</v>
      </c>
      <c r="AH52" s="39">
        <v>1300</v>
      </c>
      <c r="AI52" s="39">
        <v>1300</v>
      </c>
      <c r="AJ52" s="39">
        <v>1300</v>
      </c>
      <c r="AK52" s="39">
        <v>1300</v>
      </c>
      <c r="AL52" s="39">
        <v>1300</v>
      </c>
      <c r="AM52" s="39">
        <v>1300</v>
      </c>
      <c r="AN52" s="39">
        <v>1300</v>
      </c>
      <c r="AO52" s="39">
        <v>1300</v>
      </c>
      <c r="AP52" s="39">
        <v>1300</v>
      </c>
      <c r="AQ52" s="39">
        <v>1300</v>
      </c>
      <c r="AR52" s="39">
        <v>1300</v>
      </c>
      <c r="AS52" s="39">
        <v>1250</v>
      </c>
      <c r="AT52" s="39">
        <v>1300</v>
      </c>
      <c r="AU52" s="39">
        <v>1300</v>
      </c>
      <c r="AV52" s="39">
        <v>1150</v>
      </c>
      <c r="AW52" s="39">
        <v>1150</v>
      </c>
      <c r="AX52" s="39">
        <v>1150</v>
      </c>
      <c r="AY52" s="39">
        <v>1000</v>
      </c>
      <c r="AZ52" s="39">
        <v>1000</v>
      </c>
      <c r="BA52" s="39">
        <v>1000</v>
      </c>
      <c r="BB52" s="39">
        <v>1000</v>
      </c>
      <c r="BC52" s="39">
        <v>1000</v>
      </c>
      <c r="BD52" s="39">
        <v>1000</v>
      </c>
      <c r="BE52" s="39">
        <v>1000</v>
      </c>
      <c r="BF52" s="39">
        <v>1000</v>
      </c>
      <c r="BG52" s="39">
        <v>1000</v>
      </c>
      <c r="BH52" s="39">
        <v>850</v>
      </c>
      <c r="BI52" s="39">
        <v>850</v>
      </c>
      <c r="BJ52" s="39">
        <v>800</v>
      </c>
      <c r="BK52" s="39">
        <v>800</v>
      </c>
      <c r="BL52" s="39">
        <v>800</v>
      </c>
      <c r="BM52" s="39">
        <v>800</v>
      </c>
      <c r="BN52" s="39">
        <v>800</v>
      </c>
      <c r="BO52" s="39">
        <v>800</v>
      </c>
      <c r="BP52" s="39">
        <v>800</v>
      </c>
      <c r="BQ52" s="253">
        <v>800</v>
      </c>
      <c r="BR52" s="39">
        <v>800</v>
      </c>
      <c r="BS52" s="39">
        <v>800</v>
      </c>
      <c r="BT52" s="39">
        <v>800</v>
      </c>
    </row>
    <row r="53" spans="1:72" ht="36" customHeight="1" x14ac:dyDescent="0.25">
      <c r="A53" s="74">
        <v>43</v>
      </c>
      <c r="B53" s="71" t="s">
        <v>633</v>
      </c>
      <c r="C53" s="64" t="s">
        <v>427</v>
      </c>
      <c r="D53" s="22" t="s">
        <v>450</v>
      </c>
      <c r="E53" s="21" t="s">
        <v>154</v>
      </c>
      <c r="F53" s="21" t="s">
        <v>664</v>
      </c>
      <c r="G53" s="42">
        <v>0</v>
      </c>
      <c r="H53" s="42">
        <v>0</v>
      </c>
      <c r="I53" s="42">
        <v>0</v>
      </c>
      <c r="J53" s="42">
        <v>0</v>
      </c>
      <c r="K53" s="42">
        <v>0</v>
      </c>
      <c r="L53" s="42">
        <v>0</v>
      </c>
      <c r="M53" s="39">
        <v>5006</v>
      </c>
      <c r="N53" s="39">
        <v>4669</v>
      </c>
      <c r="O53" s="39">
        <v>4516</v>
      </c>
      <c r="P53" s="39">
        <v>4411</v>
      </c>
      <c r="Q53" s="39">
        <v>4314</v>
      </c>
      <c r="R53" s="39">
        <v>4418</v>
      </c>
      <c r="S53" s="39">
        <v>4516</v>
      </c>
      <c r="T53" s="39">
        <v>4433</v>
      </c>
      <c r="U53" s="39">
        <v>4396</v>
      </c>
      <c r="V53" s="39">
        <v>4345</v>
      </c>
      <c r="W53" s="39">
        <v>4316</v>
      </c>
      <c r="X53" s="39">
        <v>4289</v>
      </c>
      <c r="Y53" s="39">
        <v>4250</v>
      </c>
      <c r="Z53" s="39">
        <v>4100</v>
      </c>
      <c r="AA53" s="39">
        <v>4100</v>
      </c>
      <c r="AB53" s="39">
        <v>4100</v>
      </c>
      <c r="AC53" s="39">
        <v>4010</v>
      </c>
      <c r="AD53" s="39">
        <v>4057</v>
      </c>
      <c r="AE53" s="39">
        <v>3997</v>
      </c>
      <c r="AF53" s="39">
        <v>4022</v>
      </c>
      <c r="AG53" s="39">
        <v>4054</v>
      </c>
      <c r="AH53" s="39">
        <v>4031</v>
      </c>
      <c r="AI53" s="39">
        <v>4015</v>
      </c>
      <c r="AJ53" s="39">
        <v>4002</v>
      </c>
      <c r="AK53" s="39">
        <v>3991</v>
      </c>
      <c r="AL53" s="39">
        <v>4008</v>
      </c>
      <c r="AM53" s="39">
        <v>4024</v>
      </c>
      <c r="AN53" s="39">
        <v>4042</v>
      </c>
      <c r="AO53" s="39">
        <v>4059</v>
      </c>
      <c r="AP53" s="39">
        <v>4049</v>
      </c>
      <c r="AQ53" s="39">
        <v>4063</v>
      </c>
      <c r="AR53" s="39">
        <v>4058</v>
      </c>
      <c r="AS53" s="39">
        <v>4051</v>
      </c>
      <c r="AT53" s="39">
        <v>4060</v>
      </c>
      <c r="AU53" s="39">
        <v>4067</v>
      </c>
      <c r="AV53" s="39">
        <v>4073</v>
      </c>
      <c r="AW53" s="39">
        <v>4085</v>
      </c>
      <c r="AX53" s="39">
        <v>4089</v>
      </c>
      <c r="AY53" s="39">
        <v>4098</v>
      </c>
      <c r="AZ53" s="39">
        <v>4105</v>
      </c>
      <c r="BA53" s="39">
        <v>4114</v>
      </c>
      <c r="BB53" s="39">
        <v>4125</v>
      </c>
      <c r="BC53" s="39">
        <v>4135</v>
      </c>
      <c r="BD53" s="39">
        <v>4150</v>
      </c>
      <c r="BE53" s="39">
        <v>4180</v>
      </c>
      <c r="BF53" s="39">
        <v>4205</v>
      </c>
      <c r="BG53" s="39">
        <v>4223</v>
      </c>
      <c r="BH53" s="39">
        <v>4241</v>
      </c>
      <c r="BI53" s="39">
        <v>4262</v>
      </c>
      <c r="BJ53" s="39">
        <v>4279</v>
      </c>
      <c r="BK53" s="39">
        <v>3911</v>
      </c>
      <c r="BL53" s="39">
        <v>3629</v>
      </c>
      <c r="BM53" s="39">
        <v>3407</v>
      </c>
      <c r="BN53" s="39">
        <v>3321</v>
      </c>
      <c r="BO53" s="39">
        <v>3297</v>
      </c>
      <c r="BP53" s="39">
        <v>3154</v>
      </c>
      <c r="BQ53" s="253">
        <v>3173</v>
      </c>
      <c r="BR53" s="39">
        <v>3180</v>
      </c>
      <c r="BS53" s="39">
        <v>3171</v>
      </c>
      <c r="BT53" s="39">
        <v>3163</v>
      </c>
    </row>
    <row r="54" spans="1:72" ht="36" customHeight="1" x14ac:dyDescent="0.25">
      <c r="A54" s="74">
        <v>44</v>
      </c>
      <c r="B54" s="71" t="s">
        <v>633</v>
      </c>
      <c r="C54" s="64" t="s">
        <v>427</v>
      </c>
      <c r="D54" s="22" t="s">
        <v>450</v>
      </c>
      <c r="E54" s="21" t="s">
        <v>369</v>
      </c>
      <c r="F54" s="21" t="s">
        <v>744</v>
      </c>
      <c r="G54" s="42">
        <v>0</v>
      </c>
      <c r="H54" s="42">
        <v>0</v>
      </c>
      <c r="I54" s="42">
        <v>0</v>
      </c>
      <c r="J54" s="42">
        <v>0</v>
      </c>
      <c r="K54" s="42">
        <v>0</v>
      </c>
      <c r="L54" s="42">
        <v>0</v>
      </c>
      <c r="M54" s="39">
        <v>10</v>
      </c>
      <c r="N54" s="39">
        <v>20</v>
      </c>
      <c r="O54" s="39">
        <v>23</v>
      </c>
      <c r="P54" s="39">
        <v>28</v>
      </c>
      <c r="Q54" s="39">
        <v>32</v>
      </c>
      <c r="R54" s="39">
        <v>38</v>
      </c>
      <c r="S54" s="39">
        <v>46</v>
      </c>
      <c r="T54" s="39">
        <v>53</v>
      </c>
      <c r="U54" s="39">
        <v>58</v>
      </c>
      <c r="V54" s="39">
        <v>66</v>
      </c>
      <c r="W54" s="39">
        <v>75</v>
      </c>
      <c r="X54" s="39">
        <v>82</v>
      </c>
      <c r="Y54" s="39">
        <v>90</v>
      </c>
      <c r="Z54" s="39">
        <v>100</v>
      </c>
      <c r="AA54" s="39">
        <v>113</v>
      </c>
      <c r="AB54" s="39">
        <v>113</v>
      </c>
      <c r="AC54" s="39">
        <v>120</v>
      </c>
      <c r="AD54" s="39">
        <v>128</v>
      </c>
      <c r="AE54" s="39">
        <v>134</v>
      </c>
      <c r="AF54" s="39">
        <v>141</v>
      </c>
      <c r="AG54" s="39">
        <v>158</v>
      </c>
      <c r="AH54" s="39">
        <v>163</v>
      </c>
      <c r="AI54" s="39">
        <v>177</v>
      </c>
      <c r="AJ54" s="39">
        <v>183</v>
      </c>
      <c r="AK54" s="39">
        <v>188</v>
      </c>
      <c r="AL54" s="39">
        <v>194</v>
      </c>
      <c r="AM54" s="39">
        <v>200</v>
      </c>
      <c r="AN54" s="39">
        <v>205</v>
      </c>
      <c r="AO54" s="39">
        <v>209</v>
      </c>
      <c r="AP54" s="39">
        <v>212</v>
      </c>
      <c r="AQ54" s="39">
        <v>2018</v>
      </c>
      <c r="AR54" s="39">
        <v>225</v>
      </c>
      <c r="AS54" s="39">
        <v>230</v>
      </c>
      <c r="AT54" s="39">
        <v>236</v>
      </c>
      <c r="AU54" s="39">
        <v>241</v>
      </c>
      <c r="AV54" s="39">
        <v>249</v>
      </c>
      <c r="AW54" s="39">
        <v>255</v>
      </c>
      <c r="AX54" s="39">
        <v>261</v>
      </c>
      <c r="AY54" s="39">
        <v>270</v>
      </c>
      <c r="AZ54" s="39">
        <v>277</v>
      </c>
      <c r="BA54" s="39">
        <v>289</v>
      </c>
      <c r="BB54" s="39">
        <v>303</v>
      </c>
      <c r="BC54" s="39">
        <v>315</v>
      </c>
      <c r="BD54" s="39">
        <v>327</v>
      </c>
      <c r="BE54" s="39">
        <v>335</v>
      </c>
      <c r="BF54" s="39">
        <v>345</v>
      </c>
      <c r="BG54" s="39">
        <v>358</v>
      </c>
      <c r="BH54" s="39">
        <v>366</v>
      </c>
      <c r="BI54" s="39">
        <v>387</v>
      </c>
      <c r="BJ54" s="39">
        <v>402</v>
      </c>
      <c r="BK54" s="39">
        <v>379</v>
      </c>
      <c r="BL54" s="39">
        <v>354</v>
      </c>
      <c r="BM54" s="39">
        <v>338</v>
      </c>
      <c r="BN54" s="39">
        <v>317</v>
      </c>
      <c r="BO54" s="39">
        <v>305</v>
      </c>
      <c r="BP54" s="39">
        <v>298</v>
      </c>
      <c r="BQ54" s="253">
        <v>310</v>
      </c>
      <c r="BR54" s="39">
        <v>3180</v>
      </c>
      <c r="BS54" s="39">
        <v>3171</v>
      </c>
      <c r="BT54" s="39">
        <v>3163</v>
      </c>
    </row>
    <row r="55" spans="1:72" ht="36" customHeight="1" x14ac:dyDescent="0.25">
      <c r="A55" s="74">
        <v>45</v>
      </c>
      <c r="B55" s="71" t="s">
        <v>633</v>
      </c>
      <c r="C55" s="64" t="s">
        <v>312</v>
      </c>
      <c r="D55" s="22" t="s">
        <v>313</v>
      </c>
      <c r="E55" s="21" t="s">
        <v>127</v>
      </c>
      <c r="F55" s="21" t="s">
        <v>442</v>
      </c>
      <c r="G55" s="42">
        <v>0</v>
      </c>
      <c r="H55" s="42">
        <v>0</v>
      </c>
      <c r="I55" s="42">
        <v>0</v>
      </c>
      <c r="J55" s="42">
        <v>0</v>
      </c>
      <c r="K55" s="42">
        <v>0</v>
      </c>
      <c r="L55" s="42">
        <v>0</v>
      </c>
      <c r="M55" s="42">
        <v>0</v>
      </c>
      <c r="N55" s="42">
        <v>0</v>
      </c>
      <c r="O55" s="42">
        <v>0</v>
      </c>
      <c r="P55" s="42">
        <v>0</v>
      </c>
      <c r="Q55" s="42">
        <v>0</v>
      </c>
      <c r="R55" s="42">
        <v>0</v>
      </c>
      <c r="S55" s="42">
        <v>0</v>
      </c>
      <c r="T55" s="42">
        <v>0</v>
      </c>
      <c r="U55" s="42">
        <v>0</v>
      </c>
      <c r="V55" s="53">
        <v>0</v>
      </c>
      <c r="W55" s="53">
        <v>0</v>
      </c>
      <c r="X55" s="53">
        <v>0</v>
      </c>
      <c r="Y55" s="53">
        <v>0</v>
      </c>
      <c r="Z55" s="53">
        <v>0</v>
      </c>
      <c r="AA55" s="53">
        <v>0</v>
      </c>
      <c r="AB55" s="53">
        <v>0</v>
      </c>
      <c r="AC55" s="53">
        <v>0</v>
      </c>
      <c r="AD55" s="53">
        <v>0</v>
      </c>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252"/>
      <c r="BR55" s="44"/>
      <c r="BS55" s="44"/>
      <c r="BT55" s="44"/>
    </row>
    <row r="56" spans="1:72" ht="36" customHeight="1" x14ac:dyDescent="0.25">
      <c r="A56" s="74">
        <v>46</v>
      </c>
      <c r="B56" s="71" t="s">
        <v>633</v>
      </c>
      <c r="C56" s="64" t="s">
        <v>312</v>
      </c>
      <c r="D56" s="22" t="s">
        <v>313</v>
      </c>
      <c r="E56" s="21" t="s">
        <v>310</v>
      </c>
      <c r="F56" s="21" t="s">
        <v>314</v>
      </c>
      <c r="G56" s="42">
        <v>0</v>
      </c>
      <c r="H56" s="42">
        <v>0</v>
      </c>
      <c r="I56" s="42">
        <v>0</v>
      </c>
      <c r="J56" s="42">
        <v>0</v>
      </c>
      <c r="K56" s="42">
        <v>0</v>
      </c>
      <c r="L56" s="42">
        <v>0</v>
      </c>
      <c r="M56" s="42">
        <v>0</v>
      </c>
      <c r="N56" s="42">
        <v>0</v>
      </c>
      <c r="O56" s="42">
        <v>0</v>
      </c>
      <c r="P56" s="42">
        <v>0</v>
      </c>
      <c r="Q56" s="42">
        <v>0</v>
      </c>
      <c r="R56" s="42">
        <v>0</v>
      </c>
      <c r="S56" s="42">
        <v>0</v>
      </c>
      <c r="T56" s="42">
        <v>0</v>
      </c>
      <c r="U56" s="42">
        <v>0</v>
      </c>
      <c r="V56" s="43">
        <v>0</v>
      </c>
      <c r="W56" s="43">
        <v>0</v>
      </c>
      <c r="X56" s="43">
        <v>0</v>
      </c>
      <c r="Y56" s="42">
        <v>0</v>
      </c>
      <c r="Z56" s="42">
        <v>0</v>
      </c>
      <c r="AA56" s="42">
        <v>0</v>
      </c>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252"/>
      <c r="BR56" s="44"/>
      <c r="BS56" s="44"/>
      <c r="BT56" s="44"/>
    </row>
    <row r="57" spans="1:72" ht="36" customHeight="1" x14ac:dyDescent="0.25">
      <c r="A57" s="74">
        <v>47</v>
      </c>
      <c r="B57" s="71" t="s">
        <v>633</v>
      </c>
      <c r="C57" s="64" t="s">
        <v>807</v>
      </c>
      <c r="D57" s="22" t="s">
        <v>808</v>
      </c>
      <c r="E57" s="21" t="s">
        <v>310</v>
      </c>
      <c r="F57" s="21" t="s">
        <v>326</v>
      </c>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45">
        <v>0</v>
      </c>
      <c r="AI57" s="45">
        <v>0</v>
      </c>
      <c r="AJ57" s="45">
        <v>0</v>
      </c>
      <c r="AK57" s="49">
        <v>0</v>
      </c>
      <c r="AL57" s="49">
        <v>0</v>
      </c>
      <c r="AM57" s="49">
        <v>0</v>
      </c>
      <c r="AN57" s="49">
        <v>0</v>
      </c>
      <c r="AO57" s="49">
        <v>0</v>
      </c>
      <c r="AP57" s="49">
        <v>0</v>
      </c>
      <c r="AQ57" s="46"/>
      <c r="AR57" s="46"/>
      <c r="AS57" s="46"/>
      <c r="AT57" s="46"/>
      <c r="AU57" s="40"/>
      <c r="AV57" s="40"/>
      <c r="AW57" s="55"/>
      <c r="AX57" s="55"/>
      <c r="AY57" s="55"/>
      <c r="AZ57" s="55"/>
      <c r="BA57" s="55"/>
      <c r="BB57" s="55"/>
      <c r="BC57" s="55"/>
      <c r="BD57" s="55"/>
      <c r="BE57" s="55"/>
      <c r="BF57" s="55"/>
      <c r="BG57" s="55"/>
      <c r="BH57" s="55"/>
      <c r="BI57" s="232">
        <v>0</v>
      </c>
      <c r="BJ57" s="232">
        <v>0</v>
      </c>
      <c r="BK57" s="232">
        <v>0</v>
      </c>
      <c r="BL57" s="40">
        <v>0</v>
      </c>
      <c r="BM57" s="40">
        <v>0</v>
      </c>
      <c r="BN57" s="40">
        <v>0</v>
      </c>
      <c r="BO57" s="40">
        <v>0</v>
      </c>
      <c r="BP57" s="40">
        <v>0</v>
      </c>
      <c r="BQ57" s="255">
        <v>0</v>
      </c>
      <c r="BR57" s="40">
        <v>0</v>
      </c>
      <c r="BS57" s="40">
        <v>0</v>
      </c>
      <c r="BT57" s="40">
        <v>0</v>
      </c>
    </row>
    <row r="58" spans="1:72" ht="36" customHeight="1" x14ac:dyDescent="0.25">
      <c r="A58" s="74">
        <v>48</v>
      </c>
      <c r="B58" s="71" t="s">
        <v>633</v>
      </c>
      <c r="C58" s="64" t="s">
        <v>658</v>
      </c>
      <c r="D58" s="22" t="s">
        <v>138</v>
      </c>
      <c r="E58" s="21" t="s">
        <v>127</v>
      </c>
      <c r="F58" s="21" t="s">
        <v>139</v>
      </c>
      <c r="G58" s="39">
        <v>1130</v>
      </c>
      <c r="H58" s="39">
        <v>1156</v>
      </c>
      <c r="I58" s="39">
        <v>1039</v>
      </c>
      <c r="J58" s="39">
        <v>1039</v>
      </c>
      <c r="K58" s="39">
        <v>1039</v>
      </c>
      <c r="L58" s="39">
        <v>1039</v>
      </c>
      <c r="M58" s="39">
        <v>944</v>
      </c>
      <c r="N58" s="39">
        <v>908</v>
      </c>
      <c r="O58" s="39">
        <v>983</v>
      </c>
      <c r="P58" s="39">
        <v>895</v>
      </c>
      <c r="Q58" s="39">
        <v>852</v>
      </c>
      <c r="R58" s="39">
        <v>929</v>
      </c>
      <c r="S58" s="39">
        <v>920</v>
      </c>
      <c r="T58" s="39">
        <v>1001</v>
      </c>
      <c r="U58" s="39">
        <v>983</v>
      </c>
      <c r="V58" s="39">
        <v>991</v>
      </c>
      <c r="W58" s="39">
        <v>989</v>
      </c>
      <c r="X58" s="39">
        <v>913</v>
      </c>
      <c r="Y58" s="39">
        <v>1032</v>
      </c>
      <c r="Z58" s="39">
        <v>942</v>
      </c>
      <c r="AA58" s="39">
        <v>956</v>
      </c>
      <c r="AB58" s="39">
        <v>994</v>
      </c>
      <c r="AC58" s="39">
        <v>1011</v>
      </c>
      <c r="AD58" s="39">
        <v>1064</v>
      </c>
      <c r="AE58" s="39">
        <v>1040</v>
      </c>
      <c r="AF58" s="39">
        <v>1127</v>
      </c>
      <c r="AG58" s="39">
        <v>1098</v>
      </c>
      <c r="AH58" s="39">
        <v>1050</v>
      </c>
      <c r="AI58" s="39">
        <v>1110</v>
      </c>
      <c r="AJ58" s="39">
        <v>1071</v>
      </c>
      <c r="AK58" s="39">
        <v>1054</v>
      </c>
      <c r="AL58" s="39">
        <v>1016</v>
      </c>
      <c r="AM58" s="39">
        <v>978</v>
      </c>
      <c r="AN58" s="39">
        <v>961</v>
      </c>
      <c r="AO58" s="39">
        <v>936</v>
      </c>
      <c r="AP58" s="39">
        <v>980</v>
      </c>
      <c r="AQ58" s="39">
        <v>1084</v>
      </c>
      <c r="AR58" s="39">
        <v>1066</v>
      </c>
      <c r="AS58" s="39">
        <v>999</v>
      </c>
      <c r="AT58" s="39">
        <v>960</v>
      </c>
      <c r="AU58" s="39">
        <v>983</v>
      </c>
      <c r="AV58" s="39">
        <v>1002</v>
      </c>
      <c r="AW58" s="39">
        <v>981</v>
      </c>
      <c r="AX58" s="39">
        <v>919</v>
      </c>
      <c r="AY58" s="39">
        <v>924</v>
      </c>
      <c r="AZ58" s="39">
        <v>901</v>
      </c>
      <c r="BA58" s="39">
        <v>854</v>
      </c>
      <c r="BB58" s="39">
        <v>803</v>
      </c>
      <c r="BC58" s="39">
        <v>5</v>
      </c>
      <c r="BD58" s="39">
        <v>9</v>
      </c>
      <c r="BE58" s="39">
        <v>311</v>
      </c>
      <c r="BF58" s="39">
        <v>960</v>
      </c>
      <c r="BG58" s="39">
        <v>772</v>
      </c>
      <c r="BH58" s="39">
        <v>801</v>
      </c>
      <c r="BI58" s="39">
        <v>541</v>
      </c>
      <c r="BJ58" s="39">
        <v>389</v>
      </c>
      <c r="BK58" s="39">
        <v>751</v>
      </c>
      <c r="BL58" s="39">
        <v>781</v>
      </c>
      <c r="BM58" s="39">
        <v>750</v>
      </c>
      <c r="BN58" s="39">
        <v>715</v>
      </c>
      <c r="BO58" s="39">
        <v>680</v>
      </c>
      <c r="BP58" s="39">
        <v>645</v>
      </c>
      <c r="BQ58" s="253">
        <v>604</v>
      </c>
      <c r="BR58" s="255">
        <f t="shared" ref="BR58:BR59" si="26">BQ58+(BQ58*(POWER((BQ58/BO58),(0.333333333333333))-1))</f>
        <v>580.60345241221091</v>
      </c>
      <c r="BS58" s="255">
        <f t="shared" ref="BS58:BS59" si="27">BR58+(BR58*(POWER((BR58/BP58),(0.333333333333333))-1))</f>
        <v>560.59976799342837</v>
      </c>
      <c r="BT58" s="255">
        <f t="shared" ref="BT58:BT59" si="28">BS58+(BS58*(POWER((BS58/BQ58),(0.333333333333333))-1))</f>
        <v>546.83743648937013</v>
      </c>
    </row>
    <row r="59" spans="1:72" ht="36" customHeight="1" x14ac:dyDescent="0.25">
      <c r="A59" s="74">
        <v>49</v>
      </c>
      <c r="B59" s="71" t="s">
        <v>633</v>
      </c>
      <c r="C59" s="64" t="s">
        <v>160</v>
      </c>
      <c r="D59" s="22" t="s">
        <v>161</v>
      </c>
      <c r="E59" s="21" t="s">
        <v>154</v>
      </c>
      <c r="F59" s="21" t="s">
        <v>162</v>
      </c>
      <c r="G59" s="39">
        <v>354</v>
      </c>
      <c r="H59" s="39">
        <v>306</v>
      </c>
      <c r="I59" s="39">
        <v>332</v>
      </c>
      <c r="J59" s="39">
        <v>349</v>
      </c>
      <c r="K59" s="39">
        <v>344</v>
      </c>
      <c r="L59" s="39">
        <v>350</v>
      </c>
      <c r="M59" s="39">
        <v>338</v>
      </c>
      <c r="N59" s="39">
        <v>323</v>
      </c>
      <c r="O59" s="39">
        <v>379</v>
      </c>
      <c r="P59" s="39">
        <v>317</v>
      </c>
      <c r="Q59" s="39">
        <v>309</v>
      </c>
      <c r="R59" s="39">
        <v>333</v>
      </c>
      <c r="S59" s="39">
        <v>341</v>
      </c>
      <c r="T59" s="39">
        <v>296</v>
      </c>
      <c r="U59" s="39">
        <v>335</v>
      </c>
      <c r="V59" s="39">
        <v>295</v>
      </c>
      <c r="W59" s="39">
        <v>265</v>
      </c>
      <c r="X59" s="39">
        <v>390</v>
      </c>
      <c r="Y59" s="39">
        <v>251</v>
      </c>
      <c r="Z59" s="39">
        <v>346</v>
      </c>
      <c r="AA59" s="39">
        <v>361</v>
      </c>
      <c r="AB59" s="39">
        <v>302</v>
      </c>
      <c r="AC59" s="39">
        <v>247</v>
      </c>
      <c r="AD59" s="39">
        <v>345</v>
      </c>
      <c r="AE59" s="39">
        <v>302</v>
      </c>
      <c r="AF59" s="39">
        <v>302</v>
      </c>
      <c r="AG59" s="39">
        <v>364</v>
      </c>
      <c r="AH59" s="39">
        <v>263</v>
      </c>
      <c r="AI59" s="39">
        <v>288</v>
      </c>
      <c r="AJ59" s="39">
        <v>290</v>
      </c>
      <c r="AK59" s="39">
        <v>310</v>
      </c>
      <c r="AL59" s="39">
        <v>296</v>
      </c>
      <c r="AM59" s="39">
        <v>329</v>
      </c>
      <c r="AN59" s="39">
        <v>271</v>
      </c>
      <c r="AO59" s="39">
        <v>281</v>
      </c>
      <c r="AP59" s="39">
        <v>275</v>
      </c>
      <c r="AQ59" s="39">
        <v>305</v>
      </c>
      <c r="AR59" s="39">
        <v>267</v>
      </c>
      <c r="AS59" s="39">
        <v>281</v>
      </c>
      <c r="AT59" s="55">
        <v>293</v>
      </c>
      <c r="AU59" s="55">
        <v>275</v>
      </c>
      <c r="AV59" s="55">
        <v>276</v>
      </c>
      <c r="AW59" s="55">
        <v>278</v>
      </c>
      <c r="AX59" s="55">
        <v>208</v>
      </c>
      <c r="AY59" s="55">
        <v>332</v>
      </c>
      <c r="AZ59" s="55">
        <v>272</v>
      </c>
      <c r="BA59" s="55">
        <v>308</v>
      </c>
      <c r="BB59" s="55">
        <v>183</v>
      </c>
      <c r="BC59" s="55">
        <v>192</v>
      </c>
      <c r="BD59" s="55">
        <v>238</v>
      </c>
      <c r="BE59" s="55">
        <v>255</v>
      </c>
      <c r="BF59" s="55">
        <v>255</v>
      </c>
      <c r="BG59" s="55">
        <v>241</v>
      </c>
      <c r="BH59" s="55">
        <v>234</v>
      </c>
      <c r="BI59" s="39">
        <v>223</v>
      </c>
      <c r="BJ59" s="39">
        <v>224</v>
      </c>
      <c r="BK59" s="39">
        <v>240</v>
      </c>
      <c r="BL59" s="39">
        <v>214</v>
      </c>
      <c r="BM59" s="39">
        <v>158</v>
      </c>
      <c r="BN59" s="39">
        <v>204</v>
      </c>
      <c r="BO59" s="40">
        <f t="shared" ref="BO59" si="29">BN59+(BN59*(POWER((BN59/BL59),(0.333333333333333))-1))</f>
        <v>200.77160867998836</v>
      </c>
      <c r="BP59" s="40">
        <f t="shared" ref="BP59" si="30">BO59+(BO59*(POWER((BO59/BM59),(0.333333333333333))-1))</f>
        <v>217.46232954578636</v>
      </c>
      <c r="BQ59" s="255">
        <f>BP59+(BP59*(POWER((BP59/BN59),(0.333333333333333))-1))</f>
        <v>222.1443774665581</v>
      </c>
      <c r="BR59" s="255">
        <f t="shared" si="26"/>
        <v>229.76277501035838</v>
      </c>
      <c r="BS59" s="255">
        <f t="shared" si="27"/>
        <v>234.01563722134978</v>
      </c>
      <c r="BT59" s="255">
        <f t="shared" si="28"/>
        <v>238.11206209555741</v>
      </c>
    </row>
    <row r="60" spans="1:72" ht="36" customHeight="1" x14ac:dyDescent="0.25">
      <c r="A60" s="74">
        <v>50</v>
      </c>
      <c r="B60" s="71" t="s">
        <v>633</v>
      </c>
      <c r="C60" s="64" t="s">
        <v>265</v>
      </c>
      <c r="D60" s="22" t="s">
        <v>266</v>
      </c>
      <c r="E60" s="21" t="s">
        <v>229</v>
      </c>
      <c r="F60" s="21" t="s">
        <v>267</v>
      </c>
      <c r="G60" s="38">
        <v>65</v>
      </c>
      <c r="H60" s="38">
        <v>44</v>
      </c>
      <c r="I60" s="38">
        <v>75</v>
      </c>
      <c r="J60" s="39">
        <v>107</v>
      </c>
      <c r="K60" s="39">
        <v>150</v>
      </c>
      <c r="L60" s="39">
        <v>200</v>
      </c>
      <c r="M60" s="39">
        <v>440</v>
      </c>
      <c r="N60" s="39">
        <v>470</v>
      </c>
      <c r="O60" s="39">
        <v>480</v>
      </c>
      <c r="P60" s="39">
        <v>490</v>
      </c>
      <c r="Q60" s="39">
        <v>500</v>
      </c>
      <c r="R60" s="39">
        <v>540</v>
      </c>
      <c r="S60" s="39">
        <v>550</v>
      </c>
      <c r="T60" s="39">
        <v>596</v>
      </c>
      <c r="U60" s="39">
        <v>600</v>
      </c>
      <c r="V60" s="39">
        <v>620</v>
      </c>
      <c r="W60" s="39">
        <v>640</v>
      </c>
      <c r="X60" s="39">
        <v>600</v>
      </c>
      <c r="Y60" s="39">
        <v>700</v>
      </c>
      <c r="Z60" s="39">
        <v>680</v>
      </c>
      <c r="AA60" s="39">
        <v>660</v>
      </c>
      <c r="AB60" s="39">
        <v>660</v>
      </c>
      <c r="AC60" s="39">
        <v>664</v>
      </c>
      <c r="AD60" s="39">
        <v>650</v>
      </c>
      <c r="AE60" s="39">
        <v>660</v>
      </c>
      <c r="AF60" s="39">
        <v>664</v>
      </c>
      <c r="AG60" s="39">
        <v>670</v>
      </c>
      <c r="AH60" s="39">
        <v>680</v>
      </c>
      <c r="AI60" s="39">
        <v>680</v>
      </c>
      <c r="AJ60" s="39">
        <v>640</v>
      </c>
      <c r="AK60" s="39">
        <v>640</v>
      </c>
      <c r="AL60" s="39">
        <v>620</v>
      </c>
      <c r="AM60" s="39">
        <v>636</v>
      </c>
      <c r="AN60" s="39">
        <v>640</v>
      </c>
      <c r="AO60" s="39">
        <v>640</v>
      </c>
      <c r="AP60" s="39">
        <v>640</v>
      </c>
      <c r="AQ60" s="39">
        <v>624</v>
      </c>
      <c r="AR60" s="39">
        <v>312</v>
      </c>
      <c r="AS60" s="39">
        <v>312</v>
      </c>
      <c r="AT60" s="40">
        <f>AS60+(AS60*(POWER((AS60/AQ60),(0.333333333333333))-1))</f>
        <v>247.63456410703918</v>
      </c>
      <c r="AU60" s="40">
        <f>AT60+(AT60*(POWER((AT60/AR60),(0.333333333333333))-1))</f>
        <v>229.2785807949935</v>
      </c>
      <c r="AV60" s="40">
        <f>AU60+(AU60*(POWER((AU60/AS60),(0.333333333333333))-1))</f>
        <v>206.90283833195667</v>
      </c>
      <c r="AW60" s="39">
        <v>320</v>
      </c>
      <c r="AX60" s="39">
        <v>315</v>
      </c>
      <c r="AY60" s="39">
        <v>310</v>
      </c>
      <c r="AZ60" s="39">
        <v>310</v>
      </c>
      <c r="BA60" s="39">
        <v>312</v>
      </c>
      <c r="BB60" s="39">
        <v>312</v>
      </c>
      <c r="BC60" s="39">
        <v>312</v>
      </c>
      <c r="BD60" s="39">
        <v>312</v>
      </c>
      <c r="BE60" s="39">
        <v>300</v>
      </c>
      <c r="BF60" s="39">
        <v>300</v>
      </c>
      <c r="BG60" s="39">
        <v>300</v>
      </c>
      <c r="BH60" s="39">
        <v>300</v>
      </c>
      <c r="BI60" s="39">
        <v>300</v>
      </c>
      <c r="BJ60" s="39">
        <v>300</v>
      </c>
      <c r="BK60" s="39">
        <v>300</v>
      </c>
      <c r="BL60" s="39">
        <v>300</v>
      </c>
      <c r="BM60" s="39">
        <v>300</v>
      </c>
      <c r="BN60" s="39">
        <v>300</v>
      </c>
      <c r="BO60" s="39">
        <v>300</v>
      </c>
      <c r="BP60" s="39">
        <v>300</v>
      </c>
      <c r="BQ60" s="253">
        <v>300</v>
      </c>
      <c r="BR60" s="39">
        <v>600</v>
      </c>
      <c r="BS60" s="39">
        <v>600</v>
      </c>
      <c r="BT60" s="39">
        <v>600</v>
      </c>
    </row>
    <row r="61" spans="1:72" ht="36" customHeight="1" x14ac:dyDescent="0.25">
      <c r="A61" s="74">
        <v>51</v>
      </c>
      <c r="B61" s="71" t="s">
        <v>633</v>
      </c>
      <c r="C61" s="64" t="s">
        <v>725</v>
      </c>
      <c r="D61" s="22" t="s">
        <v>734</v>
      </c>
      <c r="E61" s="21" t="s">
        <v>26</v>
      </c>
      <c r="F61" s="21" t="s">
        <v>627</v>
      </c>
      <c r="G61" s="39">
        <v>503</v>
      </c>
      <c r="H61" s="39">
        <v>453</v>
      </c>
      <c r="I61" s="39">
        <v>418</v>
      </c>
      <c r="J61" s="39">
        <v>503</v>
      </c>
      <c r="K61" s="39">
        <v>453</v>
      </c>
      <c r="L61" s="39">
        <v>418</v>
      </c>
      <c r="M61" s="39">
        <v>513</v>
      </c>
      <c r="N61" s="39">
        <v>507</v>
      </c>
      <c r="O61" s="39">
        <v>503</v>
      </c>
      <c r="P61" s="39">
        <v>522</v>
      </c>
      <c r="Q61" s="39">
        <v>520</v>
      </c>
      <c r="R61" s="39">
        <v>522</v>
      </c>
      <c r="S61" s="39">
        <v>550</v>
      </c>
      <c r="T61" s="39">
        <v>550</v>
      </c>
      <c r="U61" s="39">
        <v>550</v>
      </c>
      <c r="V61" s="39">
        <v>555</v>
      </c>
      <c r="W61" s="39">
        <v>558</v>
      </c>
      <c r="X61" s="39">
        <v>562</v>
      </c>
      <c r="Y61" s="39">
        <v>515</v>
      </c>
      <c r="Z61" s="39">
        <v>520</v>
      </c>
      <c r="AA61" s="39">
        <v>525</v>
      </c>
      <c r="AB61" s="39">
        <v>518</v>
      </c>
      <c r="AC61" s="39">
        <v>520</v>
      </c>
      <c r="AD61" s="39">
        <v>524</v>
      </c>
      <c r="AE61" s="39">
        <v>528</v>
      </c>
      <c r="AF61" s="39">
        <v>532</v>
      </c>
      <c r="AG61" s="39">
        <v>536</v>
      </c>
      <c r="AH61" s="39">
        <v>545</v>
      </c>
      <c r="AI61" s="39">
        <v>550</v>
      </c>
      <c r="AJ61" s="39">
        <v>555</v>
      </c>
      <c r="AK61" s="39">
        <v>550</v>
      </c>
      <c r="AL61" s="39">
        <v>554</v>
      </c>
      <c r="AM61" s="39">
        <v>560</v>
      </c>
      <c r="AN61" s="39">
        <v>550</v>
      </c>
      <c r="AO61" s="39">
        <v>555</v>
      </c>
      <c r="AP61" s="39">
        <v>560</v>
      </c>
      <c r="AQ61" s="39">
        <v>573</v>
      </c>
      <c r="AR61" s="39">
        <v>580</v>
      </c>
      <c r="AS61" s="39">
        <v>585</v>
      </c>
      <c r="AT61" s="39">
        <v>600</v>
      </c>
      <c r="AU61" s="39">
        <v>610</v>
      </c>
      <c r="AV61" s="39">
        <v>610</v>
      </c>
      <c r="AW61" s="39">
        <v>736</v>
      </c>
      <c r="AX61" s="39">
        <v>745</v>
      </c>
      <c r="AY61" s="39">
        <v>760</v>
      </c>
      <c r="AZ61" s="39">
        <v>765</v>
      </c>
      <c r="BA61" s="39">
        <v>650</v>
      </c>
      <c r="BB61" s="39">
        <v>700</v>
      </c>
      <c r="BC61" s="39">
        <v>700</v>
      </c>
      <c r="BD61" s="39">
        <v>700</v>
      </c>
      <c r="BE61" s="39">
        <v>704</v>
      </c>
      <c r="BF61" s="39">
        <v>700</v>
      </c>
      <c r="BG61" s="39">
        <v>704</v>
      </c>
      <c r="BH61" s="39">
        <v>710</v>
      </c>
      <c r="BI61" s="39">
        <v>700</v>
      </c>
      <c r="BJ61" s="39">
        <v>704</v>
      </c>
      <c r="BK61" s="39">
        <v>710</v>
      </c>
      <c r="BL61" s="39">
        <v>750</v>
      </c>
      <c r="BM61" s="39">
        <v>755</v>
      </c>
      <c r="BN61" s="39">
        <v>755</v>
      </c>
      <c r="BO61" s="39">
        <v>720</v>
      </c>
      <c r="BP61" s="39">
        <v>700</v>
      </c>
      <c r="BQ61" s="253">
        <v>700</v>
      </c>
      <c r="BR61" s="39">
        <v>685</v>
      </c>
      <c r="BS61" s="39">
        <v>675</v>
      </c>
      <c r="BT61" s="39">
        <v>660</v>
      </c>
    </row>
    <row r="62" spans="1:72" ht="36" customHeight="1" x14ac:dyDescent="0.25">
      <c r="A62" s="74">
        <v>52</v>
      </c>
      <c r="B62" s="72" t="s">
        <v>633</v>
      </c>
      <c r="C62" s="64" t="s">
        <v>786</v>
      </c>
      <c r="D62" s="22" t="s">
        <v>787</v>
      </c>
      <c r="E62" s="21" t="s">
        <v>376</v>
      </c>
      <c r="F62" s="21" t="s">
        <v>788</v>
      </c>
      <c r="G62" s="57"/>
      <c r="H62" s="57"/>
      <c r="I62" s="57"/>
      <c r="J62" s="57"/>
      <c r="K62" s="57"/>
      <c r="L62" s="57"/>
      <c r="M62" s="57"/>
      <c r="N62" s="57"/>
      <c r="O62" s="57"/>
      <c r="P62" s="57"/>
      <c r="Q62" s="57"/>
      <c r="R62" s="57"/>
      <c r="S62" s="57"/>
      <c r="T62" s="57"/>
      <c r="U62" s="57"/>
      <c r="V62" s="57"/>
      <c r="W62" s="57"/>
      <c r="X62" s="57"/>
      <c r="Y62" s="57"/>
      <c r="Z62" s="57"/>
      <c r="AA62" s="57"/>
      <c r="AB62" s="57"/>
      <c r="AC62" s="57"/>
      <c r="AD62" s="57"/>
      <c r="AE62" s="45">
        <v>0</v>
      </c>
      <c r="AF62" s="45">
        <v>0</v>
      </c>
      <c r="AG62" s="45">
        <v>0</v>
      </c>
      <c r="AH62" s="45">
        <v>0</v>
      </c>
      <c r="AI62" s="49">
        <v>0</v>
      </c>
      <c r="AJ62" s="49">
        <v>0</v>
      </c>
      <c r="AK62" s="49">
        <v>0</v>
      </c>
      <c r="AL62" s="49">
        <v>0</v>
      </c>
      <c r="AM62" s="49">
        <v>0</v>
      </c>
      <c r="AN62" s="49">
        <v>0</v>
      </c>
      <c r="AO62" s="49">
        <v>0</v>
      </c>
      <c r="AP62" s="49">
        <v>0</v>
      </c>
      <c r="AQ62" s="39">
        <v>28</v>
      </c>
      <c r="AR62" s="39">
        <v>33</v>
      </c>
      <c r="AS62" s="39">
        <v>33</v>
      </c>
      <c r="AT62" s="39">
        <v>20</v>
      </c>
      <c r="AU62" s="39">
        <v>27</v>
      </c>
      <c r="AV62" s="39">
        <v>20</v>
      </c>
      <c r="AW62" s="39">
        <v>14</v>
      </c>
      <c r="AX62" s="39">
        <v>22</v>
      </c>
      <c r="AY62" s="39">
        <v>20</v>
      </c>
      <c r="AZ62" s="39">
        <v>22</v>
      </c>
      <c r="BA62" s="39">
        <v>22</v>
      </c>
      <c r="BB62" s="39">
        <v>22</v>
      </c>
      <c r="BC62" s="39">
        <v>21</v>
      </c>
      <c r="BD62" s="39">
        <v>21</v>
      </c>
      <c r="BE62" s="39">
        <v>21</v>
      </c>
      <c r="BF62" s="39">
        <v>22</v>
      </c>
      <c r="BG62" s="39">
        <v>21</v>
      </c>
      <c r="BH62" s="39">
        <v>22</v>
      </c>
      <c r="BI62" s="39">
        <v>22</v>
      </c>
      <c r="BJ62" s="39">
        <v>21</v>
      </c>
      <c r="BK62" s="39">
        <v>21</v>
      </c>
      <c r="BL62" s="39">
        <v>21</v>
      </c>
      <c r="BM62" s="39">
        <v>19</v>
      </c>
      <c r="BN62" s="39">
        <v>19</v>
      </c>
      <c r="BO62" s="39">
        <v>19</v>
      </c>
      <c r="BP62" s="39">
        <v>19</v>
      </c>
      <c r="BQ62" s="253">
        <v>19</v>
      </c>
      <c r="BR62" s="39">
        <v>19</v>
      </c>
      <c r="BS62" s="39">
        <v>19</v>
      </c>
      <c r="BT62" s="39">
        <v>19</v>
      </c>
    </row>
    <row r="63" spans="1:72" ht="36" customHeight="1" x14ac:dyDescent="0.25">
      <c r="A63" s="74">
        <v>53</v>
      </c>
      <c r="B63" s="71" t="s">
        <v>633</v>
      </c>
      <c r="C63" s="64" t="s">
        <v>346</v>
      </c>
      <c r="D63" s="22" t="s">
        <v>347</v>
      </c>
      <c r="E63" s="21" t="s">
        <v>344</v>
      </c>
      <c r="F63" s="21" t="s">
        <v>345</v>
      </c>
      <c r="G63" s="39">
        <v>2022</v>
      </c>
      <c r="H63" s="39">
        <v>2085</v>
      </c>
      <c r="I63" s="39">
        <v>1867</v>
      </c>
      <c r="J63" s="40">
        <v>1818.0202104391033</v>
      </c>
      <c r="K63" s="40">
        <v>1736.8524383672914</v>
      </c>
      <c r="L63" s="40">
        <v>1695.518206529945</v>
      </c>
      <c r="M63" s="40">
        <v>1656.5467922998016</v>
      </c>
      <c r="N63" s="40">
        <v>1630.6120082246448</v>
      </c>
      <c r="O63" s="40">
        <v>1609.5335327404141</v>
      </c>
      <c r="P63" s="40">
        <v>1594.1608384858343</v>
      </c>
      <c r="Q63" s="40">
        <v>1582.1924321069766</v>
      </c>
      <c r="R63" s="40">
        <v>1573.182333727475</v>
      </c>
      <c r="S63" s="40">
        <v>1566.2510277689619</v>
      </c>
      <c r="T63" s="40">
        <v>1560.9729994358472</v>
      </c>
      <c r="U63" s="40">
        <v>1556.9243145732419</v>
      </c>
      <c r="V63" s="40">
        <v>1554</v>
      </c>
      <c r="W63" s="40">
        <v>1551</v>
      </c>
      <c r="X63" s="40">
        <v>1550</v>
      </c>
      <c r="Y63" s="40">
        <v>1548.6689559790989</v>
      </c>
      <c r="Z63" s="40">
        <v>1547.8927200979515</v>
      </c>
      <c r="AA63" s="40">
        <v>1547.1909303056477</v>
      </c>
      <c r="AB63" s="40">
        <v>1546.6985686154098</v>
      </c>
      <c r="AC63" s="40">
        <v>1547</v>
      </c>
      <c r="AD63" s="40">
        <v>1547</v>
      </c>
      <c r="AE63" s="40">
        <v>1546</v>
      </c>
      <c r="AF63" s="40">
        <v>1546</v>
      </c>
      <c r="AG63" s="40">
        <v>1546</v>
      </c>
      <c r="AH63" s="40">
        <v>1546</v>
      </c>
      <c r="AI63" s="40">
        <v>1546</v>
      </c>
      <c r="AJ63" s="40">
        <v>1546</v>
      </c>
      <c r="AK63" s="40">
        <v>1546</v>
      </c>
      <c r="AL63" s="40">
        <v>1546</v>
      </c>
      <c r="AM63" s="40">
        <v>1546</v>
      </c>
      <c r="AN63" s="40">
        <v>1546</v>
      </c>
      <c r="AO63" s="40">
        <v>1546</v>
      </c>
      <c r="AP63" s="40">
        <v>1546</v>
      </c>
      <c r="AQ63" s="41">
        <v>1546</v>
      </c>
      <c r="AR63" s="41">
        <v>1546</v>
      </c>
      <c r="AS63" s="41">
        <v>1546</v>
      </c>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252"/>
      <c r="BR63" s="44"/>
      <c r="BS63" s="44"/>
      <c r="BT63" s="44"/>
    </row>
    <row r="64" spans="1:72" ht="36" customHeight="1" x14ac:dyDescent="0.25">
      <c r="A64" s="74">
        <v>54</v>
      </c>
      <c r="B64" s="71" t="s">
        <v>633</v>
      </c>
      <c r="C64" s="64" t="s">
        <v>181</v>
      </c>
      <c r="D64" s="22" t="s">
        <v>182</v>
      </c>
      <c r="E64" s="21" t="s">
        <v>164</v>
      </c>
      <c r="F64" s="21" t="s">
        <v>183</v>
      </c>
      <c r="G64" s="43">
        <v>0</v>
      </c>
      <c r="H64" s="43">
        <v>0</v>
      </c>
      <c r="I64" s="43">
        <v>0</v>
      </c>
      <c r="J64" s="43">
        <v>0</v>
      </c>
      <c r="K64" s="43">
        <v>0</v>
      </c>
      <c r="L64" s="43">
        <v>0</v>
      </c>
      <c r="M64" s="43">
        <v>0</v>
      </c>
      <c r="N64" s="43">
        <v>0</v>
      </c>
      <c r="O64" s="43">
        <v>0</v>
      </c>
      <c r="P64" s="43">
        <v>0</v>
      </c>
      <c r="Q64" s="43">
        <v>0</v>
      </c>
      <c r="R64" s="43">
        <v>0</v>
      </c>
      <c r="S64" s="43">
        <v>0</v>
      </c>
      <c r="T64" s="43">
        <v>0</v>
      </c>
      <c r="U64" s="43">
        <v>0</v>
      </c>
      <c r="V64" s="43">
        <v>0</v>
      </c>
      <c r="W64" s="43">
        <v>0</v>
      </c>
      <c r="X64" s="43">
        <v>0</v>
      </c>
      <c r="Y64" s="43">
        <v>0</v>
      </c>
      <c r="Z64" s="43">
        <v>0</v>
      </c>
      <c r="AA64" s="43">
        <v>0</v>
      </c>
      <c r="AB64" s="43">
        <v>0</v>
      </c>
      <c r="AC64" s="43">
        <v>0</v>
      </c>
      <c r="AD64" s="43">
        <v>0</v>
      </c>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c r="BJ64" s="44"/>
      <c r="BK64" s="44"/>
      <c r="BL64" s="44"/>
      <c r="BM64" s="44"/>
      <c r="BN64" s="44"/>
      <c r="BO64" s="44"/>
      <c r="BP64" s="44"/>
      <c r="BQ64" s="252"/>
      <c r="BR64" s="44"/>
      <c r="BS64" s="44"/>
      <c r="BT64" s="44"/>
    </row>
    <row r="65" spans="1:72" ht="36" customHeight="1" x14ac:dyDescent="0.25">
      <c r="A65" s="74">
        <v>55</v>
      </c>
      <c r="B65" s="71" t="s">
        <v>633</v>
      </c>
      <c r="C65" s="64" t="s">
        <v>181</v>
      </c>
      <c r="D65" s="22" t="s">
        <v>182</v>
      </c>
      <c r="E65" s="21" t="s">
        <v>164</v>
      </c>
      <c r="F65" s="21" t="s">
        <v>668</v>
      </c>
      <c r="G65" s="45">
        <v>131</v>
      </c>
      <c r="H65" s="45">
        <v>131</v>
      </c>
      <c r="I65" s="45">
        <v>131</v>
      </c>
      <c r="J65" s="45">
        <v>132</v>
      </c>
      <c r="K65" s="45">
        <v>132</v>
      </c>
      <c r="L65" s="45">
        <v>132</v>
      </c>
      <c r="M65" s="45">
        <v>132</v>
      </c>
      <c r="N65" s="45">
        <v>132</v>
      </c>
      <c r="O65" s="45">
        <v>132</v>
      </c>
      <c r="P65" s="45">
        <v>132</v>
      </c>
      <c r="Q65" s="45">
        <v>132</v>
      </c>
      <c r="R65" s="45">
        <v>132</v>
      </c>
      <c r="S65" s="45">
        <v>132</v>
      </c>
      <c r="T65" s="45">
        <v>132</v>
      </c>
      <c r="U65" s="45">
        <v>132</v>
      </c>
      <c r="V65" s="39">
        <v>133</v>
      </c>
      <c r="W65" s="39">
        <v>133</v>
      </c>
      <c r="X65" s="39">
        <v>133</v>
      </c>
      <c r="Y65" s="39">
        <v>132</v>
      </c>
      <c r="Z65" s="39">
        <v>132</v>
      </c>
      <c r="AA65" s="39">
        <v>132</v>
      </c>
      <c r="AB65" s="39">
        <v>132</v>
      </c>
      <c r="AC65" s="39">
        <v>132</v>
      </c>
      <c r="AD65" s="39">
        <v>132</v>
      </c>
      <c r="AE65" s="39">
        <v>132</v>
      </c>
      <c r="AF65" s="39">
        <v>132</v>
      </c>
      <c r="AG65" s="39">
        <v>132</v>
      </c>
      <c r="AH65" s="39">
        <v>132</v>
      </c>
      <c r="AI65" s="39">
        <v>132</v>
      </c>
      <c r="AJ65" s="39">
        <v>133</v>
      </c>
      <c r="AK65" s="39">
        <v>135</v>
      </c>
      <c r="AL65" s="39">
        <v>135</v>
      </c>
      <c r="AM65" s="39">
        <v>135</v>
      </c>
      <c r="AN65" s="39">
        <v>135</v>
      </c>
      <c r="AO65" s="39">
        <v>135</v>
      </c>
      <c r="AP65" s="39">
        <v>136</v>
      </c>
      <c r="AQ65" s="55">
        <v>138</v>
      </c>
      <c r="AR65" s="55">
        <v>140</v>
      </c>
      <c r="AS65" s="55">
        <v>144</v>
      </c>
      <c r="AT65" s="55">
        <v>145</v>
      </c>
      <c r="AU65" s="55">
        <v>145</v>
      </c>
      <c r="AV65" s="55">
        <v>146</v>
      </c>
      <c r="AW65" s="39">
        <v>146</v>
      </c>
      <c r="AX65" s="39">
        <v>146</v>
      </c>
      <c r="AY65" s="39">
        <v>147</v>
      </c>
      <c r="AZ65" s="55">
        <v>147</v>
      </c>
      <c r="BA65" s="55">
        <v>147</v>
      </c>
      <c r="BB65" s="55">
        <v>149</v>
      </c>
      <c r="BC65" s="55">
        <v>140</v>
      </c>
      <c r="BD65" s="55">
        <v>140</v>
      </c>
      <c r="BE65" s="55">
        <v>145</v>
      </c>
      <c r="BF65" s="55">
        <v>147</v>
      </c>
      <c r="BG65" s="55">
        <v>147</v>
      </c>
      <c r="BH65" s="55">
        <v>147</v>
      </c>
      <c r="BI65" s="39">
        <v>147</v>
      </c>
      <c r="BJ65" s="39">
        <v>143</v>
      </c>
      <c r="BK65" s="39">
        <v>140</v>
      </c>
      <c r="BL65" s="39">
        <v>138</v>
      </c>
      <c r="BM65" s="39">
        <v>138</v>
      </c>
      <c r="BN65" s="39">
        <v>135</v>
      </c>
      <c r="BO65" s="39">
        <v>135</v>
      </c>
      <c r="BP65" s="39">
        <v>135</v>
      </c>
      <c r="BQ65" s="253">
        <v>135</v>
      </c>
      <c r="BR65" s="39">
        <v>130</v>
      </c>
      <c r="BS65" s="39">
        <v>128</v>
      </c>
      <c r="BT65" s="39">
        <v>127</v>
      </c>
    </row>
    <row r="66" spans="1:72" ht="36" customHeight="1" x14ac:dyDescent="0.25">
      <c r="A66" s="74">
        <v>56</v>
      </c>
      <c r="B66" s="71" t="s">
        <v>633</v>
      </c>
      <c r="C66" s="64" t="s">
        <v>385</v>
      </c>
      <c r="D66" s="22" t="s">
        <v>386</v>
      </c>
      <c r="E66" s="21" t="s">
        <v>376</v>
      </c>
      <c r="F66" s="21" t="s">
        <v>387</v>
      </c>
      <c r="G66" s="39">
        <v>367</v>
      </c>
      <c r="H66" s="39">
        <v>371</v>
      </c>
      <c r="I66" s="39">
        <v>374</v>
      </c>
      <c r="J66" s="39">
        <v>386</v>
      </c>
      <c r="K66" s="39">
        <v>385</v>
      </c>
      <c r="L66" s="39">
        <v>394</v>
      </c>
      <c r="M66" s="39">
        <v>397</v>
      </c>
      <c r="N66" s="39">
        <v>393</v>
      </c>
      <c r="O66" s="39">
        <v>405</v>
      </c>
      <c r="P66" s="39">
        <v>415</v>
      </c>
      <c r="Q66" s="39">
        <v>415</v>
      </c>
      <c r="R66" s="39">
        <v>427</v>
      </c>
      <c r="S66" s="39">
        <v>399</v>
      </c>
      <c r="T66" s="39">
        <v>428</v>
      </c>
      <c r="U66" s="39">
        <v>432</v>
      </c>
      <c r="V66" s="39">
        <v>427</v>
      </c>
      <c r="W66" s="39">
        <v>435</v>
      </c>
      <c r="X66" s="39">
        <v>443</v>
      </c>
      <c r="Y66" s="39">
        <v>438</v>
      </c>
      <c r="Z66" s="39">
        <v>449</v>
      </c>
      <c r="AA66" s="39">
        <v>459</v>
      </c>
      <c r="AB66" s="39">
        <v>453</v>
      </c>
      <c r="AC66" s="39">
        <v>450</v>
      </c>
      <c r="AD66" s="39">
        <v>420</v>
      </c>
      <c r="AE66" s="39">
        <v>444</v>
      </c>
      <c r="AF66" s="39">
        <v>436</v>
      </c>
      <c r="AG66" s="39">
        <v>459</v>
      </c>
      <c r="AH66" s="39">
        <v>448</v>
      </c>
      <c r="AI66" s="39">
        <v>437</v>
      </c>
      <c r="AJ66" s="39">
        <v>451</v>
      </c>
      <c r="AK66" s="39">
        <v>424</v>
      </c>
      <c r="AL66" s="39">
        <v>440</v>
      </c>
      <c r="AM66" s="39">
        <v>429</v>
      </c>
      <c r="AN66" s="39">
        <v>433</v>
      </c>
      <c r="AO66" s="39">
        <v>400</v>
      </c>
      <c r="AP66" s="39">
        <v>405</v>
      </c>
      <c r="AQ66" s="39">
        <v>396</v>
      </c>
      <c r="AR66" s="39">
        <v>386</v>
      </c>
      <c r="AS66" s="39">
        <v>397</v>
      </c>
      <c r="AT66" s="39">
        <v>373</v>
      </c>
      <c r="AU66" s="39">
        <v>370</v>
      </c>
      <c r="AV66" s="39">
        <v>364</v>
      </c>
      <c r="AW66" s="39">
        <v>374</v>
      </c>
      <c r="AX66" s="39">
        <v>366</v>
      </c>
      <c r="AY66" s="39">
        <v>357</v>
      </c>
      <c r="AZ66" s="39">
        <v>352</v>
      </c>
      <c r="BA66" s="39">
        <v>343</v>
      </c>
      <c r="BB66" s="39">
        <v>354</v>
      </c>
      <c r="BC66" s="39">
        <v>352</v>
      </c>
      <c r="BD66" s="39">
        <v>273</v>
      </c>
      <c r="BE66" s="39">
        <v>287</v>
      </c>
      <c r="BF66" s="39">
        <v>288</v>
      </c>
      <c r="BG66" s="39">
        <v>282</v>
      </c>
      <c r="BH66" s="39">
        <v>275</v>
      </c>
      <c r="BI66" s="39">
        <v>266</v>
      </c>
      <c r="BJ66" s="39">
        <v>263</v>
      </c>
      <c r="BK66" s="39">
        <v>261</v>
      </c>
      <c r="BL66" s="39">
        <v>263</v>
      </c>
      <c r="BM66" s="39">
        <v>247</v>
      </c>
      <c r="BN66" s="39">
        <v>250</v>
      </c>
      <c r="BO66" s="39">
        <v>248</v>
      </c>
      <c r="BP66" s="39">
        <v>243</v>
      </c>
      <c r="BQ66" s="253">
        <v>248</v>
      </c>
      <c r="BR66" s="39">
        <v>252</v>
      </c>
      <c r="BS66" s="39">
        <v>248</v>
      </c>
      <c r="BT66" s="39">
        <v>241</v>
      </c>
    </row>
    <row r="67" spans="1:72" ht="36" customHeight="1" x14ac:dyDescent="0.25">
      <c r="A67" s="74">
        <v>57</v>
      </c>
      <c r="B67" s="71" t="s">
        <v>633</v>
      </c>
      <c r="C67" s="64" t="s">
        <v>29</v>
      </c>
      <c r="D67" s="22" t="s">
        <v>30</v>
      </c>
      <c r="E67" s="21" t="s">
        <v>26</v>
      </c>
      <c r="F67" s="21" t="s">
        <v>642</v>
      </c>
      <c r="G67" s="45">
        <v>148</v>
      </c>
      <c r="H67" s="45">
        <v>149</v>
      </c>
      <c r="I67" s="45">
        <v>150</v>
      </c>
      <c r="J67" s="45">
        <v>154</v>
      </c>
      <c r="K67" s="45">
        <v>160</v>
      </c>
      <c r="L67" s="45">
        <v>167</v>
      </c>
      <c r="M67" s="45">
        <v>167</v>
      </c>
      <c r="N67" s="45">
        <v>167</v>
      </c>
      <c r="O67" s="45">
        <v>167</v>
      </c>
      <c r="P67" s="45">
        <v>167</v>
      </c>
      <c r="Q67" s="45">
        <v>168</v>
      </c>
      <c r="R67" s="45">
        <v>169</v>
      </c>
      <c r="S67" s="45">
        <v>169</v>
      </c>
      <c r="T67" s="45">
        <v>177</v>
      </c>
      <c r="U67" s="45">
        <v>182</v>
      </c>
      <c r="V67" s="39">
        <v>182</v>
      </c>
      <c r="W67" s="39">
        <v>182</v>
      </c>
      <c r="X67" s="39">
        <v>177</v>
      </c>
      <c r="Y67" s="39">
        <v>177</v>
      </c>
      <c r="Z67" s="39">
        <v>172</v>
      </c>
      <c r="AA67" s="39">
        <v>167</v>
      </c>
      <c r="AB67" s="39">
        <v>162</v>
      </c>
      <c r="AC67" s="39">
        <v>157</v>
      </c>
      <c r="AD67" s="39">
        <v>152</v>
      </c>
      <c r="AE67" s="39">
        <v>152</v>
      </c>
      <c r="AF67" s="39">
        <v>147</v>
      </c>
      <c r="AG67" s="39">
        <v>147</v>
      </c>
      <c r="AH67" s="39">
        <v>147</v>
      </c>
      <c r="AI67" s="39">
        <v>147</v>
      </c>
      <c r="AJ67" s="39">
        <v>142</v>
      </c>
      <c r="AK67" s="39">
        <v>142</v>
      </c>
      <c r="AL67" s="39">
        <v>137</v>
      </c>
      <c r="AM67" s="39">
        <v>137</v>
      </c>
      <c r="AN67" s="39">
        <v>140</v>
      </c>
      <c r="AO67" s="39">
        <v>142</v>
      </c>
      <c r="AP67" s="39">
        <v>142</v>
      </c>
      <c r="AQ67" s="39">
        <v>142</v>
      </c>
      <c r="AR67" s="39">
        <v>142</v>
      </c>
      <c r="AS67" s="39">
        <v>142</v>
      </c>
      <c r="AT67" s="39">
        <v>140</v>
      </c>
      <c r="AU67" s="39">
        <v>140</v>
      </c>
      <c r="AV67" s="39">
        <v>140</v>
      </c>
      <c r="AW67" s="39">
        <v>120</v>
      </c>
      <c r="AX67" s="39">
        <v>132</v>
      </c>
      <c r="AY67" s="39">
        <v>131</v>
      </c>
      <c r="AZ67" s="39">
        <v>131</v>
      </c>
      <c r="BA67" s="39">
        <v>151</v>
      </c>
      <c r="BB67" s="39">
        <v>153</v>
      </c>
      <c r="BC67" s="39">
        <v>94</v>
      </c>
      <c r="BD67" s="39">
        <v>125</v>
      </c>
      <c r="BE67" s="39">
        <v>133</v>
      </c>
      <c r="BF67" s="39">
        <v>139</v>
      </c>
      <c r="BG67" s="39">
        <v>135</v>
      </c>
      <c r="BH67" s="39">
        <v>113</v>
      </c>
      <c r="BI67" s="39">
        <v>100</v>
      </c>
      <c r="BJ67" s="39">
        <v>93</v>
      </c>
      <c r="BK67" s="39">
        <v>69</v>
      </c>
      <c r="BL67" s="39">
        <v>70</v>
      </c>
      <c r="BM67" s="39">
        <v>82</v>
      </c>
      <c r="BN67" s="39">
        <v>81</v>
      </c>
      <c r="BO67" s="39">
        <v>86</v>
      </c>
      <c r="BP67" s="39">
        <v>85</v>
      </c>
      <c r="BQ67" s="253">
        <v>87</v>
      </c>
      <c r="BR67" s="39">
        <v>90</v>
      </c>
      <c r="BS67" s="39">
        <v>91</v>
      </c>
      <c r="BT67" s="39">
        <v>81</v>
      </c>
    </row>
    <row r="68" spans="1:72" ht="36" customHeight="1" x14ac:dyDescent="0.25">
      <c r="A68" s="74">
        <v>58</v>
      </c>
      <c r="B68" s="71" t="s">
        <v>633</v>
      </c>
      <c r="C68" s="64" t="s">
        <v>503</v>
      </c>
      <c r="D68" s="22" t="s">
        <v>504</v>
      </c>
      <c r="E68" s="21" t="s">
        <v>274</v>
      </c>
      <c r="F68" s="21" t="s">
        <v>521</v>
      </c>
      <c r="G68" s="45"/>
      <c r="H68" s="45"/>
      <c r="I68" s="45"/>
      <c r="J68" s="45"/>
      <c r="K68" s="45"/>
      <c r="L68" s="45"/>
      <c r="M68" s="45"/>
      <c r="N68" s="45"/>
      <c r="O68" s="45"/>
      <c r="P68" s="45"/>
      <c r="Q68" s="45"/>
      <c r="R68" s="42">
        <v>0</v>
      </c>
      <c r="S68" s="42">
        <v>0</v>
      </c>
      <c r="T68" s="42">
        <v>0</v>
      </c>
      <c r="U68" s="42">
        <v>0</v>
      </c>
      <c r="V68" s="42">
        <v>0</v>
      </c>
      <c r="W68" s="42">
        <v>0</v>
      </c>
      <c r="X68" s="42">
        <v>0</v>
      </c>
      <c r="Y68" s="42">
        <v>0</v>
      </c>
      <c r="Z68" s="42">
        <v>0</v>
      </c>
      <c r="AA68" s="42">
        <v>0</v>
      </c>
      <c r="AB68" s="42">
        <v>0</v>
      </c>
      <c r="AC68" s="42">
        <v>0</v>
      </c>
      <c r="AD68" s="42">
        <v>0</v>
      </c>
      <c r="AE68" s="42">
        <v>0</v>
      </c>
      <c r="AF68" s="42">
        <v>0</v>
      </c>
      <c r="AG68" s="42">
        <v>0</v>
      </c>
      <c r="AH68" s="42">
        <v>0</v>
      </c>
      <c r="AI68" s="42">
        <v>0</v>
      </c>
      <c r="AJ68" s="42">
        <v>0</v>
      </c>
      <c r="AK68" s="56"/>
      <c r="AL68" s="56"/>
      <c r="AM68" s="56"/>
      <c r="AN68" s="56"/>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256"/>
      <c r="BR68" s="56"/>
      <c r="BS68" s="56"/>
      <c r="BT68" s="56"/>
    </row>
    <row r="69" spans="1:72" ht="36" customHeight="1" x14ac:dyDescent="0.25">
      <c r="A69" s="74">
        <v>59</v>
      </c>
      <c r="B69" s="71" t="s">
        <v>633</v>
      </c>
      <c r="C69" s="64" t="s">
        <v>395</v>
      </c>
      <c r="D69" s="22" t="s">
        <v>396</v>
      </c>
      <c r="E69" s="21" t="s">
        <v>164</v>
      </c>
      <c r="F69" s="21" t="s">
        <v>199</v>
      </c>
      <c r="G69" s="39">
        <v>54</v>
      </c>
      <c r="H69" s="39">
        <v>58</v>
      </c>
      <c r="I69" s="39">
        <v>59</v>
      </c>
      <c r="J69" s="39">
        <v>53</v>
      </c>
      <c r="K69" s="39">
        <v>70</v>
      </c>
      <c r="L69" s="39">
        <v>51</v>
      </c>
      <c r="M69" s="39">
        <v>59</v>
      </c>
      <c r="N69" s="39">
        <v>61</v>
      </c>
      <c r="O69" s="39">
        <v>65</v>
      </c>
      <c r="P69" s="39">
        <v>65</v>
      </c>
      <c r="Q69" s="39">
        <v>49</v>
      </c>
      <c r="R69" s="39">
        <v>73</v>
      </c>
      <c r="S69" s="39">
        <v>65</v>
      </c>
      <c r="T69" s="39">
        <v>66</v>
      </c>
      <c r="U69" s="39">
        <v>76</v>
      </c>
      <c r="V69" s="39">
        <v>52</v>
      </c>
      <c r="W69" s="39">
        <v>51</v>
      </c>
      <c r="X69" s="39">
        <v>65</v>
      </c>
      <c r="Y69" s="39">
        <v>62</v>
      </c>
      <c r="Z69" s="39">
        <v>70</v>
      </c>
      <c r="AA69" s="39">
        <v>56</v>
      </c>
      <c r="AB69" s="39">
        <v>61</v>
      </c>
      <c r="AC69" s="39">
        <v>48</v>
      </c>
      <c r="AD69" s="39">
        <v>44</v>
      </c>
      <c r="AE69" s="39">
        <v>88</v>
      </c>
      <c r="AF69" s="39">
        <v>64</v>
      </c>
      <c r="AG69" s="39">
        <v>56</v>
      </c>
      <c r="AH69" s="39">
        <v>76</v>
      </c>
      <c r="AI69" s="39">
        <v>66</v>
      </c>
      <c r="AJ69" s="39">
        <v>57</v>
      </c>
      <c r="AK69" s="39">
        <v>59</v>
      </c>
      <c r="AL69" s="39">
        <v>51</v>
      </c>
      <c r="AM69" s="39">
        <v>63</v>
      </c>
      <c r="AN69" s="39">
        <v>64</v>
      </c>
      <c r="AO69" s="39">
        <v>48</v>
      </c>
      <c r="AP69" s="39">
        <v>67</v>
      </c>
      <c r="AQ69" s="39">
        <v>60</v>
      </c>
      <c r="AR69" s="39">
        <v>96</v>
      </c>
      <c r="AS69" s="39">
        <v>75</v>
      </c>
      <c r="AT69" s="40">
        <f>AS69+(AS69*(POWER((AS69/AQ69),(0.333333333333333))-1))</f>
        <v>80.791300876195621</v>
      </c>
      <c r="AU69" s="40">
        <f>AT69+(AT69*(POWER((AT69/AR69),(0.333333333333333))-1))</f>
        <v>76.277372340793306</v>
      </c>
      <c r="AV69" s="40">
        <f>AU69+(AU69*(POWER((AU69/AS69),(0.333333333333333))-1))</f>
        <v>76.707979559380902</v>
      </c>
      <c r="AW69" s="39">
        <v>57</v>
      </c>
      <c r="AX69" s="39">
        <v>52</v>
      </c>
      <c r="AY69" s="39">
        <v>47</v>
      </c>
      <c r="AZ69" s="40">
        <f>AY69+(AY69*(POWER((AY69/AW69),(0.333333333333333))-1))</f>
        <v>44.07295723211756</v>
      </c>
      <c r="BA69" s="40">
        <f>AZ69+(AZ69*(POWER((AZ69/AX69),(0.333333333333333))-1))</f>
        <v>41.708874894407373</v>
      </c>
      <c r="BB69" s="40">
        <f>BA69+(BA69*(POWER((BA69/AY69),(0.333333333333333))-1))</f>
        <v>40.081012185314577</v>
      </c>
      <c r="BC69" s="39">
        <v>0</v>
      </c>
      <c r="BD69" s="39">
        <v>73</v>
      </c>
      <c r="BE69" s="39">
        <v>32</v>
      </c>
      <c r="BF69" s="39">
        <v>60</v>
      </c>
      <c r="BG69" s="39">
        <v>43</v>
      </c>
      <c r="BH69" s="39">
        <v>53</v>
      </c>
      <c r="BI69" s="39">
        <v>54</v>
      </c>
      <c r="BJ69" s="39">
        <v>62</v>
      </c>
      <c r="BK69" s="39">
        <v>34</v>
      </c>
      <c r="BL69" s="39">
        <v>61</v>
      </c>
      <c r="BM69" s="39">
        <v>42</v>
      </c>
      <c r="BN69" s="39">
        <v>53</v>
      </c>
      <c r="BO69" s="39">
        <v>55</v>
      </c>
      <c r="BP69" s="39">
        <v>63</v>
      </c>
      <c r="BQ69" s="253">
        <v>73</v>
      </c>
      <c r="BR69" s="39">
        <v>81</v>
      </c>
      <c r="BS69" s="39">
        <v>73</v>
      </c>
      <c r="BT69" s="39">
        <v>85</v>
      </c>
    </row>
    <row r="70" spans="1:72" ht="36" customHeight="1" x14ac:dyDescent="0.25">
      <c r="A70" s="74"/>
      <c r="B70" s="71" t="s">
        <v>633</v>
      </c>
      <c r="C70" s="64" t="s">
        <v>1186</v>
      </c>
      <c r="D70" s="64" t="s">
        <v>1187</v>
      </c>
      <c r="E70" s="64" t="s">
        <v>49</v>
      </c>
      <c r="F70" s="64" t="s">
        <v>59</v>
      </c>
      <c r="G70" s="189"/>
      <c r="H70" s="28"/>
      <c r="I70" s="28"/>
      <c r="J70" s="28"/>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40"/>
      <c r="AU70" s="40"/>
      <c r="AV70" s="40"/>
      <c r="AW70" s="39"/>
      <c r="AX70" s="39"/>
      <c r="AY70" s="39"/>
      <c r="AZ70" s="40"/>
      <c r="BA70" s="40"/>
      <c r="BB70" s="40"/>
      <c r="BC70" s="39"/>
      <c r="BD70" s="39"/>
      <c r="BE70" s="39"/>
      <c r="BF70" s="39"/>
      <c r="BG70" s="39"/>
      <c r="BH70" s="39"/>
      <c r="BI70" s="39"/>
      <c r="BJ70" s="39"/>
      <c r="BK70" s="39"/>
      <c r="BL70" s="39"/>
      <c r="BM70" s="39"/>
      <c r="BN70" s="39"/>
      <c r="BO70" s="39">
        <v>358</v>
      </c>
      <c r="BP70" s="39">
        <v>344</v>
      </c>
      <c r="BQ70" s="253">
        <v>333</v>
      </c>
      <c r="BR70" s="267">
        <v>301</v>
      </c>
      <c r="BS70" s="267">
        <v>297</v>
      </c>
      <c r="BT70" s="267">
        <v>293</v>
      </c>
    </row>
    <row r="71" spans="1:72" ht="36" customHeight="1" x14ac:dyDescent="0.25">
      <c r="A71" s="74">
        <v>60</v>
      </c>
      <c r="B71" s="71" t="s">
        <v>633</v>
      </c>
      <c r="C71" s="64" t="s">
        <v>726</v>
      </c>
      <c r="D71" s="22" t="s">
        <v>735</v>
      </c>
      <c r="E71" s="21" t="s">
        <v>369</v>
      </c>
      <c r="F71" s="21" t="s">
        <v>745</v>
      </c>
      <c r="G71" s="52"/>
      <c r="H71" s="52"/>
      <c r="I71" s="52"/>
      <c r="J71" s="52"/>
      <c r="K71" s="52"/>
      <c r="L71" s="52"/>
      <c r="M71" s="52"/>
      <c r="N71" s="52"/>
      <c r="O71" s="52"/>
      <c r="P71" s="52"/>
      <c r="Q71" s="52"/>
      <c r="R71" s="52"/>
      <c r="S71" s="52"/>
      <c r="T71" s="52"/>
      <c r="U71" s="52"/>
      <c r="V71" s="58"/>
      <c r="W71" s="58"/>
      <c r="X71" s="58"/>
      <c r="Y71" s="45">
        <v>0</v>
      </c>
      <c r="Z71" s="45">
        <v>0</v>
      </c>
      <c r="AA71" s="45">
        <v>0</v>
      </c>
      <c r="AB71" s="45">
        <v>0</v>
      </c>
      <c r="AC71" s="45">
        <v>0</v>
      </c>
      <c r="AD71" s="45">
        <v>0</v>
      </c>
      <c r="AE71" s="39">
        <v>36</v>
      </c>
      <c r="AF71" s="39">
        <v>56</v>
      </c>
      <c r="AG71" s="39">
        <v>85</v>
      </c>
      <c r="AH71" s="39">
        <v>90</v>
      </c>
      <c r="AI71" s="39">
        <v>98</v>
      </c>
      <c r="AJ71" s="39">
        <v>100</v>
      </c>
      <c r="AK71" s="39">
        <v>105</v>
      </c>
      <c r="AL71" s="39">
        <v>230</v>
      </c>
      <c r="AM71" s="39">
        <v>130</v>
      </c>
      <c r="AN71" s="39">
        <v>132</v>
      </c>
      <c r="AO71" s="39">
        <v>137</v>
      </c>
      <c r="AP71" s="39">
        <v>145</v>
      </c>
      <c r="AQ71" s="39">
        <v>150</v>
      </c>
      <c r="AR71" s="39">
        <v>160</v>
      </c>
      <c r="AS71" s="39">
        <v>165</v>
      </c>
      <c r="AT71" s="39">
        <v>170</v>
      </c>
      <c r="AU71" s="39">
        <v>181</v>
      </c>
      <c r="AV71" s="39">
        <v>190</v>
      </c>
      <c r="AW71" s="39">
        <v>195</v>
      </c>
      <c r="AX71" s="39">
        <v>205</v>
      </c>
      <c r="AY71" s="39">
        <v>210</v>
      </c>
      <c r="AZ71" s="39">
        <v>205</v>
      </c>
      <c r="BA71" s="39">
        <v>209</v>
      </c>
      <c r="BB71" s="39">
        <v>210</v>
      </c>
      <c r="BC71" s="39">
        <v>205</v>
      </c>
      <c r="BD71" s="39">
        <v>200</v>
      </c>
      <c r="BE71" s="39">
        <v>203</v>
      </c>
      <c r="BF71" s="39">
        <v>200</v>
      </c>
      <c r="BG71" s="39">
        <v>205</v>
      </c>
      <c r="BH71" s="39">
        <v>210</v>
      </c>
      <c r="BI71" s="39">
        <v>215</v>
      </c>
      <c r="BJ71" s="39">
        <v>212</v>
      </c>
      <c r="BK71" s="39">
        <v>208</v>
      </c>
      <c r="BL71" s="39">
        <v>205</v>
      </c>
      <c r="BM71" s="39">
        <v>200</v>
      </c>
      <c r="BN71" s="39">
        <v>210</v>
      </c>
      <c r="BO71" s="39">
        <v>215</v>
      </c>
      <c r="BP71" s="39">
        <v>213</v>
      </c>
      <c r="BQ71" s="253">
        <v>218</v>
      </c>
      <c r="BR71" s="39">
        <v>205</v>
      </c>
      <c r="BS71" s="39">
        <v>190</v>
      </c>
      <c r="BT71" s="39">
        <v>170</v>
      </c>
    </row>
    <row r="72" spans="1:72" ht="36" customHeight="1" x14ac:dyDescent="0.25">
      <c r="A72" s="74">
        <v>61</v>
      </c>
      <c r="B72" s="71" t="s">
        <v>633</v>
      </c>
      <c r="C72" s="64" t="s">
        <v>932</v>
      </c>
      <c r="D72" s="22" t="s">
        <v>933</v>
      </c>
      <c r="E72" s="21" t="s">
        <v>310</v>
      </c>
      <c r="F72" s="21" t="s">
        <v>934</v>
      </c>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49"/>
      <c r="AX72" s="49"/>
      <c r="AY72" s="49"/>
      <c r="AZ72" s="49"/>
      <c r="BA72" s="49"/>
      <c r="BB72" s="49"/>
      <c r="BC72" s="49"/>
      <c r="BD72" s="49"/>
      <c r="BE72" s="49"/>
      <c r="BF72" s="49"/>
      <c r="BG72" s="49"/>
      <c r="BH72" s="49"/>
      <c r="BI72" s="49">
        <v>0</v>
      </c>
      <c r="BJ72" s="49">
        <v>0</v>
      </c>
      <c r="BK72" s="49">
        <v>0</v>
      </c>
      <c r="BL72" s="49">
        <v>0</v>
      </c>
      <c r="BM72" s="49">
        <v>0</v>
      </c>
      <c r="BN72" s="49">
        <v>0</v>
      </c>
      <c r="BO72" s="49">
        <v>0</v>
      </c>
      <c r="BP72" s="49">
        <v>0</v>
      </c>
      <c r="BQ72" s="254">
        <v>0</v>
      </c>
      <c r="BR72" s="49">
        <v>0</v>
      </c>
      <c r="BS72" s="49">
        <v>0</v>
      </c>
      <c r="BT72" s="49">
        <v>0</v>
      </c>
    </row>
    <row r="73" spans="1:72" ht="36" customHeight="1" x14ac:dyDescent="0.25">
      <c r="A73" s="74">
        <v>62</v>
      </c>
      <c r="B73" s="71" t="s">
        <v>633</v>
      </c>
      <c r="C73" s="64" t="s">
        <v>4</v>
      </c>
      <c r="D73" s="22" t="s">
        <v>5</v>
      </c>
      <c r="E73" s="21" t="s">
        <v>1</v>
      </c>
      <c r="F73" s="21" t="s">
        <v>746</v>
      </c>
      <c r="G73" s="39">
        <v>581</v>
      </c>
      <c r="H73" s="39">
        <v>576</v>
      </c>
      <c r="I73" s="39">
        <v>570</v>
      </c>
      <c r="J73" s="39">
        <v>569</v>
      </c>
      <c r="K73" s="39">
        <v>569</v>
      </c>
      <c r="L73" s="39">
        <v>567</v>
      </c>
      <c r="M73" s="39">
        <v>558</v>
      </c>
      <c r="N73" s="39">
        <v>559</v>
      </c>
      <c r="O73" s="39">
        <v>555</v>
      </c>
      <c r="P73" s="39">
        <v>532</v>
      </c>
      <c r="Q73" s="39">
        <v>526</v>
      </c>
      <c r="R73" s="39">
        <v>530</v>
      </c>
      <c r="S73" s="39">
        <v>528</v>
      </c>
      <c r="T73" s="39">
        <v>526</v>
      </c>
      <c r="U73" s="39">
        <v>520</v>
      </c>
      <c r="V73" s="39">
        <v>521</v>
      </c>
      <c r="W73" s="39">
        <v>522</v>
      </c>
      <c r="X73" s="39">
        <v>515</v>
      </c>
      <c r="Y73" s="39">
        <v>513</v>
      </c>
      <c r="Z73" s="39">
        <v>514</v>
      </c>
      <c r="AA73" s="39">
        <v>512</v>
      </c>
      <c r="AB73" s="39">
        <v>515</v>
      </c>
      <c r="AC73" s="39">
        <v>514</v>
      </c>
      <c r="AD73" s="39">
        <v>516</v>
      </c>
      <c r="AE73" s="39">
        <v>522</v>
      </c>
      <c r="AF73" s="39">
        <v>522</v>
      </c>
      <c r="AG73" s="39">
        <v>530</v>
      </c>
      <c r="AH73" s="39">
        <v>526</v>
      </c>
      <c r="AI73" s="39">
        <v>518</v>
      </c>
      <c r="AJ73" s="39">
        <v>520</v>
      </c>
      <c r="AK73" s="39">
        <v>517</v>
      </c>
      <c r="AL73" s="39">
        <v>514</v>
      </c>
      <c r="AM73" s="39">
        <v>510</v>
      </c>
      <c r="AN73" s="39">
        <v>498</v>
      </c>
      <c r="AO73" s="39">
        <v>493</v>
      </c>
      <c r="AP73" s="39">
        <v>496</v>
      </c>
      <c r="AQ73" s="39">
        <v>504</v>
      </c>
      <c r="AR73" s="39">
        <v>509</v>
      </c>
      <c r="AS73" s="39">
        <v>513</v>
      </c>
      <c r="AT73" s="39">
        <v>516</v>
      </c>
      <c r="AU73" s="39">
        <v>516</v>
      </c>
      <c r="AV73" s="39">
        <v>518</v>
      </c>
      <c r="AW73" s="39">
        <v>520</v>
      </c>
      <c r="AX73" s="39">
        <v>516</v>
      </c>
      <c r="AY73" s="39">
        <v>514</v>
      </c>
      <c r="AZ73" s="39">
        <v>515</v>
      </c>
      <c r="BA73" s="39">
        <v>509</v>
      </c>
      <c r="BB73" s="39">
        <v>497</v>
      </c>
      <c r="BC73" s="39">
        <v>492</v>
      </c>
      <c r="BD73" s="39">
        <v>490</v>
      </c>
      <c r="BE73" s="39">
        <v>488</v>
      </c>
      <c r="BF73" s="39">
        <v>480</v>
      </c>
      <c r="BG73" s="39">
        <v>472</v>
      </c>
      <c r="BH73" s="39">
        <v>470</v>
      </c>
      <c r="BI73" s="39">
        <v>472</v>
      </c>
      <c r="BJ73" s="39">
        <v>478</v>
      </c>
      <c r="BK73" s="39">
        <v>476</v>
      </c>
      <c r="BL73" s="39">
        <v>478</v>
      </c>
      <c r="BM73" s="39">
        <v>465</v>
      </c>
      <c r="BN73" s="39">
        <v>469</v>
      </c>
      <c r="BO73" s="39">
        <v>468</v>
      </c>
      <c r="BP73" s="39">
        <v>458</v>
      </c>
      <c r="BQ73" s="253">
        <v>454</v>
      </c>
      <c r="BR73" s="255">
        <f t="shared" ref="BR73:BR74" si="31">BQ73+(BQ73*(POWER((BQ73/BO73),(0.333333333333333))-1))</f>
        <v>449.42702727839861</v>
      </c>
      <c r="BS73" s="255">
        <f t="shared" ref="BS73:BS74" si="32">BR73+(BR73*(POWER((BR73/BP73),(0.333333333333333))-1))</f>
        <v>446.60517949804358</v>
      </c>
      <c r="BT73" s="255">
        <f t="shared" ref="BT73:BT74" si="33">BS73+(BS73*(POWER((BS73/BQ73),(0.333333333333333))-1))</f>
        <v>444.16710308827714</v>
      </c>
    </row>
    <row r="74" spans="1:72" ht="36" customHeight="1" x14ac:dyDescent="0.25">
      <c r="A74" s="74">
        <v>63</v>
      </c>
      <c r="B74" s="71" t="s">
        <v>633</v>
      </c>
      <c r="C74" s="64" t="s">
        <v>505</v>
      </c>
      <c r="D74" s="22" t="s">
        <v>508</v>
      </c>
      <c r="E74" s="21" t="s">
        <v>310</v>
      </c>
      <c r="F74" s="21" t="s">
        <v>965</v>
      </c>
      <c r="G74" s="39">
        <v>34</v>
      </c>
      <c r="H74" s="39">
        <v>30</v>
      </c>
      <c r="I74" s="39">
        <v>54</v>
      </c>
      <c r="J74" s="39">
        <v>36</v>
      </c>
      <c r="K74" s="39">
        <v>29</v>
      </c>
      <c r="L74" s="39">
        <v>32</v>
      </c>
      <c r="M74" s="39">
        <v>26</v>
      </c>
      <c r="N74" s="39">
        <v>38</v>
      </c>
      <c r="O74" s="39">
        <v>40</v>
      </c>
      <c r="P74" s="39">
        <v>35</v>
      </c>
      <c r="Q74" s="39">
        <v>36</v>
      </c>
      <c r="R74" s="39">
        <v>47</v>
      </c>
      <c r="S74" s="39">
        <v>51.853068596686349</v>
      </c>
      <c r="T74" s="39">
        <v>58.55964694384874</v>
      </c>
      <c r="U74" s="39">
        <v>63.013264613980894</v>
      </c>
      <c r="V74" s="39">
        <v>67</v>
      </c>
      <c r="W74" s="39">
        <v>70</v>
      </c>
      <c r="X74" s="39">
        <v>73</v>
      </c>
      <c r="Y74" s="39">
        <v>51</v>
      </c>
      <c r="Z74" s="39">
        <v>31</v>
      </c>
      <c r="AA74" s="39">
        <v>39</v>
      </c>
      <c r="AB74" s="39">
        <v>38</v>
      </c>
      <c r="AC74" s="39">
        <v>29</v>
      </c>
      <c r="AD74" s="39">
        <v>52</v>
      </c>
      <c r="AE74" s="39">
        <v>28</v>
      </c>
      <c r="AF74" s="39">
        <v>31</v>
      </c>
      <c r="AG74" s="39">
        <v>48</v>
      </c>
      <c r="AH74" s="39">
        <v>26</v>
      </c>
      <c r="AI74" s="39">
        <v>31</v>
      </c>
      <c r="AJ74" s="39">
        <v>26</v>
      </c>
      <c r="AK74" s="39">
        <v>49</v>
      </c>
      <c r="AL74" s="39">
        <v>47</v>
      </c>
      <c r="AM74" s="39">
        <v>0</v>
      </c>
      <c r="AN74" s="40">
        <v>0</v>
      </c>
      <c r="AO74" s="40">
        <v>0</v>
      </c>
      <c r="AP74" s="40">
        <v>0</v>
      </c>
      <c r="AQ74" s="39">
        <v>1213</v>
      </c>
      <c r="AR74" s="39">
        <v>1253</v>
      </c>
      <c r="AS74" s="39">
        <v>1267</v>
      </c>
      <c r="AT74" s="40">
        <f>AS74+(AS74*(POWER((AS74/AQ74),(0.333333333333333))-1))</f>
        <v>1285.529023585053</v>
      </c>
      <c r="AU74" s="40">
        <f>AT74+(AT74*(POWER((AT74/AR74),(0.333333333333333))-1))</f>
        <v>1296.5586232737119</v>
      </c>
      <c r="AV74" s="40">
        <f>AU74+(AU74*(POWER((AU74/AS74),(0.333333333333333))-1))</f>
        <v>1306.5639533788888</v>
      </c>
      <c r="AW74" s="39">
        <v>1230</v>
      </c>
      <c r="AX74" s="39">
        <v>1283</v>
      </c>
      <c r="AY74" s="39">
        <v>1280</v>
      </c>
      <c r="AZ74" s="39">
        <v>1239</v>
      </c>
      <c r="BA74" s="39">
        <v>1283</v>
      </c>
      <c r="BB74" s="39">
        <v>1287</v>
      </c>
      <c r="BC74" s="39">
        <v>1248</v>
      </c>
      <c r="BD74" s="39">
        <v>1290</v>
      </c>
      <c r="BE74" s="39">
        <v>1287</v>
      </c>
      <c r="BF74" s="39">
        <v>1262</v>
      </c>
      <c r="BG74" s="39">
        <v>1300</v>
      </c>
      <c r="BH74" s="39">
        <v>1292</v>
      </c>
      <c r="BI74" s="39">
        <v>18</v>
      </c>
      <c r="BJ74" s="39">
        <v>24</v>
      </c>
      <c r="BK74" s="39">
        <v>12</v>
      </c>
      <c r="BL74" s="39">
        <v>1271</v>
      </c>
      <c r="BM74" s="39">
        <v>1283</v>
      </c>
      <c r="BN74" s="39">
        <v>1287</v>
      </c>
      <c r="BO74" s="40">
        <f t="shared" ref="BO74" si="34">BN74+(BN74*(POWER((BN74/BL74),(0.333333333333333))-1))</f>
        <v>1292.3779679316021</v>
      </c>
      <c r="BP74" s="40">
        <f t="shared" ref="BP74" si="35">BO74+(BO74*(POWER((BO74/BM74),(0.333333333333333))-1))</f>
        <v>1295.5191653245238</v>
      </c>
      <c r="BQ74" s="255">
        <f>BP74+(BP74*(POWER((BP74/BN74),(0.333333333333333))-1))</f>
        <v>1298.3714002157124</v>
      </c>
      <c r="BR74" s="255">
        <f t="shared" si="31"/>
        <v>1300.3753812192913</v>
      </c>
      <c r="BS74" s="255">
        <f t="shared" si="32"/>
        <v>1301.9981616829498</v>
      </c>
      <c r="BT74" s="255">
        <f t="shared" si="33"/>
        <v>1303.2093320407537</v>
      </c>
    </row>
    <row r="75" spans="1:72" ht="36" customHeight="1" x14ac:dyDescent="0.25">
      <c r="A75" s="74">
        <v>64</v>
      </c>
      <c r="B75" s="71" t="s">
        <v>633</v>
      </c>
      <c r="C75" s="64" t="s">
        <v>649</v>
      </c>
      <c r="D75" s="22" t="s">
        <v>650</v>
      </c>
      <c r="E75" s="21" t="s">
        <v>107</v>
      </c>
      <c r="F75" s="21" t="s">
        <v>651</v>
      </c>
      <c r="G75" s="52"/>
      <c r="H75" s="52"/>
      <c r="I75" s="52"/>
      <c r="J75" s="52"/>
      <c r="K75" s="52"/>
      <c r="L75" s="52"/>
      <c r="M75" s="52"/>
      <c r="N75" s="52"/>
      <c r="O75" s="52"/>
      <c r="P75" s="52"/>
      <c r="Q75" s="52"/>
      <c r="R75" s="52"/>
      <c r="S75" s="52"/>
      <c r="T75" s="52"/>
      <c r="U75" s="52"/>
      <c r="V75" s="45">
        <v>0</v>
      </c>
      <c r="W75" s="45">
        <v>0</v>
      </c>
      <c r="X75" s="45">
        <v>0</v>
      </c>
      <c r="Y75" s="45">
        <v>0</v>
      </c>
      <c r="Z75" s="45">
        <v>0</v>
      </c>
      <c r="AA75" s="45">
        <v>0</v>
      </c>
      <c r="AB75" s="45">
        <v>0</v>
      </c>
      <c r="AC75" s="45">
        <v>0</v>
      </c>
      <c r="AD75" s="45">
        <v>0</v>
      </c>
      <c r="AE75" s="45">
        <v>0</v>
      </c>
      <c r="AF75" s="45">
        <v>0</v>
      </c>
      <c r="AG75" s="45">
        <v>0</v>
      </c>
      <c r="AH75" s="45">
        <v>0</v>
      </c>
      <c r="AI75" s="45">
        <v>0</v>
      </c>
      <c r="AJ75" s="45">
        <v>0</v>
      </c>
      <c r="AK75" s="39">
        <v>1</v>
      </c>
      <c r="AL75" s="39">
        <v>8</v>
      </c>
      <c r="AM75" s="39">
        <v>13</v>
      </c>
      <c r="AN75" s="39">
        <v>21</v>
      </c>
      <c r="AO75" s="39">
        <v>27</v>
      </c>
      <c r="AP75" s="39">
        <v>31</v>
      </c>
      <c r="AQ75" s="39">
        <v>32</v>
      </c>
      <c r="AR75" s="39">
        <v>33</v>
      </c>
      <c r="AS75" s="39">
        <v>34</v>
      </c>
      <c r="AT75" s="39">
        <v>36</v>
      </c>
      <c r="AU75" s="39">
        <v>39</v>
      </c>
      <c r="AV75" s="39">
        <v>42</v>
      </c>
      <c r="AW75" s="39">
        <v>44</v>
      </c>
      <c r="AX75" s="39">
        <v>50</v>
      </c>
      <c r="AY75" s="39">
        <v>59</v>
      </c>
      <c r="AZ75" s="39">
        <v>62</v>
      </c>
      <c r="BA75" s="39">
        <v>63</v>
      </c>
      <c r="BB75" s="39">
        <v>63</v>
      </c>
      <c r="BC75" s="39">
        <v>65</v>
      </c>
      <c r="BD75" s="39">
        <v>67</v>
      </c>
      <c r="BE75" s="39">
        <v>69</v>
      </c>
      <c r="BF75" s="39">
        <v>73</v>
      </c>
      <c r="BG75" s="39">
        <v>76</v>
      </c>
      <c r="BH75" s="39">
        <v>76</v>
      </c>
      <c r="BI75" s="39">
        <v>44</v>
      </c>
      <c r="BJ75" s="39">
        <v>50</v>
      </c>
      <c r="BK75" s="39">
        <v>59</v>
      </c>
      <c r="BL75" s="39">
        <v>85</v>
      </c>
      <c r="BM75" s="39">
        <v>88</v>
      </c>
      <c r="BN75" s="39">
        <v>90</v>
      </c>
      <c r="BO75" s="39">
        <v>91</v>
      </c>
      <c r="BP75" s="39">
        <v>91</v>
      </c>
      <c r="BQ75" s="253">
        <v>91</v>
      </c>
      <c r="BR75" s="39">
        <v>87</v>
      </c>
      <c r="BS75" s="39">
        <v>85</v>
      </c>
      <c r="BT75" s="39">
        <v>85</v>
      </c>
    </row>
    <row r="76" spans="1:72" ht="36" customHeight="1" x14ac:dyDescent="0.25">
      <c r="A76" s="74">
        <v>65</v>
      </c>
      <c r="B76" s="71" t="s">
        <v>633</v>
      </c>
      <c r="C76" s="64" t="s">
        <v>823</v>
      </c>
      <c r="D76" s="22" t="s">
        <v>824</v>
      </c>
      <c r="E76" s="21" t="s">
        <v>107</v>
      </c>
      <c r="F76" s="21" t="s">
        <v>119</v>
      </c>
      <c r="G76" s="51"/>
      <c r="H76" s="51"/>
      <c r="I76" s="51"/>
      <c r="J76" s="51"/>
      <c r="K76" s="51"/>
      <c r="L76" s="51"/>
      <c r="M76" s="40"/>
      <c r="N76" s="40"/>
      <c r="O76" s="40"/>
      <c r="P76" s="40"/>
      <c r="Q76" s="40"/>
      <c r="R76" s="40"/>
      <c r="S76" s="40"/>
      <c r="T76" s="40"/>
      <c r="U76" s="40"/>
      <c r="V76" s="40"/>
      <c r="W76" s="40"/>
      <c r="X76" s="40"/>
      <c r="Y76" s="40"/>
      <c r="Z76" s="40"/>
      <c r="AA76" s="40"/>
      <c r="AB76" s="40"/>
      <c r="AC76" s="40"/>
      <c r="AD76" s="40"/>
      <c r="AE76" s="46"/>
      <c r="AF76" s="46"/>
      <c r="AG76" s="46"/>
      <c r="AH76" s="46"/>
      <c r="AI76" s="46"/>
      <c r="AJ76" s="46"/>
      <c r="AK76" s="46">
        <v>0</v>
      </c>
      <c r="AL76" s="46">
        <v>0</v>
      </c>
      <c r="AM76" s="46">
        <v>0</v>
      </c>
      <c r="AN76" s="39">
        <v>35</v>
      </c>
      <c r="AO76" s="39">
        <v>18</v>
      </c>
      <c r="AP76" s="39">
        <v>24</v>
      </c>
      <c r="AQ76" s="39">
        <v>44</v>
      </c>
      <c r="AR76" s="39">
        <v>28</v>
      </c>
      <c r="AS76" s="39">
        <v>26</v>
      </c>
      <c r="AT76" s="39">
        <v>21</v>
      </c>
      <c r="AU76" s="39">
        <v>22</v>
      </c>
      <c r="AV76" s="39">
        <v>27</v>
      </c>
      <c r="AW76" s="39">
        <v>27</v>
      </c>
      <c r="AX76" s="39">
        <v>14</v>
      </c>
      <c r="AY76" s="39">
        <v>23</v>
      </c>
      <c r="AZ76" s="39">
        <v>22</v>
      </c>
      <c r="BA76" s="39">
        <v>23</v>
      </c>
      <c r="BB76" s="39">
        <v>20</v>
      </c>
      <c r="BC76" s="39">
        <v>13</v>
      </c>
      <c r="BD76" s="39">
        <v>22</v>
      </c>
      <c r="BE76" s="39">
        <v>21</v>
      </c>
      <c r="BF76" s="39">
        <v>21</v>
      </c>
      <c r="BG76" s="39">
        <v>20</v>
      </c>
      <c r="BH76" s="39">
        <v>23</v>
      </c>
      <c r="BI76" s="39">
        <v>25</v>
      </c>
      <c r="BJ76" s="39">
        <v>18</v>
      </c>
      <c r="BK76" s="39">
        <v>25</v>
      </c>
      <c r="BL76" s="39">
        <v>27</v>
      </c>
      <c r="BM76" s="39">
        <v>26</v>
      </c>
      <c r="BN76" s="39">
        <v>25</v>
      </c>
      <c r="BO76" s="39">
        <v>21</v>
      </c>
      <c r="BP76" s="39">
        <v>22</v>
      </c>
      <c r="BQ76" s="253">
        <v>22</v>
      </c>
      <c r="BR76" s="39">
        <v>25</v>
      </c>
      <c r="BS76" s="39">
        <v>26</v>
      </c>
      <c r="BT76" s="39">
        <v>30</v>
      </c>
    </row>
    <row r="77" spans="1:72" ht="36" customHeight="1" x14ac:dyDescent="0.25">
      <c r="A77" s="74">
        <v>66</v>
      </c>
      <c r="B77" s="71" t="s">
        <v>633</v>
      </c>
      <c r="C77" s="64" t="s">
        <v>871</v>
      </c>
      <c r="D77" s="22" t="s">
        <v>171</v>
      </c>
      <c r="E77" s="21" t="s">
        <v>164</v>
      </c>
      <c r="F77" s="59" t="s">
        <v>172</v>
      </c>
      <c r="G77" s="50"/>
      <c r="H77" s="50"/>
      <c r="I77" s="50"/>
      <c r="J77" s="50"/>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60"/>
      <c r="AO77" s="60"/>
      <c r="AP77" s="60"/>
      <c r="AQ77" s="46"/>
      <c r="AR77" s="46"/>
      <c r="AS77" s="46"/>
      <c r="AT77" s="49">
        <v>493</v>
      </c>
      <c r="AU77" s="49">
        <v>493</v>
      </c>
      <c r="AV77" s="49">
        <v>493</v>
      </c>
      <c r="AW77" s="49">
        <v>170</v>
      </c>
      <c r="AX77" s="49">
        <v>170</v>
      </c>
      <c r="AY77" s="49">
        <v>172</v>
      </c>
      <c r="AZ77" s="46">
        <f>AY77+(AY77*(POWER((AY77/AW77),(0.333333333333333))-1))</f>
        <v>172.67188182147274</v>
      </c>
      <c r="BA77" s="46">
        <f>AZ77+(AZ77*(POWER((AZ77/AX77),(0.333333333333333))-1))</f>
        <v>173.57180867764029</v>
      </c>
      <c r="BB77" s="46">
        <f>BA77+(BA77*(POWER((BA77/AY77),(0.333333333333333))-1))</f>
        <v>174.09893041304065</v>
      </c>
      <c r="BC77" s="39">
        <v>154</v>
      </c>
      <c r="BD77" s="39">
        <v>154</v>
      </c>
      <c r="BE77" s="39">
        <v>155</v>
      </c>
      <c r="BF77" s="39">
        <v>156</v>
      </c>
      <c r="BG77" s="39">
        <v>157</v>
      </c>
      <c r="BH77" s="39">
        <v>161</v>
      </c>
      <c r="BI77" s="39">
        <v>162</v>
      </c>
      <c r="BJ77" s="39">
        <v>163</v>
      </c>
      <c r="BK77" s="39">
        <v>165</v>
      </c>
      <c r="BL77" s="39">
        <v>167</v>
      </c>
      <c r="BM77" s="39">
        <v>170</v>
      </c>
      <c r="BN77" s="39">
        <v>173</v>
      </c>
      <c r="BO77" s="39">
        <v>158</v>
      </c>
      <c r="BP77" s="39">
        <v>155</v>
      </c>
      <c r="BQ77" s="253">
        <v>156</v>
      </c>
      <c r="BR77" s="39">
        <v>156</v>
      </c>
      <c r="BS77" s="39">
        <v>158</v>
      </c>
      <c r="BT77" s="39">
        <v>156</v>
      </c>
    </row>
    <row r="78" spans="1:72" ht="36" customHeight="1" x14ac:dyDescent="0.25">
      <c r="A78" s="74">
        <v>67</v>
      </c>
      <c r="B78" s="71" t="s">
        <v>633</v>
      </c>
      <c r="C78" s="64" t="s">
        <v>935</v>
      </c>
      <c r="D78" s="22" t="s">
        <v>936</v>
      </c>
      <c r="E78" s="21" t="s">
        <v>154</v>
      </c>
      <c r="F78" s="21" t="s">
        <v>937</v>
      </c>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49"/>
      <c r="AX78" s="49"/>
      <c r="AY78" s="49"/>
      <c r="AZ78" s="49"/>
      <c r="BA78" s="49"/>
      <c r="BB78" s="49"/>
      <c r="BC78" s="49"/>
      <c r="BD78" s="49"/>
      <c r="BE78" s="49"/>
      <c r="BF78" s="49"/>
      <c r="BG78" s="49"/>
      <c r="BH78" s="49"/>
      <c r="BI78" s="49">
        <v>0</v>
      </c>
      <c r="BJ78" s="49">
        <v>0</v>
      </c>
      <c r="BK78" s="49">
        <v>0</v>
      </c>
      <c r="BL78" s="49">
        <v>0</v>
      </c>
      <c r="BM78" s="49">
        <v>0</v>
      </c>
      <c r="BN78" s="49">
        <v>0</v>
      </c>
      <c r="BO78" s="49">
        <v>0</v>
      </c>
      <c r="BP78" s="49">
        <v>0</v>
      </c>
      <c r="BQ78" s="254">
        <v>0</v>
      </c>
      <c r="BR78" s="49">
        <v>0</v>
      </c>
      <c r="BS78" s="49">
        <v>0</v>
      </c>
      <c r="BT78" s="49">
        <v>0</v>
      </c>
    </row>
    <row r="79" spans="1:72" ht="36" customHeight="1" x14ac:dyDescent="0.25">
      <c r="A79" s="74">
        <v>68</v>
      </c>
      <c r="B79" s="71" t="s">
        <v>633</v>
      </c>
      <c r="C79" s="64" t="s">
        <v>616</v>
      </c>
      <c r="D79" s="22" t="s">
        <v>336</v>
      </c>
      <c r="E79" s="21" t="s">
        <v>310</v>
      </c>
      <c r="F79" s="21" t="s">
        <v>337</v>
      </c>
      <c r="G79" s="39">
        <v>389</v>
      </c>
      <c r="H79" s="39">
        <v>383</v>
      </c>
      <c r="I79" s="39">
        <v>386</v>
      </c>
      <c r="J79" s="39">
        <v>378</v>
      </c>
      <c r="K79" s="39">
        <v>376</v>
      </c>
      <c r="L79" s="39">
        <v>381</v>
      </c>
      <c r="M79" s="39">
        <v>365</v>
      </c>
      <c r="N79" s="39">
        <v>348</v>
      </c>
      <c r="O79" s="39">
        <v>327</v>
      </c>
      <c r="P79" s="39">
        <v>336</v>
      </c>
      <c r="Q79" s="39">
        <v>330</v>
      </c>
      <c r="R79" s="39">
        <v>328</v>
      </c>
      <c r="S79" s="39">
        <v>313</v>
      </c>
      <c r="T79" s="39">
        <v>314</v>
      </c>
      <c r="U79" s="39">
        <v>313</v>
      </c>
      <c r="V79" s="39">
        <v>268</v>
      </c>
      <c r="W79" s="39">
        <v>272</v>
      </c>
      <c r="X79" s="39">
        <v>267</v>
      </c>
      <c r="Y79" s="40">
        <v>266.66749654268585</v>
      </c>
      <c r="Z79" s="40">
        <v>264.91332913116122</v>
      </c>
      <c r="AA79" s="40">
        <v>264.22140245542028</v>
      </c>
      <c r="AB79" s="40">
        <v>263.41103409384544</v>
      </c>
      <c r="AC79" s="40">
        <v>262.91216466259084</v>
      </c>
      <c r="AD79" s="40">
        <v>263</v>
      </c>
      <c r="AE79" s="40">
        <v>262.16665196982598</v>
      </c>
      <c r="AF79" s="40">
        <v>261.91861780701498</v>
      </c>
      <c r="AG79" s="40">
        <v>262</v>
      </c>
      <c r="AH79" s="40">
        <v>262</v>
      </c>
      <c r="AI79" s="40">
        <v>262</v>
      </c>
      <c r="AJ79" s="40">
        <v>262</v>
      </c>
      <c r="AK79" s="40">
        <v>262</v>
      </c>
      <c r="AL79" s="40">
        <v>262</v>
      </c>
      <c r="AM79" s="40">
        <v>262</v>
      </c>
      <c r="AN79" s="40">
        <v>262</v>
      </c>
      <c r="AO79" s="40">
        <v>262</v>
      </c>
      <c r="AP79" s="40">
        <v>262</v>
      </c>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252"/>
      <c r="BR79" s="44"/>
      <c r="BS79" s="44"/>
      <c r="BT79" s="44"/>
    </row>
    <row r="80" spans="1:72" ht="36" customHeight="1" x14ac:dyDescent="0.25">
      <c r="A80" s="74">
        <v>69</v>
      </c>
      <c r="B80" s="71" t="s">
        <v>633</v>
      </c>
      <c r="C80" s="64" t="s">
        <v>158</v>
      </c>
      <c r="D80" s="22" t="s">
        <v>159</v>
      </c>
      <c r="E80" s="21" t="s">
        <v>154</v>
      </c>
      <c r="F80" s="21" t="s">
        <v>155</v>
      </c>
      <c r="G80" s="39">
        <v>6719</v>
      </c>
      <c r="H80" s="39">
        <v>6765</v>
      </c>
      <c r="I80" s="39">
        <v>6884</v>
      </c>
      <c r="J80" s="39">
        <v>0</v>
      </c>
      <c r="K80" s="39">
        <v>0</v>
      </c>
      <c r="L80" s="39">
        <v>0</v>
      </c>
      <c r="M80" s="43">
        <v>0</v>
      </c>
      <c r="N80" s="43">
        <v>0</v>
      </c>
      <c r="O80" s="43">
        <v>0</v>
      </c>
      <c r="P80" s="43">
        <v>0</v>
      </c>
      <c r="Q80" s="43">
        <v>0</v>
      </c>
      <c r="R80" s="43">
        <v>0</v>
      </c>
      <c r="S80" s="43">
        <v>0</v>
      </c>
      <c r="T80" s="43">
        <v>0</v>
      </c>
      <c r="U80" s="43">
        <v>0</v>
      </c>
      <c r="V80" s="43">
        <v>0</v>
      </c>
      <c r="W80" s="43">
        <v>0</v>
      </c>
      <c r="X80" s="43">
        <v>0</v>
      </c>
      <c r="Y80" s="43">
        <v>0</v>
      </c>
      <c r="Z80" s="43">
        <v>0</v>
      </c>
      <c r="AA80" s="43">
        <v>0</v>
      </c>
      <c r="AB80" s="43">
        <v>0</v>
      </c>
      <c r="AC80" s="43">
        <v>0</v>
      </c>
      <c r="AD80" s="43">
        <v>0</v>
      </c>
      <c r="AE80" s="43">
        <v>0</v>
      </c>
      <c r="AF80" s="43">
        <v>0</v>
      </c>
      <c r="AG80" s="43">
        <v>0</v>
      </c>
      <c r="AH80" s="43">
        <v>0</v>
      </c>
      <c r="AI80" s="43">
        <v>0</v>
      </c>
      <c r="AJ80" s="43">
        <v>0</v>
      </c>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252"/>
      <c r="BR80" s="44"/>
      <c r="BS80" s="44"/>
      <c r="BT80" s="44"/>
    </row>
    <row r="81" spans="1:72" ht="36" customHeight="1" x14ac:dyDescent="0.25">
      <c r="A81" s="74">
        <v>70</v>
      </c>
      <c r="B81" s="71" t="s">
        <v>633</v>
      </c>
      <c r="C81" s="64" t="s">
        <v>178</v>
      </c>
      <c r="D81" s="22" t="s">
        <v>179</v>
      </c>
      <c r="E81" s="21" t="s">
        <v>164</v>
      </c>
      <c r="F81" s="21" t="s">
        <v>180</v>
      </c>
      <c r="G81" s="39">
        <v>190</v>
      </c>
      <c r="H81" s="39">
        <v>193</v>
      </c>
      <c r="I81" s="39">
        <v>197</v>
      </c>
      <c r="J81" s="39">
        <v>197</v>
      </c>
      <c r="K81" s="39">
        <v>197</v>
      </c>
      <c r="L81" s="39">
        <v>197</v>
      </c>
      <c r="M81" s="39">
        <v>197</v>
      </c>
      <c r="N81" s="39">
        <v>197</v>
      </c>
      <c r="O81" s="39">
        <v>197</v>
      </c>
      <c r="P81" s="39">
        <v>197</v>
      </c>
      <c r="Q81" s="39">
        <v>197</v>
      </c>
      <c r="R81" s="39">
        <v>197</v>
      </c>
      <c r="S81" s="39">
        <v>197</v>
      </c>
      <c r="T81" s="39">
        <v>197</v>
      </c>
      <c r="U81" s="39">
        <v>197</v>
      </c>
      <c r="V81" s="39">
        <v>197</v>
      </c>
      <c r="W81" s="39">
        <v>197</v>
      </c>
      <c r="X81" s="39">
        <v>197</v>
      </c>
      <c r="Y81" s="39">
        <v>205</v>
      </c>
      <c r="Z81" s="39">
        <v>205</v>
      </c>
      <c r="AA81" s="39">
        <v>205</v>
      </c>
      <c r="AB81" s="39">
        <v>205</v>
      </c>
      <c r="AC81" s="39">
        <v>205</v>
      </c>
      <c r="AD81" s="39">
        <v>205</v>
      </c>
      <c r="AE81" s="39">
        <v>205</v>
      </c>
      <c r="AF81" s="39">
        <v>205</v>
      </c>
      <c r="AG81" s="39">
        <v>205</v>
      </c>
      <c r="AH81" s="39">
        <v>205</v>
      </c>
      <c r="AI81" s="39">
        <v>206</v>
      </c>
      <c r="AJ81" s="39">
        <v>206</v>
      </c>
      <c r="AK81" s="39">
        <v>205</v>
      </c>
      <c r="AL81" s="39">
        <v>205</v>
      </c>
      <c r="AM81" s="39">
        <v>205</v>
      </c>
      <c r="AN81" s="39">
        <v>206</v>
      </c>
      <c r="AO81" s="39">
        <v>206</v>
      </c>
      <c r="AP81" s="39">
        <v>211</v>
      </c>
      <c r="AQ81" s="39">
        <v>211</v>
      </c>
      <c r="AR81" s="39">
        <v>211</v>
      </c>
      <c r="AS81" s="39">
        <v>211</v>
      </c>
      <c r="AT81" s="39">
        <v>211</v>
      </c>
      <c r="AU81" s="39">
        <v>211</v>
      </c>
      <c r="AV81" s="39">
        <v>211</v>
      </c>
      <c r="AW81" s="39">
        <v>211</v>
      </c>
      <c r="AX81" s="39">
        <v>211</v>
      </c>
      <c r="AY81" s="39">
        <v>211</v>
      </c>
      <c r="AZ81" s="39">
        <v>211</v>
      </c>
      <c r="BA81" s="39">
        <v>197</v>
      </c>
      <c r="BB81" s="39">
        <v>198</v>
      </c>
      <c r="BC81" s="39">
        <v>197</v>
      </c>
      <c r="BD81" s="39">
        <v>194</v>
      </c>
      <c r="BE81" s="39">
        <v>190</v>
      </c>
      <c r="BF81" s="39">
        <v>188</v>
      </c>
      <c r="BG81" s="39">
        <v>188</v>
      </c>
      <c r="BH81" s="39">
        <v>186</v>
      </c>
      <c r="BI81" s="39">
        <v>178</v>
      </c>
      <c r="BJ81" s="39">
        <v>182</v>
      </c>
      <c r="BK81" s="39">
        <v>190</v>
      </c>
      <c r="BL81" s="39">
        <v>190</v>
      </c>
      <c r="BM81" s="39">
        <v>190</v>
      </c>
      <c r="BN81" s="39">
        <v>190</v>
      </c>
      <c r="BO81" s="39">
        <v>190</v>
      </c>
      <c r="BP81" s="39">
        <v>190</v>
      </c>
      <c r="BQ81" s="253">
        <v>190</v>
      </c>
      <c r="BR81" s="39">
        <v>190</v>
      </c>
      <c r="BS81" s="39">
        <v>170</v>
      </c>
      <c r="BT81" s="39">
        <v>170</v>
      </c>
    </row>
    <row r="82" spans="1:72" ht="36" customHeight="1" x14ac:dyDescent="0.25">
      <c r="A82" s="74"/>
      <c r="B82" s="71" t="s">
        <v>633</v>
      </c>
      <c r="C82" s="188" t="s">
        <v>1184</v>
      </c>
      <c r="D82" s="189" t="e">
        <f>CONCATENATE(C82,#REF!)</f>
        <v>#REF!</v>
      </c>
      <c r="E82" s="189" t="s">
        <v>164</v>
      </c>
      <c r="F82" s="189" t="s">
        <v>1185</v>
      </c>
      <c r="G82" s="189"/>
      <c r="H82" s="28"/>
      <c r="I82" s="28"/>
      <c r="J82" s="28"/>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c r="BL82" s="39"/>
      <c r="BM82" s="39"/>
      <c r="BN82" s="39"/>
      <c r="BO82" s="49">
        <v>0</v>
      </c>
      <c r="BP82" s="49">
        <v>0</v>
      </c>
      <c r="BQ82" s="254">
        <v>0</v>
      </c>
      <c r="BR82" s="49">
        <v>0</v>
      </c>
      <c r="BS82" s="49">
        <v>0</v>
      </c>
      <c r="BT82" s="49">
        <v>0</v>
      </c>
    </row>
    <row r="83" spans="1:72" ht="36" customHeight="1" x14ac:dyDescent="0.25">
      <c r="A83" s="74">
        <v>71</v>
      </c>
      <c r="B83" s="71" t="s">
        <v>633</v>
      </c>
      <c r="C83" s="64" t="s">
        <v>709</v>
      </c>
      <c r="D83" s="22" t="s">
        <v>120</v>
      </c>
      <c r="E83" s="21" t="s">
        <v>121</v>
      </c>
      <c r="F83" s="21" t="s">
        <v>441</v>
      </c>
      <c r="G83" s="42">
        <v>0</v>
      </c>
      <c r="H83" s="42">
        <v>0</v>
      </c>
      <c r="I83" s="42">
        <v>0</v>
      </c>
      <c r="J83" s="39">
        <v>796</v>
      </c>
      <c r="K83" s="39">
        <v>796</v>
      </c>
      <c r="L83" s="39">
        <v>796</v>
      </c>
      <c r="M83" s="39">
        <v>818</v>
      </c>
      <c r="N83" s="39">
        <v>886</v>
      </c>
      <c r="O83" s="39">
        <v>913</v>
      </c>
      <c r="P83" s="39">
        <v>921</v>
      </c>
      <c r="Q83" s="39">
        <v>926</v>
      </c>
      <c r="R83" s="39">
        <v>930</v>
      </c>
      <c r="S83" s="39">
        <v>19</v>
      </c>
      <c r="T83" s="39">
        <v>19</v>
      </c>
      <c r="U83" s="39">
        <v>19</v>
      </c>
      <c r="V83" s="39">
        <v>924</v>
      </c>
      <c r="W83" s="39">
        <v>919</v>
      </c>
      <c r="X83" s="39">
        <v>915</v>
      </c>
      <c r="Y83" s="39">
        <v>832</v>
      </c>
      <c r="Z83" s="39">
        <v>817</v>
      </c>
      <c r="AA83" s="39">
        <v>784</v>
      </c>
      <c r="AB83" s="39">
        <v>763</v>
      </c>
      <c r="AC83" s="39">
        <v>753</v>
      </c>
      <c r="AD83" s="39">
        <v>775</v>
      </c>
      <c r="AE83" s="39">
        <v>769</v>
      </c>
      <c r="AF83" s="39">
        <v>803</v>
      </c>
      <c r="AG83" s="39">
        <v>740</v>
      </c>
      <c r="AH83" s="39">
        <v>785</v>
      </c>
      <c r="AI83" s="39">
        <v>785</v>
      </c>
      <c r="AJ83" s="39">
        <v>776</v>
      </c>
      <c r="AK83" s="39">
        <v>791</v>
      </c>
      <c r="AL83" s="39">
        <v>808</v>
      </c>
      <c r="AM83" s="39">
        <v>801</v>
      </c>
      <c r="AN83" s="39">
        <v>815</v>
      </c>
      <c r="AO83" s="39">
        <v>793</v>
      </c>
      <c r="AP83" s="39">
        <v>803</v>
      </c>
      <c r="AQ83" s="39">
        <v>807</v>
      </c>
      <c r="AR83" s="39">
        <v>816</v>
      </c>
      <c r="AS83" s="39">
        <v>812</v>
      </c>
      <c r="AT83" s="39">
        <v>815</v>
      </c>
      <c r="AU83" s="39">
        <v>812</v>
      </c>
      <c r="AV83" s="39">
        <v>817</v>
      </c>
      <c r="AW83" s="39">
        <v>842</v>
      </c>
      <c r="AX83" s="39">
        <v>842</v>
      </c>
      <c r="AY83" s="39">
        <v>802</v>
      </c>
      <c r="AZ83" s="39">
        <v>866</v>
      </c>
      <c r="BA83" s="39">
        <v>837</v>
      </c>
      <c r="BB83" s="39">
        <v>656</v>
      </c>
      <c r="BC83" s="39">
        <v>494</v>
      </c>
      <c r="BD83" s="39">
        <v>757</v>
      </c>
      <c r="BE83" s="39">
        <v>692</v>
      </c>
      <c r="BF83" s="39">
        <v>774</v>
      </c>
      <c r="BG83" s="39">
        <v>757</v>
      </c>
      <c r="BH83" s="39">
        <v>769</v>
      </c>
      <c r="BI83" s="39">
        <v>787</v>
      </c>
      <c r="BJ83" s="39">
        <v>688</v>
      </c>
      <c r="BK83" s="39">
        <v>781</v>
      </c>
      <c r="BL83" s="39">
        <v>791</v>
      </c>
      <c r="BM83" s="39">
        <v>760</v>
      </c>
      <c r="BN83" s="39">
        <v>811</v>
      </c>
      <c r="BO83" s="39">
        <v>797</v>
      </c>
      <c r="BP83" s="39">
        <v>830</v>
      </c>
      <c r="BQ83" s="253">
        <v>802</v>
      </c>
      <c r="BR83" s="255">
        <f t="shared" ref="BR83:BR84" si="36">BQ83+(BQ83*(POWER((BQ83/BO83),(0.333333333333333))-1))</f>
        <v>803.67362755831039</v>
      </c>
      <c r="BS83" s="255">
        <f t="shared" ref="BS83:BS84" si="37">BR83+(BR83*(POWER((BR83/BP83),(0.333333333333333))-1))</f>
        <v>795.08505863572213</v>
      </c>
      <c r="BT83" s="255">
        <f t="shared" ref="BT83:BT84" si="38">BS83+(BS83*(POWER((BS83/BQ83),(0.333333333333333))-1))</f>
        <v>792.7933528726428</v>
      </c>
    </row>
    <row r="84" spans="1:72" ht="36" customHeight="1" x14ac:dyDescent="0.25">
      <c r="A84" s="74">
        <v>72</v>
      </c>
      <c r="B84" s="71" t="s">
        <v>633</v>
      </c>
      <c r="C84" s="64" t="s">
        <v>429</v>
      </c>
      <c r="D84" s="22" t="s">
        <v>452</v>
      </c>
      <c r="E84" s="21" t="s">
        <v>164</v>
      </c>
      <c r="F84" s="21" t="s">
        <v>453</v>
      </c>
      <c r="G84" s="42">
        <v>0</v>
      </c>
      <c r="H84" s="42">
        <v>0</v>
      </c>
      <c r="I84" s="42">
        <v>0</v>
      </c>
      <c r="J84" s="42">
        <v>0</v>
      </c>
      <c r="K84" s="42">
        <v>0</v>
      </c>
      <c r="L84" s="42">
        <v>0</v>
      </c>
      <c r="M84" s="42">
        <v>0</v>
      </c>
      <c r="N84" s="42">
        <v>0</v>
      </c>
      <c r="O84" s="42">
        <v>0</v>
      </c>
      <c r="P84" s="42">
        <v>0</v>
      </c>
      <c r="Q84" s="42">
        <v>0</v>
      </c>
      <c r="R84" s="42">
        <v>0</v>
      </c>
      <c r="S84" s="42">
        <v>0</v>
      </c>
      <c r="T84" s="42">
        <v>0</v>
      </c>
      <c r="U84" s="42">
        <v>0</v>
      </c>
      <c r="V84" s="42">
        <v>0</v>
      </c>
      <c r="W84" s="42">
        <v>0</v>
      </c>
      <c r="X84" s="42">
        <v>0</v>
      </c>
      <c r="Y84" s="42">
        <v>0</v>
      </c>
      <c r="Z84" s="42">
        <v>0</v>
      </c>
      <c r="AA84" s="42">
        <v>0</v>
      </c>
      <c r="AB84" s="40">
        <v>0</v>
      </c>
      <c r="AC84" s="40">
        <v>0</v>
      </c>
      <c r="AD84" s="40">
        <v>0</v>
      </c>
      <c r="AE84" s="40">
        <v>0</v>
      </c>
      <c r="AF84" s="40">
        <v>0</v>
      </c>
      <c r="AG84" s="40">
        <v>0</v>
      </c>
      <c r="AH84" s="40">
        <v>0</v>
      </c>
      <c r="AI84" s="40">
        <v>0</v>
      </c>
      <c r="AJ84" s="40">
        <v>0</v>
      </c>
      <c r="AK84" s="38">
        <v>14</v>
      </c>
      <c r="AL84" s="38">
        <v>14</v>
      </c>
      <c r="AM84" s="38">
        <v>14</v>
      </c>
      <c r="AN84" s="39">
        <v>14</v>
      </c>
      <c r="AO84" s="39">
        <v>14</v>
      </c>
      <c r="AP84" s="39">
        <v>14</v>
      </c>
      <c r="AQ84" s="40">
        <f t="shared" ref="AQ84:BG84" si="39">AP84+(AP84*(POWER((AP84/AN84),(0.333333333333333))-1))</f>
        <v>14</v>
      </c>
      <c r="AR84" s="40">
        <f t="shared" si="39"/>
        <v>14</v>
      </c>
      <c r="AS84" s="40">
        <f t="shared" si="39"/>
        <v>14</v>
      </c>
      <c r="AT84" s="40">
        <f t="shared" si="39"/>
        <v>14</v>
      </c>
      <c r="AU84" s="40">
        <f t="shared" si="39"/>
        <v>14</v>
      </c>
      <c r="AV84" s="40">
        <f t="shared" si="39"/>
        <v>14</v>
      </c>
      <c r="AW84" s="40">
        <f t="shared" si="39"/>
        <v>14</v>
      </c>
      <c r="AX84" s="40">
        <f t="shared" si="39"/>
        <v>14</v>
      </c>
      <c r="AY84" s="40">
        <f t="shared" si="39"/>
        <v>14</v>
      </c>
      <c r="AZ84" s="40">
        <f t="shared" si="39"/>
        <v>14</v>
      </c>
      <c r="BA84" s="40">
        <f t="shared" si="39"/>
        <v>14</v>
      </c>
      <c r="BB84" s="40">
        <f t="shared" si="39"/>
        <v>14</v>
      </c>
      <c r="BC84" s="40">
        <f t="shared" si="39"/>
        <v>14</v>
      </c>
      <c r="BD84" s="40">
        <f t="shared" si="39"/>
        <v>14</v>
      </c>
      <c r="BE84" s="40">
        <f t="shared" si="39"/>
        <v>14</v>
      </c>
      <c r="BF84" s="40">
        <f t="shared" si="39"/>
        <v>14</v>
      </c>
      <c r="BG84" s="40">
        <f t="shared" si="39"/>
        <v>14</v>
      </c>
      <c r="BH84" s="40">
        <f>BG84+(BG84*(POWER((BG84/BE84),(0.333333333333333))-1))</f>
        <v>14</v>
      </c>
      <c r="BI84" s="40">
        <f t="shared" ref="BI84:BK84" si="40">BH84+(BH84*(POWER((BH84/BF84),(0.333333333333333))-1))</f>
        <v>14</v>
      </c>
      <c r="BJ84" s="40">
        <f t="shared" si="40"/>
        <v>14</v>
      </c>
      <c r="BK84" s="40">
        <f t="shared" si="40"/>
        <v>14</v>
      </c>
      <c r="BL84" s="40">
        <v>14</v>
      </c>
      <c r="BM84" s="40">
        <v>14</v>
      </c>
      <c r="BN84" s="40">
        <v>14</v>
      </c>
      <c r="BO84" s="40">
        <f t="shared" ref="BO84" si="41">BN84+(BN84*(POWER((BN84/BL84),(0.333333333333333))-1))</f>
        <v>14</v>
      </c>
      <c r="BP84" s="40">
        <f t="shared" ref="BP84" si="42">BO84+(BO84*(POWER((BO84/BM84),(0.333333333333333))-1))</f>
        <v>14</v>
      </c>
      <c r="BQ84" s="255">
        <f>BP84+(BP84*(POWER((BP84/BN84),(0.333333333333333))-1))</f>
        <v>14</v>
      </c>
      <c r="BR84" s="255">
        <f t="shared" si="36"/>
        <v>14</v>
      </c>
      <c r="BS84" s="255">
        <f t="shared" si="37"/>
        <v>14</v>
      </c>
      <c r="BT84" s="255">
        <f t="shared" si="38"/>
        <v>14</v>
      </c>
    </row>
    <row r="85" spans="1:72" ht="36" customHeight="1" x14ac:dyDescent="0.25">
      <c r="A85" s="74">
        <v>73</v>
      </c>
      <c r="B85" s="71" t="s">
        <v>633</v>
      </c>
      <c r="C85" s="64" t="s">
        <v>710</v>
      </c>
      <c r="D85" s="22" t="s">
        <v>437</v>
      </c>
      <c r="E85" s="21" t="s">
        <v>49</v>
      </c>
      <c r="F85" s="21" t="s">
        <v>438</v>
      </c>
      <c r="G85" s="39">
        <v>0</v>
      </c>
      <c r="H85" s="39">
        <v>1</v>
      </c>
      <c r="I85" s="39">
        <v>35</v>
      </c>
      <c r="J85" s="40">
        <v>35</v>
      </c>
      <c r="K85" s="40">
        <v>35</v>
      </c>
      <c r="L85" s="40">
        <v>35</v>
      </c>
      <c r="M85" s="39">
        <v>70</v>
      </c>
      <c r="N85" s="39">
        <v>77</v>
      </c>
      <c r="O85" s="39">
        <v>120</v>
      </c>
      <c r="P85" s="39">
        <v>134</v>
      </c>
      <c r="Q85" s="39">
        <v>179</v>
      </c>
      <c r="R85" s="39">
        <v>201</v>
      </c>
      <c r="S85" s="39">
        <v>393</v>
      </c>
      <c r="T85" s="39">
        <v>426</v>
      </c>
      <c r="U85" s="39">
        <v>501</v>
      </c>
      <c r="V85" s="39">
        <v>537</v>
      </c>
      <c r="W85" s="39">
        <v>571</v>
      </c>
      <c r="X85" s="39">
        <v>611</v>
      </c>
      <c r="Y85" s="39">
        <v>652</v>
      </c>
      <c r="Z85" s="39">
        <v>711</v>
      </c>
      <c r="AA85" s="39">
        <v>721</v>
      </c>
      <c r="AB85" s="39">
        <v>654</v>
      </c>
      <c r="AC85" s="39">
        <v>633</v>
      </c>
      <c r="AD85" s="39">
        <v>687</v>
      </c>
      <c r="AE85" s="39">
        <v>696</v>
      </c>
      <c r="AF85" s="39">
        <v>706</v>
      </c>
      <c r="AG85" s="39">
        <v>717</v>
      </c>
      <c r="AH85" s="39">
        <v>722</v>
      </c>
      <c r="AI85" s="39">
        <v>733</v>
      </c>
      <c r="AJ85" s="39">
        <v>746</v>
      </c>
      <c r="AK85" s="39">
        <v>761</v>
      </c>
      <c r="AL85" s="39">
        <v>761</v>
      </c>
      <c r="AM85" s="39">
        <v>791</v>
      </c>
      <c r="AN85" s="39">
        <v>783</v>
      </c>
      <c r="AO85" s="39">
        <v>771</v>
      </c>
      <c r="AP85" s="39">
        <v>784</v>
      </c>
      <c r="AQ85" s="39">
        <v>789</v>
      </c>
      <c r="AR85" s="39">
        <v>755</v>
      </c>
      <c r="AS85" s="39">
        <v>791</v>
      </c>
      <c r="AT85" s="39">
        <v>803</v>
      </c>
      <c r="AU85" s="39">
        <v>812</v>
      </c>
      <c r="AV85" s="39">
        <v>818</v>
      </c>
      <c r="AW85" s="39">
        <v>833</v>
      </c>
      <c r="AX85" s="39">
        <v>842</v>
      </c>
      <c r="AY85" s="39">
        <v>863</v>
      </c>
      <c r="AZ85" s="39">
        <v>860</v>
      </c>
      <c r="BA85" s="39">
        <v>821</v>
      </c>
      <c r="BB85" s="39">
        <v>808</v>
      </c>
      <c r="BC85" s="39">
        <v>732</v>
      </c>
      <c r="BD85" s="39">
        <v>719</v>
      </c>
      <c r="BE85" s="39">
        <v>768</v>
      </c>
      <c r="BF85" s="39">
        <v>732</v>
      </c>
      <c r="BG85" s="39">
        <v>681</v>
      </c>
      <c r="BH85" s="39">
        <v>643</v>
      </c>
      <c r="BI85" s="39">
        <v>618</v>
      </c>
      <c r="BJ85" s="39">
        <v>618</v>
      </c>
      <c r="BK85" s="39">
        <v>647</v>
      </c>
      <c r="BL85" s="39">
        <v>671</v>
      </c>
      <c r="BM85" s="39">
        <v>652</v>
      </c>
      <c r="BN85" s="39">
        <v>664</v>
      </c>
      <c r="BO85" s="39">
        <v>601</v>
      </c>
      <c r="BP85" s="39">
        <v>565</v>
      </c>
      <c r="BQ85" s="253">
        <v>567</v>
      </c>
      <c r="BR85" s="39">
        <v>583</v>
      </c>
      <c r="BS85" s="39">
        <v>572</v>
      </c>
      <c r="BT85" s="39">
        <v>589</v>
      </c>
    </row>
    <row r="86" spans="1:72" ht="36" customHeight="1" x14ac:dyDescent="0.25">
      <c r="A86" s="74">
        <v>74</v>
      </c>
      <c r="B86" s="71" t="s">
        <v>633</v>
      </c>
      <c r="C86" s="64" t="s">
        <v>711</v>
      </c>
      <c r="D86" s="22" t="s">
        <v>136</v>
      </c>
      <c r="E86" s="21" t="s">
        <v>127</v>
      </c>
      <c r="F86" s="21" t="s">
        <v>631</v>
      </c>
      <c r="G86" s="45">
        <v>1478</v>
      </c>
      <c r="H86" s="45">
        <v>1460</v>
      </c>
      <c r="I86" s="45">
        <v>1268</v>
      </c>
      <c r="J86" s="45">
        <v>1214</v>
      </c>
      <c r="K86" s="45">
        <v>1189</v>
      </c>
      <c r="L86" s="45">
        <v>1176</v>
      </c>
      <c r="M86" s="45">
        <v>1237</v>
      </c>
      <c r="N86" s="45">
        <v>1128</v>
      </c>
      <c r="O86" s="45">
        <v>1311</v>
      </c>
      <c r="P86" s="45">
        <v>1098</v>
      </c>
      <c r="Q86" s="45">
        <v>923</v>
      </c>
      <c r="R86" s="45">
        <v>1330</v>
      </c>
      <c r="S86" s="45">
        <v>1102</v>
      </c>
      <c r="T86" s="45">
        <v>1039</v>
      </c>
      <c r="U86" s="45">
        <v>991</v>
      </c>
      <c r="V86" s="39">
        <v>1033</v>
      </c>
      <c r="W86" s="39">
        <v>1053</v>
      </c>
      <c r="X86" s="39">
        <v>1159</v>
      </c>
      <c r="Y86" s="39">
        <v>1328</v>
      </c>
      <c r="Z86" s="39">
        <v>1266</v>
      </c>
      <c r="AA86" s="39">
        <v>1361</v>
      </c>
      <c r="AB86" s="39">
        <v>1363</v>
      </c>
      <c r="AC86" s="39">
        <v>1365</v>
      </c>
      <c r="AD86" s="39">
        <v>1481</v>
      </c>
      <c r="AE86" s="39">
        <v>1409</v>
      </c>
      <c r="AF86" s="39">
        <v>1379</v>
      </c>
      <c r="AG86" s="39">
        <v>1415</v>
      </c>
      <c r="AH86" s="39">
        <v>1423</v>
      </c>
      <c r="AI86" s="39">
        <v>1194</v>
      </c>
      <c r="AJ86" s="39">
        <v>1075</v>
      </c>
      <c r="AK86" s="39">
        <v>1133</v>
      </c>
      <c r="AL86" s="39">
        <v>1104</v>
      </c>
      <c r="AM86" s="39">
        <v>1072</v>
      </c>
      <c r="AN86" s="39">
        <v>1166</v>
      </c>
      <c r="AO86" s="39">
        <v>1114</v>
      </c>
      <c r="AP86" s="39">
        <v>1015</v>
      </c>
      <c r="AQ86" s="39">
        <v>913</v>
      </c>
      <c r="AR86" s="39">
        <v>884</v>
      </c>
      <c r="AS86" s="39">
        <v>865</v>
      </c>
      <c r="AT86" s="39">
        <v>831</v>
      </c>
      <c r="AU86" s="39">
        <v>751</v>
      </c>
      <c r="AV86" s="39">
        <v>805</v>
      </c>
      <c r="AW86" s="39">
        <v>763</v>
      </c>
      <c r="AX86" s="39">
        <v>742</v>
      </c>
      <c r="AY86" s="39">
        <v>791</v>
      </c>
      <c r="AZ86" s="39">
        <v>758</v>
      </c>
      <c r="BA86" s="39">
        <v>732</v>
      </c>
      <c r="BB86" s="39">
        <v>727</v>
      </c>
      <c r="BC86" s="39">
        <v>352</v>
      </c>
      <c r="BD86" s="39">
        <v>636</v>
      </c>
      <c r="BE86" s="39">
        <v>703</v>
      </c>
      <c r="BF86" s="39">
        <v>764</v>
      </c>
      <c r="BG86" s="39">
        <v>693</v>
      </c>
      <c r="BH86" s="39">
        <v>722</v>
      </c>
      <c r="BI86" s="39">
        <v>717</v>
      </c>
      <c r="BJ86" s="39">
        <v>698</v>
      </c>
      <c r="BK86" s="39">
        <v>687</v>
      </c>
      <c r="BL86" s="39">
        <v>643</v>
      </c>
      <c r="BM86" s="39">
        <v>609</v>
      </c>
      <c r="BN86" s="39">
        <v>639</v>
      </c>
      <c r="BO86" s="39">
        <v>685</v>
      </c>
      <c r="BP86" s="39">
        <v>684</v>
      </c>
      <c r="BQ86" s="253">
        <v>695</v>
      </c>
      <c r="BR86" s="39">
        <v>692</v>
      </c>
      <c r="BS86" s="39">
        <v>681</v>
      </c>
      <c r="BT86" s="39">
        <v>682</v>
      </c>
    </row>
    <row r="87" spans="1:72" ht="36" customHeight="1" x14ac:dyDescent="0.25">
      <c r="A87" s="74">
        <v>75</v>
      </c>
      <c r="B87" s="71" t="s">
        <v>633</v>
      </c>
      <c r="C87" s="64" t="s">
        <v>175</v>
      </c>
      <c r="D87" s="22" t="s">
        <v>176</v>
      </c>
      <c r="E87" s="21" t="s">
        <v>164</v>
      </c>
      <c r="F87" s="21" t="s">
        <v>177</v>
      </c>
      <c r="G87" s="39">
        <v>900</v>
      </c>
      <c r="H87" s="39">
        <v>900</v>
      </c>
      <c r="I87" s="39">
        <v>900</v>
      </c>
      <c r="J87" s="39">
        <v>870</v>
      </c>
      <c r="K87" s="39">
        <v>879</v>
      </c>
      <c r="L87" s="39">
        <v>853</v>
      </c>
      <c r="M87" s="39">
        <v>864</v>
      </c>
      <c r="N87" s="39">
        <v>857</v>
      </c>
      <c r="O87" s="39">
        <v>831</v>
      </c>
      <c r="P87" s="39">
        <v>838</v>
      </c>
      <c r="Q87" s="39">
        <v>840</v>
      </c>
      <c r="R87" s="39">
        <v>831</v>
      </c>
      <c r="S87" s="39">
        <v>836</v>
      </c>
      <c r="T87" s="39">
        <v>836</v>
      </c>
      <c r="U87" s="39">
        <v>828</v>
      </c>
      <c r="V87" s="39">
        <v>830</v>
      </c>
      <c r="W87" s="39">
        <v>830</v>
      </c>
      <c r="X87" s="39">
        <v>820</v>
      </c>
      <c r="Y87" s="39">
        <v>822</v>
      </c>
      <c r="Z87" s="39">
        <v>830</v>
      </c>
      <c r="AA87" s="39">
        <v>820</v>
      </c>
      <c r="AB87" s="39">
        <v>812</v>
      </c>
      <c r="AC87" s="39">
        <v>804</v>
      </c>
      <c r="AD87" s="39">
        <v>797</v>
      </c>
      <c r="AE87" s="39">
        <v>793</v>
      </c>
      <c r="AF87" s="39">
        <v>772</v>
      </c>
      <c r="AG87" s="39">
        <v>777</v>
      </c>
      <c r="AH87" s="39">
        <v>762</v>
      </c>
      <c r="AI87" s="39">
        <v>755</v>
      </c>
      <c r="AJ87" s="39">
        <v>744</v>
      </c>
      <c r="AK87" s="39">
        <v>740</v>
      </c>
      <c r="AL87" s="39">
        <v>738</v>
      </c>
      <c r="AM87" s="39">
        <v>746</v>
      </c>
      <c r="AN87" s="39">
        <v>732</v>
      </c>
      <c r="AO87" s="39">
        <v>728</v>
      </c>
      <c r="AP87" s="39">
        <v>726</v>
      </c>
      <c r="AQ87" s="39">
        <v>714</v>
      </c>
      <c r="AR87" s="39">
        <v>712</v>
      </c>
      <c r="AS87" s="39">
        <v>710</v>
      </c>
      <c r="AT87" s="39">
        <v>692</v>
      </c>
      <c r="AU87" s="39">
        <v>683</v>
      </c>
      <c r="AV87" s="39">
        <v>675</v>
      </c>
      <c r="AW87" s="39">
        <v>673</v>
      </c>
      <c r="AX87" s="39">
        <v>663</v>
      </c>
      <c r="AY87" s="39">
        <v>666</v>
      </c>
      <c r="AZ87" s="39">
        <v>678</v>
      </c>
      <c r="BA87" s="39">
        <v>679</v>
      </c>
      <c r="BB87" s="39">
        <v>679</v>
      </c>
      <c r="BC87" s="39">
        <v>646</v>
      </c>
      <c r="BD87" s="39">
        <v>635</v>
      </c>
      <c r="BE87" s="39">
        <v>618</v>
      </c>
      <c r="BF87" s="39">
        <v>603</v>
      </c>
      <c r="BG87" s="39">
        <v>587</v>
      </c>
      <c r="BH87" s="39">
        <v>572</v>
      </c>
      <c r="BI87" s="39">
        <v>578</v>
      </c>
      <c r="BJ87" s="39">
        <v>569</v>
      </c>
      <c r="BK87" s="39">
        <v>561</v>
      </c>
      <c r="BL87" s="39">
        <v>561</v>
      </c>
      <c r="BM87" s="39">
        <v>550</v>
      </c>
      <c r="BN87" s="39">
        <v>540</v>
      </c>
      <c r="BO87" s="39">
        <v>533</v>
      </c>
      <c r="BP87" s="39">
        <v>538</v>
      </c>
      <c r="BQ87" s="253">
        <v>520</v>
      </c>
      <c r="BR87" s="39">
        <v>518</v>
      </c>
      <c r="BS87" s="39">
        <v>512</v>
      </c>
      <c r="BT87" s="39">
        <v>503</v>
      </c>
    </row>
    <row r="88" spans="1:72" ht="36" customHeight="1" x14ac:dyDescent="0.25">
      <c r="A88" s="74">
        <v>76</v>
      </c>
      <c r="B88" s="71" t="s">
        <v>633</v>
      </c>
      <c r="C88" s="64" t="s">
        <v>497</v>
      </c>
      <c r="D88" s="22" t="s">
        <v>500</v>
      </c>
      <c r="E88" s="21" t="s">
        <v>201</v>
      </c>
      <c r="F88" s="21" t="s">
        <v>672</v>
      </c>
      <c r="G88" s="39">
        <v>271</v>
      </c>
      <c r="H88" s="39">
        <v>291</v>
      </c>
      <c r="I88" s="39">
        <v>625</v>
      </c>
      <c r="J88" s="39">
        <v>625</v>
      </c>
      <c r="K88" s="39">
        <v>625</v>
      </c>
      <c r="L88" s="39">
        <v>625</v>
      </c>
      <c r="M88" s="39">
        <v>355</v>
      </c>
      <c r="N88" s="39">
        <v>335</v>
      </c>
      <c r="O88" s="39">
        <v>360</v>
      </c>
      <c r="P88" s="39">
        <v>457</v>
      </c>
      <c r="Q88" s="39">
        <v>727</v>
      </c>
      <c r="R88" s="39">
        <v>759</v>
      </c>
      <c r="S88" s="39">
        <v>761</v>
      </c>
      <c r="T88" s="39">
        <v>792</v>
      </c>
      <c r="U88" s="39">
        <v>776</v>
      </c>
      <c r="V88" s="39">
        <v>781</v>
      </c>
      <c r="W88" s="39">
        <v>978</v>
      </c>
      <c r="X88" s="39">
        <v>819</v>
      </c>
      <c r="Y88" s="39">
        <v>839</v>
      </c>
      <c r="Z88" s="39">
        <v>819</v>
      </c>
      <c r="AA88" s="39">
        <v>830</v>
      </c>
      <c r="AB88" s="39">
        <v>830</v>
      </c>
      <c r="AC88" s="39">
        <v>819</v>
      </c>
      <c r="AD88" s="39">
        <v>839</v>
      </c>
      <c r="AE88" s="39">
        <v>844</v>
      </c>
      <c r="AF88" s="39">
        <v>863</v>
      </c>
      <c r="AG88" s="39">
        <v>892</v>
      </c>
      <c r="AH88" s="39">
        <v>898</v>
      </c>
      <c r="AI88" s="39">
        <v>903</v>
      </c>
      <c r="AJ88" s="39">
        <v>920</v>
      </c>
      <c r="AK88" s="39">
        <v>909</v>
      </c>
      <c r="AL88" s="39">
        <v>868</v>
      </c>
      <c r="AM88" s="39">
        <v>913</v>
      </c>
      <c r="AN88" s="39">
        <v>991</v>
      </c>
      <c r="AO88" s="39">
        <v>984</v>
      </c>
      <c r="AP88" s="39">
        <v>1002</v>
      </c>
      <c r="AQ88" s="39">
        <v>980</v>
      </c>
      <c r="AR88" s="39">
        <v>970</v>
      </c>
      <c r="AS88" s="39">
        <v>960</v>
      </c>
      <c r="AT88" s="39">
        <v>715</v>
      </c>
      <c r="AU88" s="39">
        <v>707</v>
      </c>
      <c r="AV88" s="39">
        <v>668</v>
      </c>
      <c r="AW88" s="39">
        <v>919</v>
      </c>
      <c r="AX88" s="39">
        <v>982</v>
      </c>
      <c r="AY88" s="39">
        <v>804</v>
      </c>
      <c r="AZ88" s="39">
        <v>577</v>
      </c>
      <c r="BA88" s="39">
        <v>585</v>
      </c>
      <c r="BB88" s="39">
        <v>589</v>
      </c>
      <c r="BC88" s="39">
        <v>590</v>
      </c>
      <c r="BD88" s="39">
        <v>506</v>
      </c>
      <c r="BE88" s="39">
        <v>461</v>
      </c>
      <c r="BF88" s="39">
        <v>440</v>
      </c>
      <c r="BG88" s="39">
        <v>485</v>
      </c>
      <c r="BH88" s="39">
        <v>441</v>
      </c>
      <c r="BI88" s="39">
        <v>441</v>
      </c>
      <c r="BJ88" s="39">
        <v>422</v>
      </c>
      <c r="BK88" s="39">
        <v>422</v>
      </c>
      <c r="BL88" s="39">
        <v>399</v>
      </c>
      <c r="BM88" s="39">
        <v>375</v>
      </c>
      <c r="BN88" s="39">
        <v>363</v>
      </c>
      <c r="BO88" s="39">
        <v>370</v>
      </c>
      <c r="BP88" s="39">
        <v>370</v>
      </c>
      <c r="BQ88" s="253">
        <v>355</v>
      </c>
      <c r="BR88" s="39">
        <v>348</v>
      </c>
      <c r="BS88" s="39">
        <v>337</v>
      </c>
      <c r="BT88" s="39">
        <v>333</v>
      </c>
    </row>
    <row r="89" spans="1:72" ht="36" customHeight="1" x14ac:dyDescent="0.25">
      <c r="A89" s="74">
        <v>77</v>
      </c>
      <c r="B89" s="72" t="s">
        <v>633</v>
      </c>
      <c r="C89" s="64" t="s">
        <v>789</v>
      </c>
      <c r="D89" s="22" t="s">
        <v>790</v>
      </c>
      <c r="E89" s="21" t="s">
        <v>127</v>
      </c>
      <c r="F89" s="21" t="s">
        <v>791</v>
      </c>
      <c r="G89" s="57"/>
      <c r="H89" s="57"/>
      <c r="I89" s="57"/>
      <c r="J89" s="57"/>
      <c r="K89" s="57"/>
      <c r="L89" s="57"/>
      <c r="M89" s="57"/>
      <c r="N89" s="57"/>
      <c r="O89" s="57"/>
      <c r="P89" s="57"/>
      <c r="Q89" s="57"/>
      <c r="R89" s="57"/>
      <c r="S89" s="57"/>
      <c r="T89" s="57"/>
      <c r="U89" s="57"/>
      <c r="V89" s="57"/>
      <c r="W89" s="57"/>
      <c r="X89" s="57"/>
      <c r="Y89" s="57"/>
      <c r="Z89" s="57"/>
      <c r="AA89" s="57"/>
      <c r="AB89" s="57"/>
      <c r="AC89" s="57"/>
      <c r="AD89" s="57"/>
      <c r="AE89" s="45">
        <v>0</v>
      </c>
      <c r="AF89" s="45">
        <v>0</v>
      </c>
      <c r="AG89" s="45">
        <v>0</v>
      </c>
      <c r="AH89" s="45">
        <v>0</v>
      </c>
      <c r="AI89" s="45">
        <v>0</v>
      </c>
      <c r="AJ89" s="45">
        <v>0</v>
      </c>
      <c r="AK89" s="45">
        <v>0</v>
      </c>
      <c r="AL89" s="45">
        <v>0</v>
      </c>
      <c r="AM89" s="45">
        <v>0</v>
      </c>
      <c r="AN89" s="45">
        <v>0</v>
      </c>
      <c r="AO89" s="45">
        <v>0</v>
      </c>
      <c r="AP89" s="45">
        <v>0</v>
      </c>
      <c r="AQ89" s="39">
        <v>0</v>
      </c>
      <c r="AR89" s="39">
        <v>0</v>
      </c>
      <c r="AS89" s="39">
        <v>0</v>
      </c>
      <c r="AT89" s="40">
        <v>0</v>
      </c>
      <c r="AU89" s="40">
        <v>0</v>
      </c>
      <c r="AV89" s="40">
        <v>0</v>
      </c>
      <c r="AW89" s="40">
        <v>0</v>
      </c>
      <c r="AX89" s="40">
        <v>0</v>
      </c>
      <c r="AY89" s="40">
        <v>0</v>
      </c>
      <c r="AZ89" s="40">
        <v>0</v>
      </c>
      <c r="BA89" s="40">
        <v>0</v>
      </c>
      <c r="BB89" s="40">
        <v>0</v>
      </c>
      <c r="BC89" s="40">
        <v>0</v>
      </c>
      <c r="BD89" s="40">
        <v>0</v>
      </c>
      <c r="BE89" s="40">
        <v>0</v>
      </c>
      <c r="BF89" s="40">
        <v>0</v>
      </c>
      <c r="BG89" s="40">
        <v>0</v>
      </c>
      <c r="BH89" s="40">
        <v>0</v>
      </c>
      <c r="BI89" s="39">
        <v>1</v>
      </c>
      <c r="BJ89" s="39">
        <v>1</v>
      </c>
      <c r="BK89" s="39">
        <v>1</v>
      </c>
      <c r="BL89" s="40">
        <v>1</v>
      </c>
      <c r="BM89" s="40">
        <v>1</v>
      </c>
      <c r="BN89" s="40">
        <v>1</v>
      </c>
      <c r="BO89" s="39">
        <v>35</v>
      </c>
      <c r="BP89" s="39">
        <v>289</v>
      </c>
      <c r="BQ89" s="253">
        <v>289</v>
      </c>
      <c r="BR89" s="39">
        <v>35</v>
      </c>
      <c r="BS89" s="39">
        <v>35</v>
      </c>
      <c r="BT89" s="39">
        <v>35</v>
      </c>
    </row>
    <row r="90" spans="1:72" ht="36" customHeight="1" x14ac:dyDescent="0.25">
      <c r="A90" s="74">
        <v>78</v>
      </c>
      <c r="B90" s="71" t="s">
        <v>633</v>
      </c>
      <c r="C90" s="64" t="s">
        <v>67</v>
      </c>
      <c r="D90" s="22" t="s">
        <v>315</v>
      </c>
      <c r="E90" s="21" t="s">
        <v>310</v>
      </c>
      <c r="F90" s="21" t="s">
        <v>626</v>
      </c>
      <c r="G90" s="45">
        <v>2915</v>
      </c>
      <c r="H90" s="45">
        <v>2929</v>
      </c>
      <c r="I90" s="45">
        <v>1429</v>
      </c>
      <c r="J90" s="45">
        <v>1592</v>
      </c>
      <c r="K90" s="45">
        <v>1607</v>
      </c>
      <c r="L90" s="45">
        <v>1617</v>
      </c>
      <c r="M90" s="45">
        <v>1698</v>
      </c>
      <c r="N90" s="45">
        <v>1751</v>
      </c>
      <c r="O90" s="45">
        <v>1834</v>
      </c>
      <c r="P90" s="45">
        <v>1790</v>
      </c>
      <c r="Q90" s="45">
        <v>1767</v>
      </c>
      <c r="R90" s="45">
        <v>1729</v>
      </c>
      <c r="S90" s="45">
        <v>1732</v>
      </c>
      <c r="T90" s="45">
        <v>1734</v>
      </c>
      <c r="U90" s="45">
        <v>1737</v>
      </c>
      <c r="V90" s="39">
        <v>1651</v>
      </c>
      <c r="W90" s="39">
        <v>1602</v>
      </c>
      <c r="X90" s="39">
        <v>1554</v>
      </c>
      <c r="Y90" s="39">
        <v>1562</v>
      </c>
      <c r="Z90" s="39">
        <v>1570</v>
      </c>
      <c r="AA90" s="39">
        <v>1576</v>
      </c>
      <c r="AB90" s="39">
        <v>1601</v>
      </c>
      <c r="AC90" s="39">
        <v>1626</v>
      </c>
      <c r="AD90" s="39">
        <v>1654</v>
      </c>
      <c r="AE90" s="39">
        <v>1601</v>
      </c>
      <c r="AF90" s="39">
        <v>1626</v>
      </c>
      <c r="AG90" s="39">
        <v>1654</v>
      </c>
      <c r="AH90" s="39">
        <v>1664</v>
      </c>
      <c r="AI90" s="39">
        <v>1694</v>
      </c>
      <c r="AJ90" s="39">
        <v>1724</v>
      </c>
      <c r="AK90" s="39">
        <v>720</v>
      </c>
      <c r="AL90" s="39">
        <v>725</v>
      </c>
      <c r="AM90" s="39">
        <v>730</v>
      </c>
      <c r="AN90" s="39">
        <v>1729</v>
      </c>
      <c r="AO90" s="39">
        <v>1735</v>
      </c>
      <c r="AP90" s="39">
        <v>1742</v>
      </c>
      <c r="AQ90" s="39">
        <v>1800</v>
      </c>
      <c r="AR90" s="39">
        <v>1806</v>
      </c>
      <c r="AS90" s="39">
        <v>1811</v>
      </c>
      <c r="AT90" s="39">
        <v>1746</v>
      </c>
      <c r="AU90" s="39">
        <v>1698</v>
      </c>
      <c r="AV90" s="39">
        <v>1626</v>
      </c>
      <c r="AW90" s="39">
        <v>1596</v>
      </c>
      <c r="AX90" s="39">
        <v>1561</v>
      </c>
      <c r="AY90" s="39">
        <v>1526</v>
      </c>
      <c r="AZ90" s="39">
        <v>1596</v>
      </c>
      <c r="BA90" s="39">
        <v>1580</v>
      </c>
      <c r="BB90" s="39">
        <v>1526</v>
      </c>
      <c r="BC90" s="39">
        <v>1476</v>
      </c>
      <c r="BD90" s="39">
        <v>1436</v>
      </c>
      <c r="BE90" s="39">
        <v>1386</v>
      </c>
      <c r="BF90" s="39">
        <v>626</v>
      </c>
      <c r="BG90" s="39">
        <v>586</v>
      </c>
      <c r="BH90" s="39">
        <v>561</v>
      </c>
      <c r="BI90" s="39">
        <v>531</v>
      </c>
      <c r="BJ90" s="39">
        <v>506</v>
      </c>
      <c r="BK90" s="39">
        <v>461</v>
      </c>
      <c r="BL90" s="39">
        <v>1066</v>
      </c>
      <c r="BM90" s="39">
        <v>1106</v>
      </c>
      <c r="BN90" s="39">
        <v>1136</v>
      </c>
      <c r="BO90" s="39">
        <v>1071</v>
      </c>
      <c r="BP90" s="39">
        <v>1021</v>
      </c>
      <c r="BQ90" s="253">
        <v>966</v>
      </c>
      <c r="BR90" s="39">
        <v>918</v>
      </c>
      <c r="BS90" s="39">
        <v>856</v>
      </c>
      <c r="BT90" s="39">
        <v>804</v>
      </c>
    </row>
    <row r="91" spans="1:72" ht="36" customHeight="1" x14ac:dyDescent="0.25">
      <c r="A91" s="74">
        <v>79</v>
      </c>
      <c r="B91" s="71" t="s">
        <v>633</v>
      </c>
      <c r="C91" s="64" t="s">
        <v>67</v>
      </c>
      <c r="D91" s="22" t="s">
        <v>68</v>
      </c>
      <c r="E91" s="21" t="s">
        <v>64</v>
      </c>
      <c r="F91" s="21" t="s">
        <v>646</v>
      </c>
      <c r="G91" s="39">
        <v>864</v>
      </c>
      <c r="H91" s="39">
        <v>871</v>
      </c>
      <c r="I91" s="39">
        <v>521</v>
      </c>
      <c r="J91" s="39">
        <v>596</v>
      </c>
      <c r="K91" s="39">
        <v>601</v>
      </c>
      <c r="L91" s="39">
        <v>616</v>
      </c>
      <c r="M91" s="39">
        <v>660</v>
      </c>
      <c r="N91" s="39">
        <v>710</v>
      </c>
      <c r="O91" s="39">
        <v>745</v>
      </c>
      <c r="P91" s="39">
        <v>733</v>
      </c>
      <c r="Q91" s="39">
        <v>725</v>
      </c>
      <c r="R91" s="39">
        <v>708</v>
      </c>
      <c r="S91" s="39">
        <v>712</v>
      </c>
      <c r="T91" s="39">
        <v>715</v>
      </c>
      <c r="U91" s="39">
        <v>717</v>
      </c>
      <c r="V91" s="39">
        <v>682</v>
      </c>
      <c r="W91" s="39">
        <v>662</v>
      </c>
      <c r="X91" s="39">
        <v>643</v>
      </c>
      <c r="Y91" s="39">
        <v>651</v>
      </c>
      <c r="Z91" s="39">
        <v>657</v>
      </c>
      <c r="AA91" s="39">
        <v>667</v>
      </c>
      <c r="AB91" s="39">
        <v>678</v>
      </c>
      <c r="AC91" s="39">
        <v>689</v>
      </c>
      <c r="AD91" s="39">
        <v>700</v>
      </c>
      <c r="AE91" s="39">
        <v>678</v>
      </c>
      <c r="AF91" s="39">
        <v>689</v>
      </c>
      <c r="AG91" s="39">
        <v>700</v>
      </c>
      <c r="AH91" s="39">
        <v>710</v>
      </c>
      <c r="AI91" s="39">
        <v>718</v>
      </c>
      <c r="AJ91" s="39">
        <v>730</v>
      </c>
      <c r="AK91" s="39">
        <v>720</v>
      </c>
      <c r="AL91" s="39">
        <v>725</v>
      </c>
      <c r="AM91" s="39">
        <v>730</v>
      </c>
      <c r="AN91" s="39">
        <v>735</v>
      </c>
      <c r="AO91" s="39">
        <v>741</v>
      </c>
      <c r="AP91" s="39">
        <v>748</v>
      </c>
      <c r="AQ91" s="43">
        <v>753</v>
      </c>
      <c r="AR91" s="43">
        <v>759</v>
      </c>
      <c r="AS91" s="43">
        <v>765</v>
      </c>
      <c r="AT91" s="43">
        <v>768</v>
      </c>
      <c r="AU91" s="43">
        <v>770</v>
      </c>
      <c r="AV91" s="43">
        <v>773</v>
      </c>
      <c r="AW91" s="39">
        <v>746</v>
      </c>
      <c r="AX91" s="39">
        <v>731</v>
      </c>
      <c r="AY91" s="39">
        <v>721</v>
      </c>
      <c r="AZ91" s="39">
        <v>746</v>
      </c>
      <c r="BA91" s="39">
        <v>730</v>
      </c>
      <c r="BB91" s="39">
        <v>721</v>
      </c>
      <c r="BC91" s="39">
        <v>691</v>
      </c>
      <c r="BD91" s="39">
        <v>681</v>
      </c>
      <c r="BE91" s="39">
        <v>651</v>
      </c>
      <c r="BF91" s="39">
        <v>1321</v>
      </c>
      <c r="BG91" s="39">
        <v>1271</v>
      </c>
      <c r="BH91" s="39">
        <v>1181</v>
      </c>
      <c r="BI91" s="39">
        <v>1131</v>
      </c>
      <c r="BJ91" s="39">
        <v>1076</v>
      </c>
      <c r="BK91" s="39">
        <v>1025</v>
      </c>
      <c r="BL91" s="39">
        <v>476</v>
      </c>
      <c r="BM91" s="39">
        <v>491</v>
      </c>
      <c r="BN91" s="39">
        <v>511</v>
      </c>
      <c r="BO91" s="39">
        <v>481</v>
      </c>
      <c r="BP91" s="39">
        <v>461</v>
      </c>
      <c r="BQ91" s="253">
        <v>436</v>
      </c>
      <c r="BR91" s="39">
        <v>918</v>
      </c>
      <c r="BS91" s="39">
        <v>856</v>
      </c>
      <c r="BT91" s="39">
        <v>804</v>
      </c>
    </row>
    <row r="92" spans="1:72" ht="36" customHeight="1" x14ac:dyDescent="0.25">
      <c r="A92" s="74">
        <v>80</v>
      </c>
      <c r="B92" s="71" t="s">
        <v>633</v>
      </c>
      <c r="C92" s="64" t="s">
        <v>1176</v>
      </c>
      <c r="D92" s="22" t="s">
        <v>1177</v>
      </c>
      <c r="E92" s="21" t="s">
        <v>297</v>
      </c>
      <c r="F92" s="21" t="s">
        <v>298</v>
      </c>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43"/>
      <c r="AR92" s="43"/>
      <c r="AS92" s="43"/>
      <c r="AT92" s="43"/>
      <c r="AU92" s="43"/>
      <c r="AV92" s="43"/>
      <c r="AW92" s="39"/>
      <c r="AX92" s="39"/>
      <c r="AY92" s="39"/>
      <c r="AZ92" s="39"/>
      <c r="BA92" s="39"/>
      <c r="BB92" s="39"/>
      <c r="BC92" s="39"/>
      <c r="BD92" s="39"/>
      <c r="BE92" s="39"/>
      <c r="BF92" s="39"/>
      <c r="BG92" s="39"/>
      <c r="BH92" s="39"/>
      <c r="BI92" s="39"/>
      <c r="BJ92" s="58"/>
      <c r="BK92" s="58"/>
      <c r="BL92" s="49">
        <v>0</v>
      </c>
      <c r="BM92" s="49">
        <v>0</v>
      </c>
      <c r="BN92" s="49">
        <v>0</v>
      </c>
      <c r="BO92" s="49">
        <v>0</v>
      </c>
      <c r="BP92" s="49">
        <v>0</v>
      </c>
      <c r="BQ92" s="254">
        <v>0</v>
      </c>
      <c r="BR92" s="49">
        <v>0</v>
      </c>
      <c r="BS92" s="49">
        <v>0</v>
      </c>
      <c r="BT92" s="49">
        <v>0</v>
      </c>
    </row>
    <row r="93" spans="1:72" ht="36" customHeight="1" x14ac:dyDescent="0.25">
      <c r="A93" s="74">
        <v>81</v>
      </c>
      <c r="B93" s="71" t="s">
        <v>635</v>
      </c>
      <c r="C93" s="64" t="s">
        <v>316</v>
      </c>
      <c r="D93" s="22" t="s">
        <v>317</v>
      </c>
      <c r="E93" s="21" t="s">
        <v>310</v>
      </c>
      <c r="F93" s="21" t="s">
        <v>7</v>
      </c>
      <c r="G93" s="39">
        <v>29292</v>
      </c>
      <c r="H93" s="39">
        <v>30054</v>
      </c>
      <c r="I93" s="39">
        <v>29522</v>
      </c>
      <c r="J93" s="39">
        <v>32114</v>
      </c>
      <c r="K93" s="39">
        <v>33041</v>
      </c>
      <c r="L93" s="39">
        <v>34155</v>
      </c>
      <c r="M93" s="39">
        <v>34759</v>
      </c>
      <c r="N93" s="39">
        <v>34399</v>
      </c>
      <c r="O93" s="39">
        <v>34706</v>
      </c>
      <c r="P93" s="39">
        <v>35680</v>
      </c>
      <c r="Q93" s="39">
        <v>35680</v>
      </c>
      <c r="R93" s="39">
        <v>34677</v>
      </c>
      <c r="S93" s="39">
        <v>34690</v>
      </c>
      <c r="T93" s="39">
        <v>33298</v>
      </c>
      <c r="U93" s="39">
        <v>32976</v>
      </c>
      <c r="V93" s="39">
        <v>32395</v>
      </c>
      <c r="W93" s="39">
        <v>32313</v>
      </c>
      <c r="X93" s="39">
        <v>30034</v>
      </c>
      <c r="Y93" s="39">
        <v>30264</v>
      </c>
      <c r="Z93" s="39">
        <v>28730</v>
      </c>
      <c r="AA93" s="39">
        <v>28197</v>
      </c>
      <c r="AB93" s="39">
        <v>26797</v>
      </c>
      <c r="AC93" s="39">
        <v>27564</v>
      </c>
      <c r="AD93" s="39">
        <v>27373</v>
      </c>
      <c r="AE93" s="39">
        <v>26706</v>
      </c>
      <c r="AF93" s="39">
        <v>26706</v>
      </c>
      <c r="AG93" s="39">
        <v>26513</v>
      </c>
      <c r="AH93" s="39">
        <v>25894</v>
      </c>
      <c r="AI93" s="39">
        <v>25485</v>
      </c>
      <c r="AJ93" s="39">
        <v>23871</v>
      </c>
      <c r="AK93" s="39">
        <v>24229</v>
      </c>
      <c r="AL93" s="39">
        <v>23293</v>
      </c>
      <c r="AM93" s="39">
        <v>23001</v>
      </c>
      <c r="AN93" s="39">
        <v>23253</v>
      </c>
      <c r="AO93" s="39">
        <v>24629</v>
      </c>
      <c r="AP93" s="39">
        <v>25730</v>
      </c>
      <c r="AQ93" s="39">
        <v>24708</v>
      </c>
      <c r="AR93" s="39">
        <v>24735</v>
      </c>
      <c r="AS93" s="39">
        <v>21804</v>
      </c>
      <c r="AT93" s="39">
        <v>22395</v>
      </c>
      <c r="AU93" s="39">
        <v>22914</v>
      </c>
      <c r="AV93" s="39">
        <v>22837</v>
      </c>
      <c r="AW93" s="39">
        <v>23230</v>
      </c>
      <c r="AX93" s="39">
        <v>22914</v>
      </c>
      <c r="AY93" s="39">
        <v>22865</v>
      </c>
      <c r="AZ93" s="39">
        <v>22945</v>
      </c>
      <c r="BA93" s="39">
        <v>23039</v>
      </c>
      <c r="BB93" s="39">
        <v>22722</v>
      </c>
      <c r="BC93" s="39">
        <v>19229</v>
      </c>
      <c r="BD93" s="39">
        <v>16138</v>
      </c>
      <c r="BE93" s="39">
        <v>14068</v>
      </c>
      <c r="BF93" s="39">
        <v>13047</v>
      </c>
      <c r="BG93" s="39">
        <v>11661</v>
      </c>
      <c r="BH93" s="39">
        <v>10735</v>
      </c>
      <c r="BI93" s="39">
        <v>12888</v>
      </c>
      <c r="BJ93" s="39">
        <v>12915</v>
      </c>
      <c r="BK93" s="39">
        <v>14171</v>
      </c>
      <c r="BL93" s="39">
        <v>14202</v>
      </c>
      <c r="BM93" s="39">
        <v>13876</v>
      </c>
      <c r="BN93" s="39">
        <v>15111</v>
      </c>
      <c r="BO93" s="39">
        <v>15230</v>
      </c>
      <c r="BP93" s="39">
        <v>15059</v>
      </c>
      <c r="BQ93" s="253">
        <v>15145</v>
      </c>
      <c r="BR93" s="39">
        <v>14167</v>
      </c>
      <c r="BS93" s="39">
        <v>13729</v>
      </c>
      <c r="BT93" s="39">
        <v>12489</v>
      </c>
    </row>
    <row r="94" spans="1:72" ht="36" customHeight="1" x14ac:dyDescent="0.25">
      <c r="A94" s="74">
        <v>82</v>
      </c>
      <c r="B94" s="71" t="s">
        <v>633</v>
      </c>
      <c r="C94" s="64" t="s">
        <v>316</v>
      </c>
      <c r="D94" s="22" t="s">
        <v>140</v>
      </c>
      <c r="E94" s="21" t="s">
        <v>127</v>
      </c>
      <c r="F94" s="21" t="s">
        <v>747</v>
      </c>
      <c r="G94" s="39">
        <v>24010</v>
      </c>
      <c r="H94" s="39">
        <v>24256</v>
      </c>
      <c r="I94" s="39">
        <v>23886</v>
      </c>
      <c r="J94" s="39">
        <v>23971</v>
      </c>
      <c r="K94" s="39">
        <v>24180</v>
      </c>
      <c r="L94" s="39">
        <v>27120</v>
      </c>
      <c r="M94" s="39">
        <v>27443</v>
      </c>
      <c r="N94" s="39">
        <v>28177</v>
      </c>
      <c r="O94" s="39">
        <v>28799</v>
      </c>
      <c r="P94" s="39">
        <v>28874</v>
      </c>
      <c r="Q94" s="39">
        <v>28937</v>
      </c>
      <c r="R94" s="39">
        <v>27844</v>
      </c>
      <c r="S94" s="39">
        <v>29979</v>
      </c>
      <c r="T94" s="39">
        <v>30578</v>
      </c>
      <c r="U94" s="39">
        <v>29172</v>
      </c>
      <c r="V94" s="39">
        <v>33052</v>
      </c>
      <c r="W94" s="39">
        <v>34077</v>
      </c>
      <c r="X94" s="39">
        <v>38091</v>
      </c>
      <c r="Y94" s="39">
        <v>38877</v>
      </c>
      <c r="Z94" s="39">
        <v>39628</v>
      </c>
      <c r="AA94" s="39">
        <v>40454</v>
      </c>
      <c r="AB94" s="39">
        <v>40820</v>
      </c>
      <c r="AC94" s="39">
        <v>41946</v>
      </c>
      <c r="AD94" s="39">
        <v>43113</v>
      </c>
      <c r="AE94" s="39">
        <v>44006</v>
      </c>
      <c r="AF94" s="39">
        <v>44733</v>
      </c>
      <c r="AG94" s="39">
        <v>45274</v>
      </c>
      <c r="AH94" s="39">
        <v>45541</v>
      </c>
      <c r="AI94" s="39">
        <v>45465</v>
      </c>
      <c r="AJ94" s="39">
        <v>45933</v>
      </c>
      <c r="AK94" s="39">
        <v>45323</v>
      </c>
      <c r="AL94" s="39">
        <v>45645</v>
      </c>
      <c r="AM94" s="39">
        <v>44308</v>
      </c>
      <c r="AN94" s="39">
        <v>44332</v>
      </c>
      <c r="AO94" s="39">
        <v>43198</v>
      </c>
      <c r="AP94" s="39">
        <v>43723</v>
      </c>
      <c r="AQ94" s="39">
        <v>43827</v>
      </c>
      <c r="AR94" s="39">
        <v>44266</v>
      </c>
      <c r="AS94" s="39">
        <v>44736</v>
      </c>
      <c r="AT94" s="39">
        <v>44218</v>
      </c>
      <c r="AU94" s="39">
        <v>44865</v>
      </c>
      <c r="AV94" s="39">
        <v>45806</v>
      </c>
      <c r="AW94" s="39">
        <v>45821</v>
      </c>
      <c r="AX94" s="39">
        <v>45844</v>
      </c>
      <c r="AY94" s="39">
        <v>45911</v>
      </c>
      <c r="AZ94" s="39">
        <v>45928</v>
      </c>
      <c r="BA94" s="39">
        <v>45947</v>
      </c>
      <c r="BB94" s="39">
        <v>45339</v>
      </c>
      <c r="BC94" s="39">
        <v>37420</v>
      </c>
      <c r="BD94" s="39">
        <v>29010</v>
      </c>
      <c r="BE94" s="39">
        <v>28923</v>
      </c>
      <c r="BF94" s="39">
        <v>27779</v>
      </c>
      <c r="BG94" s="39">
        <v>27061</v>
      </c>
      <c r="BH94" s="39">
        <v>25985</v>
      </c>
      <c r="BI94" s="39">
        <v>27596</v>
      </c>
      <c r="BJ94" s="39">
        <v>31524</v>
      </c>
      <c r="BK94" s="39">
        <v>34589</v>
      </c>
      <c r="BL94" s="39">
        <v>37232</v>
      </c>
      <c r="BM94" s="39">
        <v>38381</v>
      </c>
      <c r="BN94" s="39">
        <v>38572</v>
      </c>
      <c r="BO94" s="39">
        <v>38159</v>
      </c>
      <c r="BP94" s="39">
        <v>37610</v>
      </c>
      <c r="BQ94" s="253">
        <v>37887</v>
      </c>
      <c r="BR94" s="39">
        <v>38993</v>
      </c>
      <c r="BS94" s="39">
        <v>38576</v>
      </c>
      <c r="BT94" s="39">
        <v>35208</v>
      </c>
    </row>
    <row r="95" spans="1:72" ht="36" customHeight="1" x14ac:dyDescent="0.25">
      <c r="A95" s="74">
        <v>83</v>
      </c>
      <c r="B95" s="71" t="s">
        <v>633</v>
      </c>
      <c r="C95" s="64" t="s">
        <v>712</v>
      </c>
      <c r="D95" s="22" t="s">
        <v>156</v>
      </c>
      <c r="E95" s="21" t="s">
        <v>154</v>
      </c>
      <c r="F95" s="21" t="s">
        <v>967</v>
      </c>
      <c r="G95" s="39">
        <v>1309</v>
      </c>
      <c r="H95" s="39">
        <v>1309</v>
      </c>
      <c r="I95" s="39">
        <v>1309</v>
      </c>
      <c r="J95" s="39">
        <v>1299</v>
      </c>
      <c r="K95" s="39">
        <v>1314</v>
      </c>
      <c r="L95" s="39">
        <v>1296</v>
      </c>
      <c r="M95" s="39">
        <v>1286</v>
      </c>
      <c r="N95" s="39">
        <v>1283</v>
      </c>
      <c r="O95" s="39">
        <v>1295</v>
      </c>
      <c r="P95" s="39">
        <v>1290</v>
      </c>
      <c r="Q95" s="39">
        <v>1273</v>
      </c>
      <c r="R95" s="39">
        <v>1289</v>
      </c>
      <c r="S95" s="39">
        <v>1297</v>
      </c>
      <c r="T95" s="39">
        <v>1313</v>
      </c>
      <c r="U95" s="39">
        <v>1305</v>
      </c>
      <c r="V95" s="39">
        <v>1301</v>
      </c>
      <c r="W95" s="39">
        <v>1308</v>
      </c>
      <c r="X95" s="39">
        <v>1292</v>
      </c>
      <c r="Y95" s="39">
        <v>1305</v>
      </c>
      <c r="Z95" s="39">
        <v>1286</v>
      </c>
      <c r="AA95" s="39">
        <v>1275</v>
      </c>
      <c r="AB95" s="39">
        <v>1278</v>
      </c>
      <c r="AC95" s="39">
        <v>1183</v>
      </c>
      <c r="AD95" s="39">
        <v>1207</v>
      </c>
      <c r="AE95" s="39">
        <v>1108</v>
      </c>
      <c r="AF95" s="39">
        <v>1133</v>
      </c>
      <c r="AG95" s="39">
        <v>1087</v>
      </c>
      <c r="AH95" s="39">
        <v>1063</v>
      </c>
      <c r="AI95" s="39">
        <v>1078</v>
      </c>
      <c r="AJ95" s="39">
        <v>995</v>
      </c>
      <c r="AK95" s="39">
        <v>1023</v>
      </c>
      <c r="AL95" s="39">
        <v>1013</v>
      </c>
      <c r="AM95" s="39">
        <v>1007</v>
      </c>
      <c r="AN95" s="39">
        <v>1206</v>
      </c>
      <c r="AO95" s="39">
        <v>1206</v>
      </c>
      <c r="AP95" s="39">
        <v>1183</v>
      </c>
      <c r="AQ95" s="39">
        <v>1192</v>
      </c>
      <c r="AR95" s="39">
        <v>1208</v>
      </c>
      <c r="AS95" s="39">
        <v>1161</v>
      </c>
      <c r="AT95" s="39">
        <v>1207</v>
      </c>
      <c r="AU95" s="39">
        <v>1182</v>
      </c>
      <c r="AV95" s="39">
        <v>1192</v>
      </c>
      <c r="AW95" s="39">
        <v>1134</v>
      </c>
      <c r="AX95" s="39">
        <v>1127</v>
      </c>
      <c r="AY95" s="39">
        <v>1130</v>
      </c>
      <c r="AZ95" s="40">
        <f>AY95+(AY95*(POWER((AY95/AW95),(0.333333333333333))-1))</f>
        <v>1128.6698045385283</v>
      </c>
      <c r="BA95" s="40">
        <f>AZ95+(AZ95*(POWER((AZ95/AX95),(0.333333333333333))-1))</f>
        <v>1129.2269556579422</v>
      </c>
      <c r="BB95" s="40">
        <f>BA95+(BA95*(POWER((BA95/AY95),(0.333333333333333))-1))</f>
        <v>1128.9693917501038</v>
      </c>
      <c r="BC95" s="39">
        <v>857</v>
      </c>
      <c r="BD95" s="39">
        <v>999</v>
      </c>
      <c r="BE95" s="39">
        <v>999</v>
      </c>
      <c r="BF95" s="39">
        <v>1022</v>
      </c>
      <c r="BG95" s="39">
        <v>967</v>
      </c>
      <c r="BH95" s="39">
        <v>915</v>
      </c>
      <c r="BI95" s="39">
        <v>959</v>
      </c>
      <c r="BJ95" s="39">
        <v>947</v>
      </c>
      <c r="BK95" s="39">
        <v>919</v>
      </c>
      <c r="BL95" s="40">
        <v>906.04092084002991</v>
      </c>
      <c r="BM95" s="40">
        <v>892.78542307139583</v>
      </c>
      <c r="BN95" s="40">
        <v>884.21446876133143</v>
      </c>
      <c r="BO95" s="39">
        <v>850</v>
      </c>
      <c r="BP95" s="39">
        <v>860</v>
      </c>
      <c r="BQ95" s="253">
        <v>838</v>
      </c>
      <c r="BR95" s="255">
        <f t="shared" ref="BR95" si="43">BQ95+(BQ95*(POWER((BQ95/BO95),(0.333333333333333))-1))</f>
        <v>834.03776586727543</v>
      </c>
      <c r="BS95" s="255">
        <f t="shared" ref="BS95" si="44">BR95+(BR95*(POWER((BR95/BP95),(0.333333333333333))-1))</f>
        <v>825.55904111836333</v>
      </c>
      <c r="BT95" s="255">
        <f t="shared" ref="BT95" si="45">BS95+(BS95*(POWER((BS95/BQ95),(0.333333333333333))-1))</f>
        <v>821.4532352196785</v>
      </c>
    </row>
    <row r="96" spans="1:72" ht="36" customHeight="1" x14ac:dyDescent="0.25">
      <c r="A96" s="74">
        <v>84</v>
      </c>
      <c r="B96" s="71" t="s">
        <v>633</v>
      </c>
      <c r="C96" s="64" t="s">
        <v>713</v>
      </c>
      <c r="D96" s="22" t="s">
        <v>292</v>
      </c>
      <c r="E96" s="21" t="s">
        <v>290</v>
      </c>
      <c r="F96" s="21" t="s">
        <v>681</v>
      </c>
      <c r="G96" s="39">
        <v>665</v>
      </c>
      <c r="H96" s="39">
        <v>680</v>
      </c>
      <c r="I96" s="39">
        <v>699</v>
      </c>
      <c r="J96" s="39">
        <v>699</v>
      </c>
      <c r="K96" s="39">
        <v>713</v>
      </c>
      <c r="L96" s="39">
        <v>721</v>
      </c>
      <c r="M96" s="39">
        <v>730</v>
      </c>
      <c r="N96" s="39">
        <v>750</v>
      </c>
      <c r="O96" s="39">
        <v>770</v>
      </c>
      <c r="P96" s="39">
        <v>790</v>
      </c>
      <c r="Q96" s="39">
        <v>800</v>
      </c>
      <c r="R96" s="39">
        <v>828</v>
      </c>
      <c r="S96" s="39">
        <v>840</v>
      </c>
      <c r="T96" s="39">
        <v>860</v>
      </c>
      <c r="U96" s="39">
        <v>883</v>
      </c>
      <c r="V96" s="39">
        <v>906</v>
      </c>
      <c r="W96" s="39">
        <v>928</v>
      </c>
      <c r="X96" s="39">
        <v>956</v>
      </c>
      <c r="Y96" s="39">
        <v>987</v>
      </c>
      <c r="Z96" s="39">
        <v>998</v>
      </c>
      <c r="AA96" s="39">
        <v>999</v>
      </c>
      <c r="AB96" s="39">
        <v>993</v>
      </c>
      <c r="AC96" s="39">
        <v>999</v>
      </c>
      <c r="AD96" s="39">
        <v>984</v>
      </c>
      <c r="AE96" s="39">
        <v>992</v>
      </c>
      <c r="AF96" s="39">
        <v>1013</v>
      </c>
      <c r="AG96" s="39">
        <v>1125</v>
      </c>
      <c r="AH96" s="39">
        <v>1006</v>
      </c>
      <c r="AI96" s="39">
        <v>1060</v>
      </c>
      <c r="AJ96" s="39">
        <v>925</v>
      </c>
      <c r="AK96" s="39">
        <v>1072</v>
      </c>
      <c r="AL96" s="39">
        <v>763</v>
      </c>
      <c r="AM96" s="39">
        <v>763</v>
      </c>
      <c r="AN96" s="39">
        <v>946</v>
      </c>
      <c r="AO96" s="39">
        <v>797</v>
      </c>
      <c r="AP96" s="39">
        <v>914</v>
      </c>
      <c r="AQ96" s="39">
        <v>1093</v>
      </c>
      <c r="AR96" s="39">
        <v>1110</v>
      </c>
      <c r="AS96" s="39">
        <v>914</v>
      </c>
      <c r="AT96" s="39">
        <v>994</v>
      </c>
      <c r="AU96" s="39">
        <v>1044</v>
      </c>
      <c r="AV96" s="39">
        <v>1113</v>
      </c>
      <c r="AW96" s="39">
        <v>1043</v>
      </c>
      <c r="AX96" s="39">
        <v>1052</v>
      </c>
      <c r="AY96" s="39">
        <v>1054</v>
      </c>
      <c r="AZ96" s="39">
        <v>1055</v>
      </c>
      <c r="BA96" s="39">
        <v>992</v>
      </c>
      <c r="BB96" s="39">
        <v>692</v>
      </c>
      <c r="BC96" s="39">
        <v>492</v>
      </c>
      <c r="BD96" s="39">
        <v>492</v>
      </c>
      <c r="BE96" s="39">
        <v>492</v>
      </c>
      <c r="BF96" s="39">
        <v>511</v>
      </c>
      <c r="BG96" s="39">
        <v>531</v>
      </c>
      <c r="BH96" s="39">
        <v>581</v>
      </c>
      <c r="BI96" s="39">
        <v>605</v>
      </c>
      <c r="BJ96" s="39">
        <v>511</v>
      </c>
      <c r="BK96" s="39">
        <v>881</v>
      </c>
      <c r="BL96" s="39">
        <v>741</v>
      </c>
      <c r="BM96" s="39">
        <v>766</v>
      </c>
      <c r="BN96" s="39">
        <v>846</v>
      </c>
      <c r="BO96" s="39">
        <v>760</v>
      </c>
      <c r="BP96" s="39">
        <v>751</v>
      </c>
      <c r="BQ96" s="253">
        <v>778</v>
      </c>
      <c r="BR96" s="39">
        <v>748</v>
      </c>
      <c r="BS96" s="39">
        <v>841</v>
      </c>
      <c r="BT96" s="39">
        <v>757</v>
      </c>
    </row>
    <row r="97" spans="1:72" ht="36" customHeight="1" x14ac:dyDescent="0.25">
      <c r="A97" s="74">
        <v>85</v>
      </c>
      <c r="B97" s="71" t="s">
        <v>633</v>
      </c>
      <c r="C97" s="64" t="s">
        <v>36</v>
      </c>
      <c r="D97" s="22" t="s">
        <v>594</v>
      </c>
      <c r="E97" s="21" t="s">
        <v>35</v>
      </c>
      <c r="F97" s="21" t="s">
        <v>643</v>
      </c>
      <c r="G97" s="45">
        <v>1634</v>
      </c>
      <c r="H97" s="45">
        <v>1640</v>
      </c>
      <c r="I97" s="45">
        <v>1648</v>
      </c>
      <c r="J97" s="45">
        <v>1644</v>
      </c>
      <c r="K97" s="45">
        <v>1654</v>
      </c>
      <c r="L97" s="45">
        <v>1662</v>
      </c>
      <c r="M97" s="45">
        <v>1666</v>
      </c>
      <c r="N97" s="45">
        <v>1686</v>
      </c>
      <c r="O97" s="45">
        <v>1721</v>
      </c>
      <c r="P97" s="45">
        <v>1731</v>
      </c>
      <c r="Q97" s="45">
        <v>1741</v>
      </c>
      <c r="R97" s="45">
        <v>1750</v>
      </c>
      <c r="S97" s="45">
        <v>1750</v>
      </c>
      <c r="T97" s="45">
        <v>1785</v>
      </c>
      <c r="U97" s="45">
        <v>1800</v>
      </c>
      <c r="V97" s="39">
        <v>1805</v>
      </c>
      <c r="W97" s="39">
        <v>1807</v>
      </c>
      <c r="X97" s="39">
        <v>1812</v>
      </c>
      <c r="Y97" s="39">
        <v>1812</v>
      </c>
      <c r="Z97" s="39">
        <v>1812</v>
      </c>
      <c r="AA97" s="39">
        <v>1812</v>
      </c>
      <c r="AB97" s="39">
        <v>1810</v>
      </c>
      <c r="AC97" s="39">
        <v>1806</v>
      </c>
      <c r="AD97" s="39">
        <v>1800</v>
      </c>
      <c r="AE97" s="38">
        <v>1803</v>
      </c>
      <c r="AF97" s="38">
        <v>1776</v>
      </c>
      <c r="AG97" s="38">
        <v>1784</v>
      </c>
      <c r="AH97" s="38">
        <v>1683</v>
      </c>
      <c r="AI97" s="38">
        <v>1707</v>
      </c>
      <c r="AJ97" s="38">
        <v>1660</v>
      </c>
      <c r="AK97" s="39">
        <v>1606</v>
      </c>
      <c r="AL97" s="39">
        <v>1384</v>
      </c>
      <c r="AM97" s="39">
        <v>1305</v>
      </c>
      <c r="AN97" s="39">
        <v>1303</v>
      </c>
      <c r="AO97" s="39">
        <v>1301</v>
      </c>
      <c r="AP97" s="39">
        <v>1265</v>
      </c>
      <c r="AQ97" s="40">
        <f t="shared" ref="AQ97:BE97" si="46">AP97+(AP97*(POWER((AP97/AN97),(0.333333333333333))-1))</f>
        <v>1252.5812183422984</v>
      </c>
      <c r="AR97" s="40">
        <f t="shared" si="46"/>
        <v>1236.8454290549541</v>
      </c>
      <c r="AS97" s="40">
        <f t="shared" si="46"/>
        <v>1227.6005171202823</v>
      </c>
      <c r="AT97" s="40">
        <f t="shared" si="46"/>
        <v>1219.3848225071893</v>
      </c>
      <c r="AU97" s="40">
        <f t="shared" si="46"/>
        <v>1213.6195692320557</v>
      </c>
      <c r="AV97" s="40">
        <f t="shared" si="46"/>
        <v>1208.9947269815825</v>
      </c>
      <c r="AW97" s="40">
        <f t="shared" si="46"/>
        <v>1205.5510728795516</v>
      </c>
      <c r="AX97" s="40">
        <f t="shared" si="46"/>
        <v>1202.8735121362968</v>
      </c>
      <c r="AY97" s="40">
        <f t="shared" si="46"/>
        <v>1200.8400020838469</v>
      </c>
      <c r="AZ97" s="40">
        <f t="shared" si="46"/>
        <v>1199.2737398202578</v>
      </c>
      <c r="BA97" s="40">
        <f t="shared" si="46"/>
        <v>1198.0762112728232</v>
      </c>
      <c r="BB97" s="40">
        <f t="shared" si="46"/>
        <v>1197.156361947701</v>
      </c>
      <c r="BC97" s="40">
        <f t="shared" si="46"/>
        <v>1196.451400391185</v>
      </c>
      <c r="BD97" s="40">
        <f t="shared" si="46"/>
        <v>1195.9102865874736</v>
      </c>
      <c r="BE97" s="40">
        <f t="shared" si="46"/>
        <v>1195.4952164214972</v>
      </c>
      <c r="BF97" s="40">
        <f>BE97+(BE97*(POWER((BE97/BC97),(0.333333333333333))-1))</f>
        <v>1195.1766582764928</v>
      </c>
      <c r="BG97" s="40">
        <f>BF97+(BF97*(POWER((BF97/BD97),(0.333333333333333))-1))</f>
        <v>1194.9322155292555</v>
      </c>
      <c r="BH97" s="40">
        <f>BG97+(BG97*(POWER((BG97/BE97),(0.333333333333333))-1))</f>
        <v>1194.7446074906736</v>
      </c>
      <c r="BI97" s="40">
        <f t="shared" ref="BI97:BK97" si="47">BH97+(BH97*(POWER((BH97/BF97),(0.333333333333333))-1))</f>
        <v>1194.6006252724876</v>
      </c>
      <c r="BJ97" s="40">
        <f t="shared" si="47"/>
        <v>1194.4901156360136</v>
      </c>
      <c r="BK97" s="40">
        <f t="shared" si="47"/>
        <v>1194.4052970648443</v>
      </c>
      <c r="BL97" s="44"/>
      <c r="BM97" s="44"/>
      <c r="BN97" s="44"/>
      <c r="BO97" s="44"/>
      <c r="BP97" s="44"/>
      <c r="BQ97" s="252"/>
      <c r="BR97" s="44"/>
      <c r="BS97" s="44"/>
      <c r="BT97" s="44"/>
    </row>
    <row r="98" spans="1:72" ht="36" customHeight="1" x14ac:dyDescent="0.25">
      <c r="A98" s="74">
        <v>86</v>
      </c>
      <c r="B98" s="71" t="s">
        <v>633</v>
      </c>
      <c r="C98" s="64" t="s">
        <v>657</v>
      </c>
      <c r="D98" s="22" t="s">
        <v>309</v>
      </c>
      <c r="E98" s="21" t="s">
        <v>310</v>
      </c>
      <c r="F98" s="21" t="s">
        <v>311</v>
      </c>
      <c r="G98" s="39">
        <v>135</v>
      </c>
      <c r="H98" s="39">
        <v>135</v>
      </c>
      <c r="I98" s="39">
        <v>135</v>
      </c>
      <c r="J98" s="39">
        <v>135</v>
      </c>
      <c r="K98" s="39">
        <v>135</v>
      </c>
      <c r="L98" s="39">
        <v>135</v>
      </c>
      <c r="M98" s="40">
        <v>135</v>
      </c>
      <c r="N98" s="40">
        <v>135</v>
      </c>
      <c r="O98" s="40">
        <v>135</v>
      </c>
      <c r="P98" s="40">
        <v>135</v>
      </c>
      <c r="Q98" s="40">
        <v>135</v>
      </c>
      <c r="R98" s="40">
        <v>135</v>
      </c>
      <c r="S98" s="40">
        <v>135</v>
      </c>
      <c r="T98" s="40">
        <v>135</v>
      </c>
      <c r="U98" s="40">
        <v>135</v>
      </c>
      <c r="V98" s="40">
        <v>135</v>
      </c>
      <c r="W98" s="40">
        <v>135</v>
      </c>
      <c r="X98" s="40">
        <v>135</v>
      </c>
      <c r="Y98" s="40">
        <v>135</v>
      </c>
      <c r="Z98" s="40">
        <v>135</v>
      </c>
      <c r="AA98" s="40">
        <v>135</v>
      </c>
      <c r="AB98" s="40">
        <v>135</v>
      </c>
      <c r="AC98" s="40">
        <v>135</v>
      </c>
      <c r="AD98" s="40">
        <v>135</v>
      </c>
      <c r="AE98" s="40">
        <v>135</v>
      </c>
      <c r="AF98" s="40">
        <v>135</v>
      </c>
      <c r="AG98" s="40">
        <v>135</v>
      </c>
      <c r="AH98" s="40">
        <v>135</v>
      </c>
      <c r="AI98" s="40">
        <v>135</v>
      </c>
      <c r="AJ98" s="40">
        <v>135</v>
      </c>
      <c r="AK98" s="40">
        <v>135</v>
      </c>
      <c r="AL98" s="40">
        <v>135</v>
      </c>
      <c r="AM98" s="40">
        <v>135</v>
      </c>
      <c r="AN98" s="40">
        <v>135</v>
      </c>
      <c r="AO98" s="40">
        <v>135</v>
      </c>
      <c r="AP98" s="40">
        <v>135</v>
      </c>
      <c r="AQ98" s="41">
        <v>135</v>
      </c>
      <c r="AR98" s="41">
        <v>135</v>
      </c>
      <c r="AS98" s="41">
        <v>135</v>
      </c>
      <c r="AT98" s="44"/>
      <c r="AU98" s="44"/>
      <c r="AV98" s="44"/>
      <c r="AW98" s="44"/>
      <c r="AX98" s="44"/>
      <c r="AY98" s="44"/>
      <c r="AZ98" s="44"/>
      <c r="BA98" s="44"/>
      <c r="BB98" s="44"/>
      <c r="BC98" s="44"/>
      <c r="BD98" s="44"/>
      <c r="BE98" s="44"/>
      <c r="BF98" s="44"/>
      <c r="BG98" s="44"/>
      <c r="BH98" s="44"/>
      <c r="BI98" s="44"/>
      <c r="BJ98" s="44"/>
      <c r="BK98" s="44"/>
      <c r="BL98" s="44"/>
      <c r="BM98" s="44"/>
      <c r="BN98" s="44"/>
      <c r="BO98" s="44"/>
      <c r="BP98" s="44"/>
      <c r="BQ98" s="252"/>
      <c r="BR98" s="44"/>
      <c r="BS98" s="44"/>
      <c r="BT98" s="44"/>
    </row>
    <row r="99" spans="1:72" ht="36" customHeight="1" x14ac:dyDescent="0.25">
      <c r="A99" s="74">
        <v>87</v>
      </c>
      <c r="B99" s="71" t="s">
        <v>635</v>
      </c>
      <c r="C99" s="64" t="s">
        <v>657</v>
      </c>
      <c r="D99" s="22" t="s">
        <v>318</v>
      </c>
      <c r="E99" s="21" t="s">
        <v>310</v>
      </c>
      <c r="F99" s="21" t="s">
        <v>319</v>
      </c>
      <c r="G99" s="39">
        <v>355210</v>
      </c>
      <c r="H99" s="39">
        <v>357393</v>
      </c>
      <c r="I99" s="39">
        <v>359996</v>
      </c>
      <c r="J99" s="39">
        <v>362707</v>
      </c>
      <c r="K99" s="39">
        <v>363643</v>
      </c>
      <c r="L99" s="39">
        <v>363313</v>
      </c>
      <c r="M99" s="39">
        <v>366074</v>
      </c>
      <c r="N99" s="39">
        <v>365672</v>
      </c>
      <c r="O99" s="39">
        <v>366405</v>
      </c>
      <c r="P99" s="39">
        <v>366870</v>
      </c>
      <c r="Q99" s="39">
        <v>369292</v>
      </c>
      <c r="R99" s="39">
        <v>374123</v>
      </c>
      <c r="S99" s="39">
        <v>377508</v>
      </c>
      <c r="T99" s="39">
        <v>377969</v>
      </c>
      <c r="U99" s="39">
        <v>379229</v>
      </c>
      <c r="V99" s="39">
        <v>378151</v>
      </c>
      <c r="W99" s="39">
        <v>378661</v>
      </c>
      <c r="X99" s="39">
        <v>379414</v>
      </c>
      <c r="Y99" s="39">
        <v>380283</v>
      </c>
      <c r="Z99" s="39">
        <v>378251</v>
      </c>
      <c r="AA99" s="39">
        <v>376640</v>
      </c>
      <c r="AB99" s="39">
        <v>376049</v>
      </c>
      <c r="AC99" s="39">
        <v>375732</v>
      </c>
      <c r="AD99" s="39">
        <v>375219</v>
      </c>
      <c r="AE99" s="39">
        <v>387926</v>
      </c>
      <c r="AF99" s="39">
        <v>390868</v>
      </c>
      <c r="AG99" s="39">
        <v>396895</v>
      </c>
      <c r="AH99" s="39">
        <v>397485</v>
      </c>
      <c r="AI99" s="39">
        <v>397288</v>
      </c>
      <c r="AJ99" s="39">
        <v>394958</v>
      </c>
      <c r="AK99" s="39">
        <v>392966</v>
      </c>
      <c r="AL99" s="39">
        <v>390310</v>
      </c>
      <c r="AM99" s="39">
        <v>387542</v>
      </c>
      <c r="AN99" s="39">
        <v>384270</v>
      </c>
      <c r="AO99" s="39">
        <v>380325</v>
      </c>
      <c r="AP99" s="39">
        <v>375457</v>
      </c>
      <c r="AQ99" s="39">
        <v>369099</v>
      </c>
      <c r="AR99" s="39">
        <v>360710</v>
      </c>
      <c r="AS99" s="39">
        <v>352183</v>
      </c>
      <c r="AT99" s="39">
        <v>342057</v>
      </c>
      <c r="AU99" s="39">
        <v>332458</v>
      </c>
      <c r="AV99" s="39">
        <v>325985</v>
      </c>
      <c r="AW99" s="39">
        <v>316586</v>
      </c>
      <c r="AX99" s="39">
        <v>308668</v>
      </c>
      <c r="AY99" s="39">
        <v>303225</v>
      </c>
      <c r="AZ99" s="39">
        <v>291879</v>
      </c>
      <c r="BA99" s="39">
        <v>285395</v>
      </c>
      <c r="BB99" s="39">
        <v>282160</v>
      </c>
      <c r="BC99" s="39">
        <v>282271</v>
      </c>
      <c r="BD99" s="39">
        <v>279688</v>
      </c>
      <c r="BE99" s="39">
        <v>270298</v>
      </c>
      <c r="BF99" s="39">
        <v>267247</v>
      </c>
      <c r="BG99" s="39">
        <v>258755</v>
      </c>
      <c r="BH99" s="39">
        <v>249738</v>
      </c>
      <c r="BI99" s="39">
        <v>246170</v>
      </c>
      <c r="BJ99" s="39">
        <v>240789</v>
      </c>
      <c r="BK99" s="39">
        <v>234128</v>
      </c>
      <c r="BL99" s="39">
        <v>224852</v>
      </c>
      <c r="BM99" s="39">
        <v>216526</v>
      </c>
      <c r="BN99" s="39">
        <v>207368</v>
      </c>
      <c r="BO99" s="246">
        <v>224852</v>
      </c>
      <c r="BP99" s="246">
        <v>216526</v>
      </c>
      <c r="BQ99" s="258">
        <v>207368</v>
      </c>
      <c r="BR99" s="255">
        <f t="shared" ref="BR99:BR101" si="48">BQ99+(BQ99*(POWER((BQ99/BO99),(0.333333333333333))-1))</f>
        <v>201847.51192972661</v>
      </c>
      <c r="BS99" s="255">
        <f t="shared" ref="BS99:BS101" si="49">BR99+(BR99*(POWER((BR99/BP99),(0.333333333333333))-1))</f>
        <v>197179.23753988839</v>
      </c>
      <c r="BT99" s="255">
        <f t="shared" ref="BT99:BT101" si="50">BS99+(BS99*(POWER((BS99/BQ99),(0.333333333333333))-1))</f>
        <v>193895.47066874435</v>
      </c>
    </row>
    <row r="100" spans="1:72" ht="36" customHeight="1" x14ac:dyDescent="0.25">
      <c r="A100" s="74">
        <v>88</v>
      </c>
      <c r="B100" s="71" t="s">
        <v>635</v>
      </c>
      <c r="C100" s="64" t="s">
        <v>657</v>
      </c>
      <c r="D100" s="22" t="s">
        <v>318</v>
      </c>
      <c r="E100" s="21" t="s">
        <v>121</v>
      </c>
      <c r="F100" s="21" t="s">
        <v>124</v>
      </c>
      <c r="G100" s="39">
        <v>1020</v>
      </c>
      <c r="H100" s="39">
        <v>1053</v>
      </c>
      <c r="I100" s="39">
        <v>1091</v>
      </c>
      <c r="J100" s="39">
        <v>1127</v>
      </c>
      <c r="K100" s="39">
        <v>1144</v>
      </c>
      <c r="L100" s="39">
        <v>1163</v>
      </c>
      <c r="M100" s="39">
        <v>1178</v>
      </c>
      <c r="N100" s="39">
        <v>1200</v>
      </c>
      <c r="O100" s="39">
        <v>1198</v>
      </c>
      <c r="P100" s="39">
        <v>1218</v>
      </c>
      <c r="Q100" s="39">
        <v>1212</v>
      </c>
      <c r="R100" s="39">
        <v>1217</v>
      </c>
      <c r="S100" s="39">
        <v>1231</v>
      </c>
      <c r="T100" s="39">
        <v>1280</v>
      </c>
      <c r="U100" s="39">
        <v>1333</v>
      </c>
      <c r="V100" s="39">
        <v>1362</v>
      </c>
      <c r="W100" s="39">
        <v>1367</v>
      </c>
      <c r="X100" s="39">
        <v>1369</v>
      </c>
      <c r="Y100" s="39">
        <v>1371</v>
      </c>
      <c r="Z100" s="39">
        <v>1367</v>
      </c>
      <c r="AA100" s="39">
        <v>1359</v>
      </c>
      <c r="AB100" s="39">
        <v>1363</v>
      </c>
      <c r="AC100" s="39">
        <v>1361</v>
      </c>
      <c r="AD100" s="39">
        <v>1362</v>
      </c>
      <c r="AE100" s="39">
        <v>1363</v>
      </c>
      <c r="AF100" s="39">
        <v>1376</v>
      </c>
      <c r="AG100" s="39">
        <v>1388</v>
      </c>
      <c r="AH100" s="39">
        <v>1371</v>
      </c>
      <c r="AI100" s="39">
        <v>1380</v>
      </c>
      <c r="AJ100" s="39">
        <v>1375</v>
      </c>
      <c r="AK100" s="39">
        <v>813</v>
      </c>
      <c r="AL100" s="39">
        <v>1377</v>
      </c>
      <c r="AM100" s="39">
        <v>1373</v>
      </c>
      <c r="AN100" s="39">
        <v>1364</v>
      </c>
      <c r="AO100" s="39">
        <v>1372</v>
      </c>
      <c r="AP100" s="39">
        <v>1368</v>
      </c>
      <c r="AQ100" s="39">
        <v>1372</v>
      </c>
      <c r="AR100" s="39">
        <v>1374</v>
      </c>
      <c r="AS100" s="39">
        <v>1360</v>
      </c>
      <c r="AT100" s="39">
        <v>1351</v>
      </c>
      <c r="AU100" s="39">
        <v>1338</v>
      </c>
      <c r="AV100" s="39">
        <v>1334</v>
      </c>
      <c r="AW100" s="39">
        <v>1321</v>
      </c>
      <c r="AX100" s="39">
        <v>1305</v>
      </c>
      <c r="AY100" s="39">
        <v>1285</v>
      </c>
      <c r="AZ100" s="39">
        <v>1264</v>
      </c>
      <c r="BA100" s="39">
        <v>1232</v>
      </c>
      <c r="BB100" s="39">
        <v>1219</v>
      </c>
      <c r="BC100" s="39">
        <v>1271</v>
      </c>
      <c r="BD100" s="39">
        <v>1260</v>
      </c>
      <c r="BE100" s="39">
        <v>1195</v>
      </c>
      <c r="BF100" s="39">
        <v>1145</v>
      </c>
      <c r="BG100" s="39">
        <v>1125</v>
      </c>
      <c r="BH100" s="39">
        <v>1100</v>
      </c>
      <c r="BI100" s="39">
        <v>1099</v>
      </c>
      <c r="BJ100" s="39">
        <v>1075</v>
      </c>
      <c r="BK100" s="39">
        <v>1055</v>
      </c>
      <c r="BL100" s="39">
        <v>1022</v>
      </c>
      <c r="BM100" s="39">
        <v>999</v>
      </c>
      <c r="BN100" s="39">
        <v>961</v>
      </c>
      <c r="BO100" s="246">
        <v>1022</v>
      </c>
      <c r="BP100" s="246">
        <v>999</v>
      </c>
      <c r="BQ100" s="258">
        <v>961</v>
      </c>
      <c r="BR100" s="255">
        <f t="shared" si="48"/>
        <v>941.4867628622502</v>
      </c>
      <c r="BS100" s="255">
        <f t="shared" si="49"/>
        <v>923.06112657075482</v>
      </c>
      <c r="BT100" s="255">
        <f t="shared" si="50"/>
        <v>910.7506425299963</v>
      </c>
    </row>
    <row r="101" spans="1:72" ht="36" customHeight="1" x14ac:dyDescent="0.25">
      <c r="A101" s="74">
        <v>89</v>
      </c>
      <c r="B101" s="71" t="s">
        <v>633</v>
      </c>
      <c r="C101" s="64" t="s">
        <v>27</v>
      </c>
      <c r="D101" s="22" t="s">
        <v>28</v>
      </c>
      <c r="E101" s="21" t="s">
        <v>26</v>
      </c>
      <c r="F101" s="21" t="s">
        <v>627</v>
      </c>
      <c r="G101" s="45">
        <v>600</v>
      </c>
      <c r="H101" s="45">
        <v>600</v>
      </c>
      <c r="I101" s="45">
        <v>600</v>
      </c>
      <c r="J101" s="45">
        <v>600</v>
      </c>
      <c r="K101" s="45">
        <v>600</v>
      </c>
      <c r="L101" s="45">
        <v>600</v>
      </c>
      <c r="M101" s="45">
        <v>600</v>
      </c>
      <c r="N101" s="45">
        <v>600</v>
      </c>
      <c r="O101" s="45">
        <v>600</v>
      </c>
      <c r="P101" s="45">
        <v>600</v>
      </c>
      <c r="Q101" s="45">
        <v>600</v>
      </c>
      <c r="R101" s="45">
        <v>600</v>
      </c>
      <c r="S101" s="45">
        <v>182</v>
      </c>
      <c r="T101" s="45">
        <v>182</v>
      </c>
      <c r="U101" s="45">
        <v>182</v>
      </c>
      <c r="V101" s="45">
        <v>190</v>
      </c>
      <c r="W101" s="45">
        <v>190</v>
      </c>
      <c r="X101" s="45">
        <v>190</v>
      </c>
      <c r="Y101" s="45">
        <v>190</v>
      </c>
      <c r="Z101" s="45">
        <v>190</v>
      </c>
      <c r="AA101" s="45">
        <v>190</v>
      </c>
      <c r="AB101" s="46">
        <v>190</v>
      </c>
      <c r="AC101" s="46">
        <v>190</v>
      </c>
      <c r="AD101" s="46">
        <v>190</v>
      </c>
      <c r="AE101" s="40">
        <f t="shared" ref="AE101:BG101" si="51">AD101+(AD101*(POWER((AD101/AB101),(0.333333333333333))-1))</f>
        <v>190</v>
      </c>
      <c r="AF101" s="40">
        <f t="shared" si="51"/>
        <v>190</v>
      </c>
      <c r="AG101" s="40">
        <f t="shared" si="51"/>
        <v>190</v>
      </c>
      <c r="AH101" s="40">
        <f t="shared" si="51"/>
        <v>190</v>
      </c>
      <c r="AI101" s="40">
        <f t="shared" si="51"/>
        <v>190</v>
      </c>
      <c r="AJ101" s="40">
        <f t="shared" si="51"/>
        <v>190</v>
      </c>
      <c r="AK101" s="40">
        <f t="shared" si="51"/>
        <v>190</v>
      </c>
      <c r="AL101" s="40">
        <f t="shared" si="51"/>
        <v>190</v>
      </c>
      <c r="AM101" s="40">
        <f t="shared" si="51"/>
        <v>190</v>
      </c>
      <c r="AN101" s="40">
        <f t="shared" si="51"/>
        <v>190</v>
      </c>
      <c r="AO101" s="40">
        <f t="shared" si="51"/>
        <v>190</v>
      </c>
      <c r="AP101" s="40">
        <f t="shared" si="51"/>
        <v>190</v>
      </c>
      <c r="AQ101" s="40">
        <f t="shared" si="51"/>
        <v>190</v>
      </c>
      <c r="AR101" s="40">
        <f t="shared" si="51"/>
        <v>190</v>
      </c>
      <c r="AS101" s="40">
        <f t="shared" si="51"/>
        <v>190</v>
      </c>
      <c r="AT101" s="40">
        <f t="shared" si="51"/>
        <v>190</v>
      </c>
      <c r="AU101" s="40">
        <f t="shared" si="51"/>
        <v>190</v>
      </c>
      <c r="AV101" s="40">
        <f t="shared" si="51"/>
        <v>190</v>
      </c>
      <c r="AW101" s="40">
        <f t="shared" si="51"/>
        <v>190</v>
      </c>
      <c r="AX101" s="40">
        <f t="shared" si="51"/>
        <v>190</v>
      </c>
      <c r="AY101" s="40">
        <f t="shared" si="51"/>
        <v>190</v>
      </c>
      <c r="AZ101" s="40">
        <f t="shared" si="51"/>
        <v>190</v>
      </c>
      <c r="BA101" s="40">
        <f t="shared" si="51"/>
        <v>190</v>
      </c>
      <c r="BB101" s="40">
        <f t="shared" si="51"/>
        <v>190</v>
      </c>
      <c r="BC101" s="40">
        <f t="shared" si="51"/>
        <v>190</v>
      </c>
      <c r="BD101" s="40">
        <f t="shared" si="51"/>
        <v>190</v>
      </c>
      <c r="BE101" s="40">
        <f t="shared" si="51"/>
        <v>190</v>
      </c>
      <c r="BF101" s="41">
        <f t="shared" si="51"/>
        <v>190</v>
      </c>
      <c r="BG101" s="41">
        <f t="shared" si="51"/>
        <v>190</v>
      </c>
      <c r="BH101" s="41">
        <f>BG101+(BG101*(POWER((BG101/BE101),(0.333333333333333))-1))</f>
        <v>190</v>
      </c>
      <c r="BI101" s="41">
        <f t="shared" ref="BI101:BK101" si="52">BH101+(BH101*(POWER((BH101/BF101),(0.333333333333333))-1))</f>
        <v>190</v>
      </c>
      <c r="BJ101" s="41">
        <f t="shared" si="52"/>
        <v>190</v>
      </c>
      <c r="BK101" s="41">
        <f t="shared" si="52"/>
        <v>190</v>
      </c>
      <c r="BL101" s="40">
        <v>190</v>
      </c>
      <c r="BM101" s="40">
        <v>190</v>
      </c>
      <c r="BN101" s="40">
        <v>190</v>
      </c>
      <c r="BO101" s="40">
        <f t="shared" ref="BO101" si="53">BN101+(BN101*(POWER((BN101/BL101),(0.333333333333333))-1))</f>
        <v>190</v>
      </c>
      <c r="BP101" s="40">
        <f t="shared" ref="BP101" si="54">BO101+(BO101*(POWER((BO101/BM101),(0.333333333333333))-1))</f>
        <v>190</v>
      </c>
      <c r="BQ101" s="255">
        <f>BP101+(BP101*(POWER((BP101/BN101),(0.333333333333333))-1))</f>
        <v>190</v>
      </c>
      <c r="BR101" s="255">
        <f t="shared" si="48"/>
        <v>190</v>
      </c>
      <c r="BS101" s="255">
        <f t="shared" si="49"/>
        <v>190</v>
      </c>
      <c r="BT101" s="255">
        <f t="shared" si="50"/>
        <v>190</v>
      </c>
    </row>
    <row r="102" spans="1:72" ht="36" customHeight="1" x14ac:dyDescent="0.25">
      <c r="A102" s="74">
        <v>90</v>
      </c>
      <c r="B102" s="71" t="s">
        <v>633</v>
      </c>
      <c r="C102" s="64" t="s">
        <v>430</v>
      </c>
      <c r="D102" s="22" t="s">
        <v>454</v>
      </c>
      <c r="E102" s="21" t="s">
        <v>201</v>
      </c>
      <c r="F102" s="21" t="s">
        <v>748</v>
      </c>
      <c r="G102" s="39">
        <v>1474</v>
      </c>
      <c r="H102" s="39">
        <v>1407</v>
      </c>
      <c r="I102" s="39">
        <v>1474</v>
      </c>
      <c r="J102" s="39">
        <v>1465</v>
      </c>
      <c r="K102" s="39">
        <v>1454</v>
      </c>
      <c r="L102" s="39">
        <v>1453</v>
      </c>
      <c r="M102" s="39">
        <v>1481</v>
      </c>
      <c r="N102" s="39">
        <v>1688</v>
      </c>
      <c r="O102" s="39">
        <v>1571</v>
      </c>
      <c r="P102" s="39">
        <v>1732</v>
      </c>
      <c r="Q102" s="39">
        <v>3498</v>
      </c>
      <c r="R102" s="39">
        <v>4174</v>
      </c>
      <c r="S102" s="39">
        <v>2068</v>
      </c>
      <c r="T102" s="39">
        <v>2394</v>
      </c>
      <c r="U102" s="39">
        <v>2028</v>
      </c>
      <c r="V102" s="39">
        <v>2300</v>
      </c>
      <c r="W102" s="39">
        <v>2300</v>
      </c>
      <c r="X102" s="39">
        <v>1965</v>
      </c>
      <c r="Y102" s="39">
        <v>2841</v>
      </c>
      <c r="Z102" s="39">
        <v>2859</v>
      </c>
      <c r="AA102" s="39">
        <v>2834</v>
      </c>
      <c r="AB102" s="39">
        <v>1897</v>
      </c>
      <c r="AC102" s="39">
        <v>1881</v>
      </c>
      <c r="AD102" s="39">
        <v>2043</v>
      </c>
      <c r="AE102" s="39">
        <v>2048</v>
      </c>
      <c r="AF102" s="39">
        <v>2036</v>
      </c>
      <c r="AG102" s="39">
        <v>2169</v>
      </c>
      <c r="AH102" s="39">
        <v>2187</v>
      </c>
      <c r="AI102" s="39">
        <v>2329</v>
      </c>
      <c r="AJ102" s="39">
        <v>2248</v>
      </c>
      <c r="AK102" s="39">
        <v>2502</v>
      </c>
      <c r="AL102" s="39">
        <v>2506</v>
      </c>
      <c r="AM102" s="39">
        <v>2576</v>
      </c>
      <c r="AN102" s="39">
        <v>2591</v>
      </c>
      <c r="AO102" s="39">
        <v>2590</v>
      </c>
      <c r="AP102" s="39">
        <v>2607</v>
      </c>
      <c r="AQ102" s="39">
        <v>2569</v>
      </c>
      <c r="AR102" s="39">
        <v>2558</v>
      </c>
      <c r="AS102" s="39">
        <v>2502</v>
      </c>
      <c r="AT102" s="39">
        <v>2498</v>
      </c>
      <c r="AU102" s="39">
        <v>2472</v>
      </c>
      <c r="AV102" s="39">
        <v>2355</v>
      </c>
      <c r="AW102" s="39">
        <v>2298</v>
      </c>
      <c r="AX102" s="39">
        <v>2230</v>
      </c>
      <c r="AY102" s="39">
        <v>2258</v>
      </c>
      <c r="AZ102" s="39">
        <v>2265</v>
      </c>
      <c r="BA102" s="39">
        <v>2240</v>
      </c>
      <c r="BB102" s="39">
        <v>2262</v>
      </c>
      <c r="BC102" s="39">
        <v>2239</v>
      </c>
      <c r="BD102" s="39">
        <v>2094</v>
      </c>
      <c r="BE102" s="39">
        <v>1975</v>
      </c>
      <c r="BF102" s="39">
        <v>1901</v>
      </c>
      <c r="BG102" s="39">
        <v>1888</v>
      </c>
      <c r="BH102" s="39">
        <v>1924</v>
      </c>
      <c r="BI102" s="39">
        <v>1894</v>
      </c>
      <c r="BJ102" s="39">
        <v>1792</v>
      </c>
      <c r="BK102" s="39">
        <v>1894</v>
      </c>
      <c r="BL102" s="39">
        <v>1612</v>
      </c>
      <c r="BM102" s="39">
        <v>1601</v>
      </c>
      <c r="BN102" s="39">
        <v>1599</v>
      </c>
      <c r="BO102" s="39">
        <v>1547</v>
      </c>
      <c r="BP102" s="39">
        <v>1510</v>
      </c>
      <c r="BQ102" s="253">
        <v>1505</v>
      </c>
      <c r="BR102" s="39">
        <v>1446</v>
      </c>
      <c r="BS102" s="39">
        <v>1425</v>
      </c>
      <c r="BT102" s="39">
        <v>1402</v>
      </c>
    </row>
    <row r="103" spans="1:72" ht="36" customHeight="1" x14ac:dyDescent="0.25">
      <c r="A103" s="74">
        <v>91</v>
      </c>
      <c r="B103" s="71" t="s">
        <v>633</v>
      </c>
      <c r="C103" s="64" t="s">
        <v>538</v>
      </c>
      <c r="D103" s="22" t="s">
        <v>69</v>
      </c>
      <c r="E103" s="21" t="s">
        <v>64</v>
      </c>
      <c r="F103" s="21" t="s">
        <v>70</v>
      </c>
      <c r="G103" s="39">
        <v>1668</v>
      </c>
      <c r="H103" s="39">
        <v>1680</v>
      </c>
      <c r="I103" s="39">
        <v>1696</v>
      </c>
      <c r="J103" s="39">
        <v>1455</v>
      </c>
      <c r="K103" s="39">
        <v>1472</v>
      </c>
      <c r="L103" s="39">
        <v>1494</v>
      </c>
      <c r="M103" s="39">
        <v>910</v>
      </c>
      <c r="N103" s="39">
        <v>1550</v>
      </c>
      <c r="O103" s="39">
        <v>1588</v>
      </c>
      <c r="P103" s="39">
        <v>1638</v>
      </c>
      <c r="Q103" s="39">
        <v>1692</v>
      </c>
      <c r="R103" s="39">
        <v>1732</v>
      </c>
      <c r="S103" s="39">
        <v>1780</v>
      </c>
      <c r="T103" s="39">
        <v>1822</v>
      </c>
      <c r="U103" s="39">
        <v>1884</v>
      </c>
      <c r="V103" s="39">
        <v>1782</v>
      </c>
      <c r="W103" s="39">
        <v>1862</v>
      </c>
      <c r="X103" s="39">
        <v>1944</v>
      </c>
      <c r="Y103" s="39">
        <v>1804</v>
      </c>
      <c r="Z103" s="39">
        <v>1918</v>
      </c>
      <c r="AA103" s="39">
        <v>1988</v>
      </c>
      <c r="AB103" s="39">
        <v>883</v>
      </c>
      <c r="AC103" s="39">
        <v>901</v>
      </c>
      <c r="AD103" s="39">
        <v>921</v>
      </c>
      <c r="AE103" s="39">
        <v>889</v>
      </c>
      <c r="AF103" s="39">
        <v>906</v>
      </c>
      <c r="AG103" s="39">
        <v>959</v>
      </c>
      <c r="AH103" s="38">
        <v>70</v>
      </c>
      <c r="AI103" s="38">
        <v>30</v>
      </c>
      <c r="AJ103" s="38">
        <v>0</v>
      </c>
      <c r="AK103" s="40">
        <v>0</v>
      </c>
      <c r="AL103" s="40">
        <v>0</v>
      </c>
      <c r="AM103" s="40">
        <v>0</v>
      </c>
      <c r="AN103" s="40">
        <v>0</v>
      </c>
      <c r="AO103" s="40">
        <v>0</v>
      </c>
      <c r="AP103" s="40">
        <v>0</v>
      </c>
      <c r="AQ103" s="41">
        <v>0</v>
      </c>
      <c r="AR103" s="41">
        <v>0</v>
      </c>
      <c r="AS103" s="41">
        <v>0</v>
      </c>
      <c r="AT103" s="41">
        <v>0</v>
      </c>
      <c r="AU103" s="41">
        <v>0</v>
      </c>
      <c r="AV103" s="41">
        <v>0</v>
      </c>
      <c r="AW103" s="41">
        <v>0</v>
      </c>
      <c r="AX103" s="41">
        <v>0</v>
      </c>
      <c r="AY103" s="41">
        <v>0</v>
      </c>
      <c r="AZ103" s="41">
        <v>0</v>
      </c>
      <c r="BA103" s="41">
        <v>0</v>
      </c>
      <c r="BB103" s="41">
        <v>0</v>
      </c>
      <c r="BC103" s="41">
        <v>0</v>
      </c>
      <c r="BD103" s="41">
        <v>0</v>
      </c>
      <c r="BE103" s="41">
        <v>0</v>
      </c>
      <c r="BF103" s="41">
        <v>0</v>
      </c>
      <c r="BG103" s="41">
        <v>0</v>
      </c>
      <c r="BH103" s="41">
        <v>0</v>
      </c>
      <c r="BI103" s="41">
        <v>0</v>
      </c>
      <c r="BJ103" s="41">
        <v>0</v>
      </c>
      <c r="BK103" s="41">
        <v>0</v>
      </c>
      <c r="BL103" s="40">
        <v>0</v>
      </c>
      <c r="BM103" s="40">
        <v>0</v>
      </c>
      <c r="BN103" s="40">
        <v>0</v>
      </c>
      <c r="BO103" s="40">
        <v>0</v>
      </c>
      <c r="BP103" s="40">
        <v>0</v>
      </c>
      <c r="BQ103" s="255">
        <v>0</v>
      </c>
      <c r="BR103" s="40">
        <v>0</v>
      </c>
      <c r="BS103" s="40">
        <v>0</v>
      </c>
      <c r="BT103" s="40">
        <v>0</v>
      </c>
    </row>
    <row r="104" spans="1:72" ht="36" customHeight="1" x14ac:dyDescent="0.25">
      <c r="A104" s="74">
        <v>92</v>
      </c>
      <c r="B104" s="71" t="s">
        <v>633</v>
      </c>
      <c r="C104" s="64" t="s">
        <v>93</v>
      </c>
      <c r="D104" s="22" t="s">
        <v>94</v>
      </c>
      <c r="E104" s="21" t="s">
        <v>74</v>
      </c>
      <c r="F104" s="21" t="s">
        <v>95</v>
      </c>
      <c r="G104" s="42">
        <v>608</v>
      </c>
      <c r="H104" s="42">
        <v>608</v>
      </c>
      <c r="I104" s="42">
        <v>608</v>
      </c>
      <c r="J104" s="42">
        <v>608</v>
      </c>
      <c r="K104" s="42">
        <v>608</v>
      </c>
      <c r="L104" s="42">
        <v>608</v>
      </c>
      <c r="M104" s="42">
        <v>608</v>
      </c>
      <c r="N104" s="42">
        <v>608</v>
      </c>
      <c r="O104" s="42">
        <v>608</v>
      </c>
      <c r="P104" s="42">
        <v>608</v>
      </c>
      <c r="Q104" s="42">
        <v>608</v>
      </c>
      <c r="R104" s="42">
        <v>608</v>
      </c>
      <c r="S104" s="42">
        <v>608</v>
      </c>
      <c r="T104" s="42">
        <v>608</v>
      </c>
      <c r="U104" s="42">
        <v>608</v>
      </c>
      <c r="V104" s="40">
        <v>608</v>
      </c>
      <c r="W104" s="40">
        <v>608</v>
      </c>
      <c r="X104" s="40">
        <v>608</v>
      </c>
      <c r="Y104" s="40">
        <v>608</v>
      </c>
      <c r="Z104" s="40">
        <v>608</v>
      </c>
      <c r="AA104" s="40">
        <v>608</v>
      </c>
      <c r="AB104" s="40">
        <v>608</v>
      </c>
      <c r="AC104" s="40">
        <v>608</v>
      </c>
      <c r="AD104" s="40">
        <v>608</v>
      </c>
      <c r="AE104" s="40">
        <v>608</v>
      </c>
      <c r="AF104" s="40">
        <v>608</v>
      </c>
      <c r="AG104" s="40">
        <v>608</v>
      </c>
      <c r="AH104" s="40">
        <v>608</v>
      </c>
      <c r="AI104" s="40">
        <v>608</v>
      </c>
      <c r="AJ104" s="40">
        <v>608</v>
      </c>
      <c r="AK104" s="40">
        <v>608</v>
      </c>
      <c r="AL104" s="40">
        <v>608</v>
      </c>
      <c r="AM104" s="40">
        <v>608</v>
      </c>
      <c r="AN104" s="40">
        <v>608</v>
      </c>
      <c r="AO104" s="40">
        <v>608</v>
      </c>
      <c r="AP104" s="40">
        <v>608</v>
      </c>
      <c r="AQ104" s="41">
        <v>608</v>
      </c>
      <c r="AR104" s="41">
        <v>608</v>
      </c>
      <c r="AS104" s="41">
        <v>608</v>
      </c>
      <c r="AT104" s="41">
        <f t="shared" ref="AT104:BE104" si="55">AS104+(AS104*(POWER((AS104/AQ104),(0.333333333333333))-1))</f>
        <v>608</v>
      </c>
      <c r="AU104" s="41">
        <f t="shared" si="55"/>
        <v>608</v>
      </c>
      <c r="AV104" s="41">
        <f t="shared" si="55"/>
        <v>608</v>
      </c>
      <c r="AW104" s="41">
        <f t="shared" si="55"/>
        <v>608</v>
      </c>
      <c r="AX104" s="41">
        <f t="shared" si="55"/>
        <v>608</v>
      </c>
      <c r="AY104" s="41">
        <f t="shared" si="55"/>
        <v>608</v>
      </c>
      <c r="AZ104" s="41">
        <f t="shared" si="55"/>
        <v>608</v>
      </c>
      <c r="BA104" s="41">
        <f t="shared" si="55"/>
        <v>608</v>
      </c>
      <c r="BB104" s="41">
        <f t="shared" si="55"/>
        <v>608</v>
      </c>
      <c r="BC104" s="41">
        <f t="shared" si="55"/>
        <v>608</v>
      </c>
      <c r="BD104" s="41">
        <f t="shared" si="55"/>
        <v>608</v>
      </c>
      <c r="BE104" s="41">
        <f t="shared" si="55"/>
        <v>608</v>
      </c>
      <c r="BF104" s="41">
        <f>BE104+(BE104*(POWER((BE104/BC104),(0.333333333333333))-1))</f>
        <v>608</v>
      </c>
      <c r="BG104" s="41">
        <f>BF104+(BF104*(POWER((BF104/BD104),(0.333333333333333))-1))</f>
        <v>608</v>
      </c>
      <c r="BH104" s="41">
        <f>BG104+(BG104*(POWER((BG104/BE104),(0.333333333333333))-1))</f>
        <v>608</v>
      </c>
      <c r="BI104" s="41">
        <f t="shared" ref="BI104:BK104" si="56">BH104+(BH104*(POWER((BH104/BF104),(0.333333333333333))-1))</f>
        <v>608</v>
      </c>
      <c r="BJ104" s="41">
        <f t="shared" si="56"/>
        <v>608</v>
      </c>
      <c r="BK104" s="41">
        <f t="shared" si="56"/>
        <v>608</v>
      </c>
      <c r="BL104" s="40">
        <v>608</v>
      </c>
      <c r="BM104" s="40">
        <v>608</v>
      </c>
      <c r="BN104" s="40">
        <v>608</v>
      </c>
      <c r="BO104" s="40">
        <f t="shared" ref="BO104:BO108" si="57">BN104+(BN104*(POWER((BN104/BL104),(0.333333333333333))-1))</f>
        <v>608</v>
      </c>
      <c r="BP104" s="40">
        <f t="shared" ref="BP104" si="58">BO104+(BO104*(POWER((BO104/BM104),(0.333333333333333))-1))</f>
        <v>608</v>
      </c>
      <c r="BQ104" s="255">
        <f>BP104+(BP104*(POWER((BP104/BN104),(0.333333333333333))-1))</f>
        <v>608</v>
      </c>
      <c r="BR104" s="255">
        <f>BQ104+(BQ104*(POWER((BQ104/BO104),(0.333333333333333))-1))</f>
        <v>608</v>
      </c>
      <c r="BS104" s="255">
        <f t="shared" ref="BS104" si="59">BR104+(BR104*(POWER((BR104/BP104),(0.333333333333333))-1))</f>
        <v>608</v>
      </c>
      <c r="BT104" s="255">
        <f t="shared" ref="BT104" si="60">BS104+(BS104*(POWER((BS104/BQ104),(0.333333333333333))-1))</f>
        <v>608</v>
      </c>
    </row>
    <row r="105" spans="1:72" ht="36" customHeight="1" x14ac:dyDescent="0.25">
      <c r="A105" s="74">
        <v>93</v>
      </c>
      <c r="B105" s="71" t="s">
        <v>633</v>
      </c>
      <c r="C105" s="64" t="s">
        <v>816</v>
      </c>
      <c r="D105" s="22" t="s">
        <v>817</v>
      </c>
      <c r="E105" s="21" t="s">
        <v>49</v>
      </c>
      <c r="F105" s="21" t="s">
        <v>818</v>
      </c>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6"/>
      <c r="AF105" s="46"/>
      <c r="AG105" s="46"/>
      <c r="AH105" s="49"/>
      <c r="AI105" s="49"/>
      <c r="AJ105" s="49"/>
      <c r="AK105" s="49">
        <v>0</v>
      </c>
      <c r="AL105" s="49">
        <v>0</v>
      </c>
      <c r="AM105" s="49">
        <v>0</v>
      </c>
      <c r="AN105" s="49">
        <v>0</v>
      </c>
      <c r="AO105" s="49">
        <v>0</v>
      </c>
      <c r="AP105" s="49">
        <v>0</v>
      </c>
      <c r="AQ105" s="49"/>
      <c r="AR105" s="49"/>
      <c r="AS105" s="49"/>
      <c r="AT105" s="49"/>
      <c r="AU105" s="49"/>
      <c r="AV105" s="49"/>
      <c r="AW105" s="49"/>
      <c r="AX105" s="49"/>
      <c r="AY105" s="40"/>
      <c r="AZ105" s="40"/>
      <c r="BA105" s="40"/>
      <c r="BB105" s="40"/>
      <c r="BC105" s="39">
        <v>66</v>
      </c>
      <c r="BD105" s="39">
        <v>66</v>
      </c>
      <c r="BE105" s="39">
        <v>66</v>
      </c>
      <c r="BF105" s="39">
        <v>66</v>
      </c>
      <c r="BG105" s="39">
        <v>66</v>
      </c>
      <c r="BH105" s="39">
        <v>63</v>
      </c>
      <c r="BI105" s="39">
        <v>63</v>
      </c>
      <c r="BJ105" s="39">
        <v>75</v>
      </c>
      <c r="BK105" s="39">
        <v>85</v>
      </c>
      <c r="BL105" s="39">
        <v>85</v>
      </c>
      <c r="BM105" s="39">
        <v>85</v>
      </c>
      <c r="BN105" s="39">
        <v>75</v>
      </c>
      <c r="BO105" s="39">
        <v>75</v>
      </c>
      <c r="BP105" s="39">
        <v>75</v>
      </c>
      <c r="BQ105" s="253">
        <v>85</v>
      </c>
      <c r="BR105" s="39">
        <v>85</v>
      </c>
      <c r="BS105" s="39">
        <v>109</v>
      </c>
      <c r="BT105" s="39">
        <v>109</v>
      </c>
    </row>
    <row r="106" spans="1:72" ht="36" customHeight="1" x14ac:dyDescent="0.25">
      <c r="A106" s="74">
        <v>94</v>
      </c>
      <c r="B106" s="71" t="s">
        <v>633</v>
      </c>
      <c r="C106" s="64" t="s">
        <v>431</v>
      </c>
      <c r="D106" s="22" t="s">
        <v>335</v>
      </c>
      <c r="E106" s="21" t="s">
        <v>310</v>
      </c>
      <c r="F106" s="21" t="s">
        <v>458</v>
      </c>
      <c r="G106" s="42">
        <v>0</v>
      </c>
      <c r="H106" s="42">
        <v>0</v>
      </c>
      <c r="I106" s="42">
        <v>0</v>
      </c>
      <c r="J106" s="42">
        <v>0</v>
      </c>
      <c r="K106" s="42">
        <v>0</v>
      </c>
      <c r="L106" s="42">
        <v>0</v>
      </c>
      <c r="M106" s="42">
        <v>0</v>
      </c>
      <c r="N106" s="42">
        <v>0</v>
      </c>
      <c r="O106" s="42">
        <v>0</v>
      </c>
      <c r="P106" s="42">
        <v>0</v>
      </c>
      <c r="Q106" s="42">
        <v>0</v>
      </c>
      <c r="R106" s="42">
        <v>0</v>
      </c>
      <c r="S106" s="42">
        <v>0</v>
      </c>
      <c r="T106" s="42">
        <v>0</v>
      </c>
      <c r="U106" s="42">
        <v>0</v>
      </c>
      <c r="V106" s="40">
        <v>0</v>
      </c>
      <c r="W106" s="40">
        <v>0</v>
      </c>
      <c r="X106" s="40">
        <v>0</v>
      </c>
      <c r="Y106" s="40">
        <v>0</v>
      </c>
      <c r="Z106" s="40">
        <v>0</v>
      </c>
      <c r="AA106" s="40">
        <v>0</v>
      </c>
      <c r="AB106" s="40">
        <v>0</v>
      </c>
      <c r="AC106" s="40">
        <v>0</v>
      </c>
      <c r="AD106" s="40">
        <v>0</v>
      </c>
      <c r="AE106" s="40">
        <v>0</v>
      </c>
      <c r="AF106" s="40">
        <v>0</v>
      </c>
      <c r="AG106" s="40">
        <v>0</v>
      </c>
      <c r="AH106" s="38">
        <v>65</v>
      </c>
      <c r="AI106" s="38">
        <v>49</v>
      </c>
      <c r="AJ106" s="38">
        <v>48</v>
      </c>
      <c r="AK106" s="39">
        <v>45</v>
      </c>
      <c r="AL106" s="39">
        <v>43</v>
      </c>
      <c r="AM106" s="39">
        <v>12</v>
      </c>
      <c r="AN106" s="40">
        <v>7.7239150768450378</v>
      </c>
      <c r="AO106" s="40">
        <v>4.3580663204247596</v>
      </c>
      <c r="AP106" s="40">
        <v>3.1093148280541918</v>
      </c>
      <c r="AQ106" s="41">
        <v>2.2958337392040713</v>
      </c>
      <c r="AR106" s="41">
        <v>1.8541973962851137</v>
      </c>
      <c r="AS106" s="41">
        <v>1.56070105230857</v>
      </c>
      <c r="AT106" s="41">
        <f t="shared" ref="AT106:BG108" si="61">AS106+(AS106*(POWER((AS106/AQ106),(0.333333333333333))-1))</f>
        <v>1.3722908037016142</v>
      </c>
      <c r="AU106" s="41">
        <f t="shared" si="61"/>
        <v>1.2412984554083875</v>
      </c>
      <c r="AV106" s="41">
        <f t="shared" si="61"/>
        <v>1.15008086811183</v>
      </c>
      <c r="AW106" s="40">
        <f t="shared" si="61"/>
        <v>1.0843158036493545</v>
      </c>
      <c r="AX106" s="40">
        <f t="shared" si="61"/>
        <v>1.0365310393512388</v>
      </c>
      <c r="AY106" s="40">
        <f t="shared" si="61"/>
        <v>1.0012294668503783</v>
      </c>
      <c r="AZ106" s="41">
        <f t="shared" si="61"/>
        <v>0.9749737007970366</v>
      </c>
      <c r="BA106" s="41">
        <f t="shared" si="61"/>
        <v>0.95527797383941204</v>
      </c>
      <c r="BB106" s="41">
        <f t="shared" si="61"/>
        <v>0.94043433782439345</v>
      </c>
      <c r="BC106" s="41">
        <f t="shared" si="61"/>
        <v>0.92919529840420922</v>
      </c>
      <c r="BD106" s="41">
        <f t="shared" si="61"/>
        <v>0.92066030122764952</v>
      </c>
      <c r="BE106" s="41">
        <f t="shared" si="61"/>
        <v>0.91416178649902502</v>
      </c>
      <c r="BF106" s="41">
        <f t="shared" si="61"/>
        <v>0.90920486222292329</v>
      </c>
      <c r="BG106" s="41">
        <f t="shared" si="61"/>
        <v>0.90541814522258757</v>
      </c>
      <c r="BH106" s="41">
        <f>BG106+(BG106*(POWER((BG106/BE106),(0.333333333333333))-1))</f>
        <v>0.90252222221265666</v>
      </c>
      <c r="BI106" s="41">
        <f t="shared" ref="BI106:BK106" si="62">BH106+(BH106*(POWER((BH106/BF106),(0.333333333333333))-1))</f>
        <v>0.90030560837809059</v>
      </c>
      <c r="BJ106" s="41">
        <f t="shared" si="62"/>
        <v>0.89860785271341481</v>
      </c>
      <c r="BK106" s="41">
        <f t="shared" si="62"/>
        <v>0.89730683923132593</v>
      </c>
      <c r="BL106" s="40">
        <v>0.89630947080636769</v>
      </c>
      <c r="BM106" s="40">
        <v>0.8955446506036826</v>
      </c>
      <c r="BN106" s="40">
        <v>0.89495802377455691</v>
      </c>
      <c r="BO106" s="40">
        <f t="shared" si="57"/>
        <v>0.89450799440448148</v>
      </c>
      <c r="BP106" s="40">
        <f t="shared" ref="BP106:BP108" si="63">BO106+(BO106*(POWER((BO106/BM106),(0.333333333333333))-1))</f>
        <v>0.89416270907399675</v>
      </c>
      <c r="BQ106" s="255">
        <f>BP106+(BP106*(POWER((BP106/BN106),(0.333333333333333))-1))</f>
        <v>0.89389776126384202</v>
      </c>
      <c r="BR106" s="255">
        <f t="shared" ref="BR106:BR108" si="64">BQ106+(BQ106*(POWER((BQ106/BO106),(0.333333333333333))-1))</f>
        <v>0.8936944427423027</v>
      </c>
      <c r="BS106" s="255">
        <f t="shared" ref="BS106:BS108" si="65">BR106+(BR106*(POWER((BR106/BP106),(0.333333333333333))-1))</f>
        <v>0.89353840846643251</v>
      </c>
      <c r="BT106" s="255">
        <f t="shared" ref="BT106:BT108" si="66">BS106+(BS106*(POWER((BS106/BQ106),(0.333333333333333))-1))</f>
        <v>0.89341865630620776</v>
      </c>
    </row>
    <row r="107" spans="1:72" ht="36" customHeight="1" x14ac:dyDescent="0.25">
      <c r="A107" s="74">
        <v>95</v>
      </c>
      <c r="B107" s="71" t="s">
        <v>633</v>
      </c>
      <c r="C107" s="64" t="s">
        <v>431</v>
      </c>
      <c r="D107" s="22" t="s">
        <v>704</v>
      </c>
      <c r="E107" s="21" t="s">
        <v>107</v>
      </c>
      <c r="F107" s="21" t="s">
        <v>652</v>
      </c>
      <c r="G107" s="57"/>
      <c r="H107" s="57"/>
      <c r="I107" s="57"/>
      <c r="J107" s="57"/>
      <c r="K107" s="57"/>
      <c r="L107" s="57"/>
      <c r="M107" s="57"/>
      <c r="N107" s="57"/>
      <c r="O107" s="57"/>
      <c r="P107" s="57"/>
      <c r="Q107" s="57"/>
      <c r="R107" s="57"/>
      <c r="S107" s="57"/>
      <c r="T107" s="57"/>
      <c r="U107" s="57"/>
      <c r="V107" s="45">
        <v>0</v>
      </c>
      <c r="W107" s="45">
        <v>0</v>
      </c>
      <c r="X107" s="45">
        <v>0</v>
      </c>
      <c r="Y107" s="45">
        <v>0</v>
      </c>
      <c r="Z107" s="45">
        <v>0</v>
      </c>
      <c r="AA107" s="45">
        <v>0</v>
      </c>
      <c r="AB107" s="45">
        <v>0</v>
      </c>
      <c r="AC107" s="45">
        <v>0</v>
      </c>
      <c r="AD107" s="45">
        <v>0</v>
      </c>
      <c r="AE107" s="49">
        <v>0</v>
      </c>
      <c r="AF107" s="49">
        <v>0</v>
      </c>
      <c r="AG107" s="49">
        <v>0</v>
      </c>
      <c r="AH107" s="49">
        <v>0</v>
      </c>
      <c r="AI107" s="49">
        <v>0</v>
      </c>
      <c r="AJ107" s="49">
        <v>0</v>
      </c>
      <c r="AK107" s="49">
        <v>0</v>
      </c>
      <c r="AL107" s="49">
        <v>0</v>
      </c>
      <c r="AM107" s="49">
        <v>0</v>
      </c>
      <c r="AN107" s="40">
        <v>0</v>
      </c>
      <c r="AO107" s="40">
        <v>0</v>
      </c>
      <c r="AP107" s="40">
        <v>0</v>
      </c>
      <c r="AQ107" s="39">
        <v>0</v>
      </c>
      <c r="AR107" s="39">
        <v>35</v>
      </c>
      <c r="AS107" s="39">
        <v>35</v>
      </c>
      <c r="AT107" s="39">
        <v>35</v>
      </c>
      <c r="AU107" s="39">
        <v>35</v>
      </c>
      <c r="AV107" s="39">
        <v>35</v>
      </c>
      <c r="AW107" s="39">
        <v>42</v>
      </c>
      <c r="AX107" s="39">
        <v>44</v>
      </c>
      <c r="AY107" s="39">
        <v>44</v>
      </c>
      <c r="AZ107" s="40">
        <f t="shared" si="61"/>
        <v>44.68761106387349</v>
      </c>
      <c r="BA107" s="40">
        <f t="shared" si="61"/>
        <v>44.919194436757792</v>
      </c>
      <c r="BB107" s="40">
        <f t="shared" si="61"/>
        <v>45.229840207262235</v>
      </c>
      <c r="BC107" s="39">
        <v>32</v>
      </c>
      <c r="BD107" s="39">
        <v>22</v>
      </c>
      <c r="BE107" s="39">
        <v>31</v>
      </c>
      <c r="BF107" s="40">
        <f t="shared" si="61"/>
        <v>30.673659975023142</v>
      </c>
      <c r="BG107" s="40">
        <f t="shared" si="61"/>
        <v>34.26730144850405</v>
      </c>
      <c r="BH107" s="40">
        <f>BG107+(BG107*(POWER((BG107/BE107),(0.333333333333333))-1))</f>
        <v>35.431209301517498</v>
      </c>
      <c r="BI107" s="40">
        <f t="shared" ref="BI107:BK107" si="67">BH107+(BH107*(POWER((BH107/BF107),(0.333333333333333))-1))</f>
        <v>37.175723923643623</v>
      </c>
      <c r="BJ107" s="40">
        <f t="shared" si="67"/>
        <v>38.199054261780688</v>
      </c>
      <c r="BK107" s="40">
        <f t="shared" si="67"/>
        <v>39.168910274184981</v>
      </c>
      <c r="BL107" s="40">
        <v>39.856776752791745</v>
      </c>
      <c r="BM107" s="40">
        <v>40.425186158760944</v>
      </c>
      <c r="BN107" s="40">
        <v>40.852835785358948</v>
      </c>
      <c r="BO107" s="40">
        <f t="shared" si="57"/>
        <v>41.190356718111055</v>
      </c>
      <c r="BP107" s="40">
        <f t="shared" si="63"/>
        <v>41.448618627702736</v>
      </c>
      <c r="BQ107" s="255">
        <f>BP107+(BP107*(POWER((BP107/BN107),(0.333333333333333))-1))</f>
        <v>41.649137506463354</v>
      </c>
      <c r="BR107" s="255">
        <f t="shared" si="64"/>
        <v>41.803197178127903</v>
      </c>
      <c r="BS107" s="255">
        <f t="shared" si="65"/>
        <v>41.922062817275716</v>
      </c>
      <c r="BT107" s="255">
        <f t="shared" si="66"/>
        <v>42.013434781436892</v>
      </c>
    </row>
    <row r="108" spans="1:72" ht="36" customHeight="1" x14ac:dyDescent="0.25">
      <c r="A108" s="74">
        <v>96</v>
      </c>
      <c r="B108" s="71" t="s">
        <v>633</v>
      </c>
      <c r="C108" s="64" t="s">
        <v>431</v>
      </c>
      <c r="D108" s="22" t="s">
        <v>132</v>
      </c>
      <c r="E108" s="21" t="s">
        <v>352</v>
      </c>
      <c r="F108" s="21" t="s">
        <v>872</v>
      </c>
      <c r="G108" s="52"/>
      <c r="H108" s="52"/>
      <c r="I108" s="52"/>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49">
        <v>0</v>
      </c>
      <c r="AR108" s="49">
        <v>21</v>
      </c>
      <c r="AS108" s="49">
        <v>70</v>
      </c>
      <c r="AT108" s="49">
        <v>72</v>
      </c>
      <c r="AU108" s="49">
        <v>72</v>
      </c>
      <c r="AV108" s="49">
        <v>98</v>
      </c>
      <c r="AW108" s="49">
        <v>100</v>
      </c>
      <c r="AX108" s="49">
        <v>103</v>
      </c>
      <c r="AY108" s="49">
        <v>103</v>
      </c>
      <c r="AZ108" s="46">
        <f t="shared" si="61"/>
        <v>104.01986830714597</v>
      </c>
      <c r="BA108" s="46">
        <f t="shared" si="61"/>
        <v>104.36206357261311</v>
      </c>
      <c r="BB108" s="46">
        <f t="shared" si="61"/>
        <v>104.82007569158326</v>
      </c>
      <c r="BC108" s="46">
        <f>BB108+(BB108*(POWER((BB108/AZ108),(0.333333333333333))-1))</f>
        <v>105.0881771244201</v>
      </c>
      <c r="BD108" s="40">
        <f>BC108+(BC108*(POWER((BC108/BA108),(0.333333333333333))-1))</f>
        <v>105.33133591886254</v>
      </c>
      <c r="BE108" s="40">
        <f>BD108+(BD108*(POWER((BD108/BB108),(0.333333333333333))-1))</f>
        <v>105.50230954481644</v>
      </c>
      <c r="BF108" s="39">
        <v>125</v>
      </c>
      <c r="BG108" s="39">
        <v>128</v>
      </c>
      <c r="BH108" s="39">
        <v>130</v>
      </c>
      <c r="BI108" s="39">
        <v>132</v>
      </c>
      <c r="BJ108" s="39">
        <v>134</v>
      </c>
      <c r="BK108" s="39">
        <v>134</v>
      </c>
      <c r="BL108" s="40">
        <v>134.67337814197154</v>
      </c>
      <c r="BM108" s="40">
        <v>134.89858865499869</v>
      </c>
      <c r="BN108" s="40">
        <v>135.19945529065231</v>
      </c>
      <c r="BO108" s="40">
        <f t="shared" si="57"/>
        <v>135.37527061666711</v>
      </c>
      <c r="BP108" s="40">
        <f t="shared" si="63"/>
        <v>135.53453862563589</v>
      </c>
      <c r="BQ108" s="255">
        <f>BP108+(BP108*(POWER((BP108/BN108),(0.333333333333333))-1))</f>
        <v>135.64641752085569</v>
      </c>
      <c r="BR108" s="255">
        <f t="shared" si="64"/>
        <v>135.73692045473425</v>
      </c>
      <c r="BS108" s="255">
        <f t="shared" si="65"/>
        <v>135.8044481975015</v>
      </c>
      <c r="BT108" s="255">
        <f t="shared" si="66"/>
        <v>135.85716599218927</v>
      </c>
    </row>
    <row r="109" spans="1:72" ht="36" customHeight="1" x14ac:dyDescent="0.25">
      <c r="A109" s="74">
        <v>97</v>
      </c>
      <c r="B109" s="72" t="s">
        <v>633</v>
      </c>
      <c r="C109" s="64" t="s">
        <v>792</v>
      </c>
      <c r="D109" s="22" t="s">
        <v>793</v>
      </c>
      <c r="E109" s="21" t="s">
        <v>201</v>
      </c>
      <c r="F109" s="21" t="s">
        <v>794</v>
      </c>
      <c r="G109" s="61"/>
      <c r="H109" s="61"/>
      <c r="I109" s="61"/>
      <c r="J109" s="61"/>
      <c r="K109" s="61"/>
      <c r="L109" s="61"/>
      <c r="M109" s="61"/>
      <c r="N109" s="61"/>
      <c r="O109" s="61"/>
      <c r="P109" s="61"/>
      <c r="Q109" s="61"/>
      <c r="R109" s="61"/>
      <c r="S109" s="61"/>
      <c r="T109" s="61"/>
      <c r="U109" s="61"/>
      <c r="V109" s="61"/>
      <c r="W109" s="61"/>
      <c r="X109" s="61"/>
      <c r="Y109" s="61"/>
      <c r="Z109" s="61"/>
      <c r="AA109" s="61"/>
      <c r="AB109" s="61"/>
      <c r="AC109" s="61"/>
      <c r="AD109" s="61"/>
      <c r="AE109" s="49">
        <v>0</v>
      </c>
      <c r="AF109" s="49">
        <v>0</v>
      </c>
      <c r="AG109" s="49">
        <v>0</v>
      </c>
      <c r="AH109" s="49">
        <v>0</v>
      </c>
      <c r="AI109" s="49">
        <v>0</v>
      </c>
      <c r="AJ109" s="49">
        <v>0</v>
      </c>
      <c r="AK109" s="49">
        <v>0</v>
      </c>
      <c r="AL109" s="49">
        <v>0</v>
      </c>
      <c r="AM109" s="49">
        <v>0</v>
      </c>
      <c r="AN109" s="49">
        <v>0</v>
      </c>
      <c r="AO109" s="49">
        <v>0</v>
      </c>
      <c r="AP109" s="49">
        <v>0</v>
      </c>
      <c r="AQ109" s="40">
        <v>0</v>
      </c>
      <c r="AR109" s="40">
        <v>0</v>
      </c>
      <c r="AS109" s="40">
        <v>0</v>
      </c>
      <c r="AT109" s="40">
        <v>0</v>
      </c>
      <c r="AU109" s="40">
        <v>0</v>
      </c>
      <c r="AV109" s="40">
        <v>0</v>
      </c>
      <c r="AW109" s="40">
        <v>0</v>
      </c>
      <c r="AX109" s="40">
        <v>0</v>
      </c>
      <c r="AY109" s="40">
        <v>0</v>
      </c>
      <c r="AZ109" s="40">
        <v>0</v>
      </c>
      <c r="BA109" s="40">
        <v>0</v>
      </c>
      <c r="BB109" s="40">
        <v>0</v>
      </c>
      <c r="BC109" s="40">
        <v>0</v>
      </c>
      <c r="BD109" s="40">
        <v>0</v>
      </c>
      <c r="BE109" s="40">
        <v>0</v>
      </c>
      <c r="BF109" s="40">
        <v>0</v>
      </c>
      <c r="BG109" s="40">
        <v>0</v>
      </c>
      <c r="BH109" s="40">
        <v>0</v>
      </c>
      <c r="BI109" s="40">
        <v>0</v>
      </c>
      <c r="BJ109" s="40">
        <v>0</v>
      </c>
      <c r="BK109" s="40">
        <v>0</v>
      </c>
      <c r="BL109" s="40">
        <v>0</v>
      </c>
      <c r="BM109" s="40">
        <v>0</v>
      </c>
      <c r="BN109" s="40">
        <v>0</v>
      </c>
      <c r="BO109" s="40">
        <v>0</v>
      </c>
      <c r="BP109" s="40">
        <v>0</v>
      </c>
      <c r="BQ109" s="255">
        <v>0</v>
      </c>
      <c r="BR109" s="255">
        <v>0</v>
      </c>
      <c r="BS109" s="255">
        <v>0</v>
      </c>
      <c r="BT109" s="255">
        <v>0</v>
      </c>
    </row>
    <row r="110" spans="1:72" ht="36" customHeight="1" x14ac:dyDescent="0.25">
      <c r="A110" s="74">
        <v>98</v>
      </c>
      <c r="B110" s="71" t="s">
        <v>633</v>
      </c>
      <c r="C110" s="64" t="s">
        <v>714</v>
      </c>
      <c r="D110" s="22" t="s">
        <v>106</v>
      </c>
      <c r="E110" s="21" t="s">
        <v>107</v>
      </c>
      <c r="F110" s="21" t="s">
        <v>108</v>
      </c>
      <c r="G110" s="42">
        <v>0</v>
      </c>
      <c r="H110" s="42">
        <v>0</v>
      </c>
      <c r="I110" s="42">
        <v>0</v>
      </c>
      <c r="J110" s="42">
        <v>0</v>
      </c>
      <c r="K110" s="42">
        <v>0</v>
      </c>
      <c r="L110" s="42">
        <v>0</v>
      </c>
      <c r="M110" s="42">
        <v>0</v>
      </c>
      <c r="N110" s="42">
        <v>0</v>
      </c>
      <c r="O110" s="42">
        <v>0</v>
      </c>
      <c r="P110" s="42">
        <v>0</v>
      </c>
      <c r="Q110" s="42">
        <v>0</v>
      </c>
      <c r="R110" s="42">
        <v>0</v>
      </c>
      <c r="S110" s="42">
        <v>0</v>
      </c>
      <c r="T110" s="42">
        <v>0</v>
      </c>
      <c r="U110" s="42">
        <v>0</v>
      </c>
      <c r="V110" s="38">
        <v>229</v>
      </c>
      <c r="W110" s="38">
        <v>65</v>
      </c>
      <c r="X110" s="38">
        <v>106</v>
      </c>
      <c r="Y110" s="40">
        <v>81.996627986102126</v>
      </c>
      <c r="Z110" s="40">
        <v>88.597922486173417</v>
      </c>
      <c r="AA110" s="40">
        <v>83.456998743143458</v>
      </c>
      <c r="AB110" s="40">
        <v>83.949546153782919</v>
      </c>
      <c r="AC110" s="40">
        <v>82.454929374528589</v>
      </c>
      <c r="AD110" s="40">
        <v>83</v>
      </c>
      <c r="AE110" s="40">
        <v>82</v>
      </c>
      <c r="AF110" s="40">
        <v>82</v>
      </c>
      <c r="AG110" s="40">
        <v>81</v>
      </c>
      <c r="AH110" s="40">
        <v>81</v>
      </c>
      <c r="AI110" s="40">
        <v>81</v>
      </c>
      <c r="AJ110" s="40">
        <v>80</v>
      </c>
      <c r="AK110" s="39">
        <v>239</v>
      </c>
      <c r="AL110" s="39">
        <v>263</v>
      </c>
      <c r="AM110" s="39">
        <v>277</v>
      </c>
      <c r="AN110" s="39">
        <v>195</v>
      </c>
      <c r="AO110" s="39">
        <v>198</v>
      </c>
      <c r="AP110" s="39">
        <v>207</v>
      </c>
      <c r="AQ110" s="43">
        <v>233</v>
      </c>
      <c r="AR110" s="43">
        <v>285</v>
      </c>
      <c r="AS110" s="43">
        <v>319</v>
      </c>
      <c r="AT110" s="43">
        <v>335</v>
      </c>
      <c r="AU110" s="43">
        <v>350</v>
      </c>
      <c r="AV110" s="43">
        <v>355</v>
      </c>
      <c r="AW110" s="43">
        <v>207</v>
      </c>
      <c r="AX110" s="43">
        <v>243</v>
      </c>
      <c r="AY110" s="43">
        <v>235</v>
      </c>
      <c r="AZ110" s="41">
        <f>AY110+(AY110*(POWER((AY110/AW110),(0.333333333333333))-1))</f>
        <v>245.15101811166085</v>
      </c>
      <c r="BA110" s="41">
        <f>AZ110+(AZ110*(POWER((AZ110/AX110),(0.333333333333333))-1))</f>
        <v>245.87224711259302</v>
      </c>
      <c r="BB110" s="41">
        <f>BA110+(BA110*(POWER((BA110/AY110),(0.333333333333333))-1))</f>
        <v>249.60698039478706</v>
      </c>
      <c r="BC110" s="100">
        <v>20</v>
      </c>
      <c r="BD110" s="100">
        <v>88</v>
      </c>
      <c r="BE110" s="100">
        <v>105</v>
      </c>
      <c r="BF110" s="100">
        <v>115</v>
      </c>
      <c r="BG110" s="100">
        <v>105</v>
      </c>
      <c r="BH110" s="100">
        <v>110</v>
      </c>
      <c r="BI110" s="41">
        <f t="shared" ref="BI110" si="68">BH110+(BH110*(POWER((BH110/BF110),(0.333333333333333))-1))</f>
        <v>108.38211792458037</v>
      </c>
      <c r="BJ110" s="41">
        <f t="shared" ref="BJ110" si="69">BI110+(BI110*(POWER((BI110/BG110),(0.333333333333333))-1))</f>
        <v>109.53352850167479</v>
      </c>
      <c r="BK110" s="41">
        <f t="shared" ref="BK110" si="70">BJ110+(BJ110*(POWER((BJ110/BH110),(0.333333333333333))-1))</f>
        <v>109.37847800440838</v>
      </c>
      <c r="BL110" s="44"/>
      <c r="BM110" s="44"/>
      <c r="BN110" s="44"/>
      <c r="BO110" s="44"/>
      <c r="BP110" s="44"/>
      <c r="BQ110" s="252"/>
      <c r="BR110" s="44"/>
      <c r="BS110" s="44"/>
      <c r="BT110" s="44"/>
    </row>
    <row r="111" spans="1:72" ht="36" customHeight="1" x14ac:dyDescent="0.25">
      <c r="A111" s="74">
        <v>99</v>
      </c>
      <c r="B111" s="71" t="s">
        <v>633</v>
      </c>
      <c r="C111" s="64" t="s">
        <v>547</v>
      </c>
      <c r="D111" s="22" t="s">
        <v>193</v>
      </c>
      <c r="E111" s="21" t="s">
        <v>164</v>
      </c>
      <c r="F111" s="21" t="s">
        <v>194</v>
      </c>
      <c r="G111" s="42">
        <v>381</v>
      </c>
      <c r="H111" s="42">
        <v>381</v>
      </c>
      <c r="I111" s="42">
        <v>381</v>
      </c>
      <c r="J111" s="42">
        <v>381</v>
      </c>
      <c r="K111" s="42">
        <v>381</v>
      </c>
      <c r="L111" s="42">
        <v>381</v>
      </c>
      <c r="M111" s="39">
        <v>391</v>
      </c>
      <c r="N111" s="39">
        <v>392</v>
      </c>
      <c r="O111" s="39">
        <v>394</v>
      </c>
      <c r="P111" s="39">
        <v>1196</v>
      </c>
      <c r="Q111" s="39">
        <v>400</v>
      </c>
      <c r="R111" s="39">
        <v>400</v>
      </c>
      <c r="S111" s="39">
        <v>401</v>
      </c>
      <c r="T111" s="39">
        <v>403</v>
      </c>
      <c r="U111" s="39">
        <v>404</v>
      </c>
      <c r="V111" s="39">
        <v>405</v>
      </c>
      <c r="W111" s="39">
        <v>405</v>
      </c>
      <c r="X111" s="39">
        <v>406</v>
      </c>
      <c r="Y111" s="39">
        <v>408</v>
      </c>
      <c r="Z111" s="39">
        <v>410</v>
      </c>
      <c r="AA111" s="39">
        <v>426</v>
      </c>
      <c r="AB111" s="51">
        <v>432.17477155909273</v>
      </c>
      <c r="AC111" s="51">
        <v>438</v>
      </c>
      <c r="AD111" s="51">
        <v>445</v>
      </c>
      <c r="AE111" s="39">
        <v>448</v>
      </c>
      <c r="AF111" s="39">
        <v>449</v>
      </c>
      <c r="AG111" s="39">
        <v>458</v>
      </c>
      <c r="AH111" s="39">
        <v>464</v>
      </c>
      <c r="AI111" s="39">
        <v>469</v>
      </c>
      <c r="AJ111" s="39">
        <v>473</v>
      </c>
      <c r="AK111" s="39">
        <v>474</v>
      </c>
      <c r="AL111" s="39">
        <v>475</v>
      </c>
      <c r="AM111" s="39">
        <v>476</v>
      </c>
      <c r="AN111" s="39">
        <v>477</v>
      </c>
      <c r="AO111" s="39">
        <v>478</v>
      </c>
      <c r="AP111" s="39">
        <v>479</v>
      </c>
      <c r="AQ111" s="39">
        <v>480</v>
      </c>
      <c r="AR111" s="39">
        <v>481</v>
      </c>
      <c r="AS111" s="39">
        <v>482</v>
      </c>
      <c r="AT111" s="39">
        <v>483</v>
      </c>
      <c r="AU111" s="39">
        <v>484</v>
      </c>
      <c r="AV111" s="39">
        <v>485</v>
      </c>
      <c r="AW111" s="39">
        <v>487</v>
      </c>
      <c r="AX111" s="39">
        <v>494</v>
      </c>
      <c r="AY111" s="39">
        <v>500</v>
      </c>
      <c r="AZ111" s="39">
        <v>505</v>
      </c>
      <c r="BA111" s="39">
        <v>510</v>
      </c>
      <c r="BB111" s="39">
        <v>511</v>
      </c>
      <c r="BC111" s="39">
        <v>512</v>
      </c>
      <c r="BD111" s="39">
        <v>514</v>
      </c>
      <c r="BE111" s="39">
        <v>515</v>
      </c>
      <c r="BF111" s="39">
        <v>517</v>
      </c>
      <c r="BG111" s="39">
        <v>519</v>
      </c>
      <c r="BH111" s="39">
        <v>520</v>
      </c>
      <c r="BI111" s="39">
        <v>528</v>
      </c>
      <c r="BJ111" s="39">
        <v>533</v>
      </c>
      <c r="BK111" s="39">
        <v>540</v>
      </c>
      <c r="BL111" s="39">
        <v>543</v>
      </c>
      <c r="BM111" s="39">
        <v>548</v>
      </c>
      <c r="BN111" s="39">
        <v>552</v>
      </c>
      <c r="BO111" s="39">
        <v>553</v>
      </c>
      <c r="BP111" s="39">
        <v>554</v>
      </c>
      <c r="BQ111" s="253">
        <v>554</v>
      </c>
      <c r="BR111" s="39">
        <v>555</v>
      </c>
      <c r="BS111" s="39">
        <v>555</v>
      </c>
      <c r="BT111" s="39">
        <v>556</v>
      </c>
    </row>
    <row r="112" spans="1:72" ht="36" customHeight="1" x14ac:dyDescent="0.25">
      <c r="A112" s="74">
        <v>100</v>
      </c>
      <c r="B112" s="71" t="s">
        <v>635</v>
      </c>
      <c r="C112" s="64" t="s">
        <v>687</v>
      </c>
      <c r="D112" s="22" t="s">
        <v>320</v>
      </c>
      <c r="E112" s="21" t="s">
        <v>310</v>
      </c>
      <c r="F112" s="21" t="s">
        <v>448</v>
      </c>
      <c r="G112" s="39">
        <v>507809</v>
      </c>
      <c r="H112" s="39">
        <v>421621</v>
      </c>
      <c r="I112" s="39">
        <v>446525</v>
      </c>
      <c r="J112" s="39">
        <v>466804</v>
      </c>
      <c r="K112" s="39">
        <v>443495</v>
      </c>
      <c r="L112" s="39">
        <v>450154</v>
      </c>
      <c r="M112" s="39">
        <v>453752</v>
      </c>
      <c r="N112" s="39">
        <v>459689</v>
      </c>
      <c r="O112" s="39">
        <v>458584</v>
      </c>
      <c r="P112" s="39">
        <v>445962</v>
      </c>
      <c r="Q112" s="39">
        <v>437940</v>
      </c>
      <c r="R112" s="39">
        <v>463386</v>
      </c>
      <c r="S112" s="39">
        <v>467882</v>
      </c>
      <c r="T112" s="39">
        <v>464501</v>
      </c>
      <c r="U112" s="39">
        <v>472043</v>
      </c>
      <c r="V112" s="39">
        <v>455226</v>
      </c>
      <c r="W112" s="39">
        <v>488252</v>
      </c>
      <c r="X112" s="39">
        <v>471810</v>
      </c>
      <c r="Y112" s="39">
        <v>465497</v>
      </c>
      <c r="Z112" s="39">
        <v>450592</v>
      </c>
      <c r="AA112" s="39">
        <v>445925</v>
      </c>
      <c r="AB112" s="39">
        <v>442788</v>
      </c>
      <c r="AC112" s="39">
        <v>432978</v>
      </c>
      <c r="AD112" s="39">
        <v>424843</v>
      </c>
      <c r="AE112" s="39">
        <v>434398</v>
      </c>
      <c r="AF112" s="39">
        <v>472133</v>
      </c>
      <c r="AG112" s="39">
        <v>492732</v>
      </c>
      <c r="AH112" s="39">
        <v>427632</v>
      </c>
      <c r="AI112" s="39">
        <v>419426</v>
      </c>
      <c r="AJ112" s="39">
        <v>428286</v>
      </c>
      <c r="AK112" s="39">
        <v>415331</v>
      </c>
      <c r="AL112" s="39">
        <v>423622</v>
      </c>
      <c r="AM112" s="39">
        <v>403175</v>
      </c>
      <c r="AN112" s="39">
        <v>409741</v>
      </c>
      <c r="AO112" s="39">
        <v>407508</v>
      </c>
      <c r="AP112" s="39">
        <v>413086</v>
      </c>
      <c r="AQ112" s="39">
        <v>410424</v>
      </c>
      <c r="AR112" s="39">
        <v>405746</v>
      </c>
      <c r="AS112" s="39">
        <v>426875</v>
      </c>
      <c r="AT112" s="39">
        <v>423879</v>
      </c>
      <c r="AU112" s="39">
        <v>398111</v>
      </c>
      <c r="AV112" s="39">
        <v>400036</v>
      </c>
      <c r="AW112" s="39">
        <v>399791</v>
      </c>
      <c r="AX112" s="39">
        <v>415097</v>
      </c>
      <c r="AY112" s="39">
        <v>390744</v>
      </c>
      <c r="AZ112" s="39">
        <v>406706</v>
      </c>
      <c r="BA112" s="39">
        <v>422814</v>
      </c>
      <c r="BB112" s="39">
        <v>414716</v>
      </c>
      <c r="BC112" s="39">
        <v>400142</v>
      </c>
      <c r="BD112" s="39">
        <v>383126</v>
      </c>
      <c r="BE112" s="39">
        <v>375187</v>
      </c>
      <c r="BF112" s="39">
        <v>352046</v>
      </c>
      <c r="BG112" s="39">
        <v>397106</v>
      </c>
      <c r="BH112" s="39">
        <v>367734</v>
      </c>
      <c r="BI112" s="39">
        <v>352855</v>
      </c>
      <c r="BJ112" s="39">
        <v>344833</v>
      </c>
      <c r="BK112" s="39">
        <v>403425</v>
      </c>
      <c r="BL112" s="39">
        <v>331991</v>
      </c>
      <c r="BM112" s="39">
        <v>353691</v>
      </c>
      <c r="BN112" s="39">
        <v>344742</v>
      </c>
      <c r="BO112" s="39">
        <v>366351</v>
      </c>
      <c r="BP112" s="39">
        <v>349836</v>
      </c>
      <c r="BQ112" s="253">
        <v>324236</v>
      </c>
      <c r="BR112" s="39">
        <v>312165</v>
      </c>
      <c r="BS112" s="39">
        <v>309707</v>
      </c>
      <c r="BT112" s="39">
        <v>325790</v>
      </c>
    </row>
    <row r="113" spans="1:72" ht="36" customHeight="1" x14ac:dyDescent="0.25">
      <c r="A113" s="74">
        <v>101</v>
      </c>
      <c r="B113" s="71" t="s">
        <v>633</v>
      </c>
      <c r="C113" s="64" t="s">
        <v>542</v>
      </c>
      <c r="D113" s="22" t="s">
        <v>557</v>
      </c>
      <c r="E113" s="21" t="s">
        <v>127</v>
      </c>
      <c r="F113" s="21" t="s">
        <v>749</v>
      </c>
      <c r="G113" s="39">
        <v>3626</v>
      </c>
      <c r="H113" s="39">
        <v>3658</v>
      </c>
      <c r="I113" s="39">
        <v>3495</v>
      </c>
      <c r="J113" s="39">
        <v>3385</v>
      </c>
      <c r="K113" s="39">
        <v>3298</v>
      </c>
      <c r="L113" s="39">
        <v>3545</v>
      </c>
      <c r="M113" s="39">
        <v>3656</v>
      </c>
      <c r="N113" s="39">
        <v>3867</v>
      </c>
      <c r="O113" s="39">
        <v>3981</v>
      </c>
      <c r="P113" s="39">
        <v>4089</v>
      </c>
      <c r="Q113" s="39">
        <v>4127</v>
      </c>
      <c r="R113" s="39">
        <v>4191</v>
      </c>
      <c r="S113" s="39">
        <v>4257</v>
      </c>
      <c r="T113" s="39">
        <v>4302</v>
      </c>
      <c r="U113" s="39">
        <v>4325</v>
      </c>
      <c r="V113" s="39">
        <v>4324</v>
      </c>
      <c r="W113" s="39">
        <v>4332</v>
      </c>
      <c r="X113" s="39">
        <v>4348</v>
      </c>
      <c r="Y113" s="39">
        <v>4356</v>
      </c>
      <c r="Z113" s="39">
        <v>4348</v>
      </c>
      <c r="AA113" s="39">
        <v>4360</v>
      </c>
      <c r="AB113" s="39">
        <v>4366</v>
      </c>
      <c r="AC113" s="39">
        <v>4378</v>
      </c>
      <c r="AD113" s="39">
        <v>4392</v>
      </c>
      <c r="AE113" s="39">
        <v>4379</v>
      </c>
      <c r="AF113" s="39">
        <v>4163</v>
      </c>
      <c r="AG113" s="39">
        <v>4120</v>
      </c>
      <c r="AH113" s="39">
        <v>4132</v>
      </c>
      <c r="AI113" s="39">
        <v>4168</v>
      </c>
      <c r="AJ113" s="39">
        <v>4221</v>
      </c>
      <c r="AK113" s="39">
        <v>4234</v>
      </c>
      <c r="AL113" s="39">
        <v>4254</v>
      </c>
      <c r="AM113" s="39">
        <v>4275</v>
      </c>
      <c r="AN113" s="39">
        <v>4293</v>
      </c>
      <c r="AO113" s="39">
        <v>4301</v>
      </c>
      <c r="AP113" s="39">
        <v>4313</v>
      </c>
      <c r="AQ113" s="39">
        <v>4326</v>
      </c>
      <c r="AR113" s="39">
        <v>4386</v>
      </c>
      <c r="AS113" s="39">
        <v>4451</v>
      </c>
      <c r="AT113" s="39">
        <v>4502</v>
      </c>
      <c r="AU113" s="39">
        <v>4528</v>
      </c>
      <c r="AV113" s="39">
        <v>4492</v>
      </c>
      <c r="AW113" s="39">
        <v>4504</v>
      </c>
      <c r="AX113" s="39">
        <v>4479</v>
      </c>
      <c r="AY113" s="39">
        <v>4443</v>
      </c>
      <c r="AZ113" s="39">
        <v>4453</v>
      </c>
      <c r="BA113" s="39">
        <v>4481</v>
      </c>
      <c r="BB113" s="39">
        <v>4481</v>
      </c>
      <c r="BC113" s="39">
        <v>4042</v>
      </c>
      <c r="BD113" s="39">
        <v>4010</v>
      </c>
      <c r="BE113" s="39">
        <v>3770</v>
      </c>
      <c r="BF113" s="39">
        <v>3719</v>
      </c>
      <c r="BG113" s="39">
        <v>3704</v>
      </c>
      <c r="BH113" s="39">
        <v>3653</v>
      </c>
      <c r="BI113" s="40">
        <f>BH113+(BH113*(POWER((BH113/BF113),(0.333333333333333))-1))</f>
        <v>3631.2613191751102</v>
      </c>
      <c r="BJ113" s="40">
        <f>BI113+(BI113*(POWER((BI113/BG113),(0.333333333333333))-1))</f>
        <v>3607.3339184888973</v>
      </c>
      <c r="BK113" s="40">
        <f t="shared" ref="BK113" si="71">BJ113+(BJ113*(POWER((BJ113/BH113),(0.333333333333333))-1))</f>
        <v>3592.2391057593704</v>
      </c>
      <c r="BL113" s="39">
        <v>3312</v>
      </c>
      <c r="BM113" s="39">
        <v>3312</v>
      </c>
      <c r="BN113" s="39">
        <v>3262</v>
      </c>
      <c r="BO113" s="39">
        <v>3012</v>
      </c>
      <c r="BP113" s="39">
        <v>2812</v>
      </c>
      <c r="BQ113" s="253">
        <v>2812</v>
      </c>
      <c r="BR113" s="39">
        <v>2832</v>
      </c>
      <c r="BS113" s="39">
        <v>2822</v>
      </c>
      <c r="BT113" s="39">
        <v>2822</v>
      </c>
    </row>
    <row r="114" spans="1:72" ht="36" customHeight="1" x14ac:dyDescent="0.25">
      <c r="A114" s="74">
        <v>102</v>
      </c>
      <c r="B114" s="71" t="s">
        <v>633</v>
      </c>
      <c r="C114" s="64" t="s">
        <v>499</v>
      </c>
      <c r="D114" s="22" t="s">
        <v>502</v>
      </c>
      <c r="E114" s="21" t="s">
        <v>229</v>
      </c>
      <c r="F114" s="21" t="s">
        <v>520</v>
      </c>
      <c r="G114" s="45">
        <v>0</v>
      </c>
      <c r="H114" s="45">
        <v>0</v>
      </c>
      <c r="I114" s="45">
        <v>0</v>
      </c>
      <c r="J114" s="45">
        <v>0</v>
      </c>
      <c r="K114" s="45">
        <v>0</v>
      </c>
      <c r="L114" s="45">
        <v>0</v>
      </c>
      <c r="M114" s="45">
        <v>0</v>
      </c>
      <c r="N114" s="45">
        <v>0</v>
      </c>
      <c r="O114" s="45">
        <v>0</v>
      </c>
      <c r="P114" s="39">
        <v>0</v>
      </c>
      <c r="Q114" s="39">
        <v>0</v>
      </c>
      <c r="R114" s="39">
        <v>125</v>
      </c>
      <c r="S114" s="39">
        <v>293</v>
      </c>
      <c r="T114" s="39">
        <v>419</v>
      </c>
      <c r="U114" s="39">
        <v>489</v>
      </c>
      <c r="V114" s="39">
        <v>481</v>
      </c>
      <c r="W114" s="39">
        <v>530</v>
      </c>
      <c r="X114" s="39">
        <v>542</v>
      </c>
      <c r="Y114" s="39">
        <v>526</v>
      </c>
      <c r="Z114" s="39">
        <v>528</v>
      </c>
      <c r="AA114" s="39">
        <v>579</v>
      </c>
      <c r="AB114" s="39">
        <v>536</v>
      </c>
      <c r="AC114" s="39">
        <v>514</v>
      </c>
      <c r="AD114" s="39">
        <v>524</v>
      </c>
      <c r="AE114" s="39">
        <v>532</v>
      </c>
      <c r="AF114" s="39">
        <v>536</v>
      </c>
      <c r="AG114" s="39">
        <v>524</v>
      </c>
      <c r="AH114" s="39">
        <v>516</v>
      </c>
      <c r="AI114" s="39">
        <v>512</v>
      </c>
      <c r="AJ114" s="39">
        <v>504</v>
      </c>
      <c r="AK114" s="39">
        <v>506</v>
      </c>
      <c r="AL114" s="39">
        <v>502</v>
      </c>
      <c r="AM114" s="39">
        <v>513</v>
      </c>
      <c r="AN114" s="39">
        <v>515</v>
      </c>
      <c r="AO114" s="39">
        <v>514</v>
      </c>
      <c r="AP114" s="39">
        <v>508</v>
      </c>
      <c r="AQ114" s="39">
        <v>502</v>
      </c>
      <c r="AR114" s="39">
        <v>522</v>
      </c>
      <c r="AS114" s="39">
        <v>524</v>
      </c>
      <c r="AT114" s="39">
        <v>520</v>
      </c>
      <c r="AU114" s="39">
        <v>508</v>
      </c>
      <c r="AV114" s="39">
        <v>512</v>
      </c>
      <c r="AW114" s="39">
        <v>508</v>
      </c>
      <c r="AX114" s="39">
        <v>504</v>
      </c>
      <c r="AY114" s="39">
        <v>506</v>
      </c>
      <c r="AZ114" s="39">
        <v>502</v>
      </c>
      <c r="BA114" s="39">
        <v>497</v>
      </c>
      <c r="BB114" s="39">
        <v>430</v>
      </c>
      <c r="BC114" s="39">
        <v>502</v>
      </c>
      <c r="BD114" s="39">
        <v>522</v>
      </c>
      <c r="BE114" s="39">
        <v>524</v>
      </c>
      <c r="BF114" s="39">
        <v>478</v>
      </c>
      <c r="BG114" s="39">
        <v>482</v>
      </c>
      <c r="BH114" s="39">
        <v>470</v>
      </c>
      <c r="BI114" s="39">
        <v>465</v>
      </c>
      <c r="BJ114" s="39">
        <v>439</v>
      </c>
      <c r="BK114" s="39">
        <v>436</v>
      </c>
      <c r="BL114" s="39">
        <v>436</v>
      </c>
      <c r="BM114" s="39">
        <v>436</v>
      </c>
      <c r="BN114" s="39">
        <v>438</v>
      </c>
      <c r="BO114" s="39">
        <v>436</v>
      </c>
      <c r="BP114" s="39">
        <v>436</v>
      </c>
      <c r="BQ114" s="253">
        <v>433</v>
      </c>
      <c r="BR114" s="39">
        <v>400</v>
      </c>
      <c r="BS114" s="39">
        <v>408</v>
      </c>
      <c r="BT114" s="39">
        <v>412</v>
      </c>
    </row>
    <row r="115" spans="1:72" ht="36" customHeight="1" x14ac:dyDescent="0.25">
      <c r="A115" s="74">
        <v>103</v>
      </c>
      <c r="B115" s="71" t="s">
        <v>635</v>
      </c>
      <c r="C115" s="64" t="s">
        <v>833</v>
      </c>
      <c r="D115" s="22" t="s">
        <v>146</v>
      </c>
      <c r="E115" s="21" t="s">
        <v>127</v>
      </c>
      <c r="F115" s="21" t="s">
        <v>448</v>
      </c>
      <c r="G115" s="39">
        <v>27034</v>
      </c>
      <c r="H115" s="39">
        <v>25824</v>
      </c>
      <c r="I115" s="39">
        <v>26733</v>
      </c>
      <c r="J115" s="39">
        <v>26974</v>
      </c>
      <c r="K115" s="39">
        <v>27259</v>
      </c>
      <c r="L115" s="39">
        <v>27794</v>
      </c>
      <c r="M115" s="39">
        <v>28278</v>
      </c>
      <c r="N115" s="39">
        <v>28466</v>
      </c>
      <c r="O115" s="39">
        <v>28737</v>
      </c>
      <c r="P115" s="39">
        <v>28825</v>
      </c>
      <c r="Q115" s="39">
        <v>27951</v>
      </c>
      <c r="R115" s="39">
        <v>27929</v>
      </c>
      <c r="S115" s="39">
        <v>27740</v>
      </c>
      <c r="T115" s="39">
        <v>27428</v>
      </c>
      <c r="U115" s="39">
        <v>27948</v>
      </c>
      <c r="V115" s="39">
        <v>28221</v>
      </c>
      <c r="W115" s="39">
        <v>28444</v>
      </c>
      <c r="X115" s="39">
        <v>28588</v>
      </c>
      <c r="Y115" s="39">
        <v>28715</v>
      </c>
      <c r="Z115" s="39">
        <v>29165</v>
      </c>
      <c r="AA115" s="39">
        <v>29818</v>
      </c>
      <c r="AB115" s="39">
        <v>30145</v>
      </c>
      <c r="AC115" s="39">
        <v>30674</v>
      </c>
      <c r="AD115" s="39">
        <v>31451</v>
      </c>
      <c r="AE115" s="39">
        <v>32163</v>
      </c>
      <c r="AF115" s="39">
        <v>32994</v>
      </c>
      <c r="AG115" s="39">
        <v>33899</v>
      </c>
      <c r="AH115" s="39">
        <v>33174</v>
      </c>
      <c r="AI115" s="39">
        <v>33111</v>
      </c>
      <c r="AJ115" s="39">
        <v>33111</v>
      </c>
      <c r="AK115" s="39">
        <v>33053</v>
      </c>
      <c r="AL115" s="39">
        <v>33393</v>
      </c>
      <c r="AM115" s="39">
        <v>32279</v>
      </c>
      <c r="AN115" s="39">
        <v>32404</v>
      </c>
      <c r="AO115" s="39">
        <v>32404</v>
      </c>
      <c r="AP115" s="39">
        <v>31623</v>
      </c>
      <c r="AQ115" s="39">
        <v>31137</v>
      </c>
      <c r="AR115" s="39">
        <v>30516</v>
      </c>
      <c r="AS115" s="39">
        <v>29335</v>
      </c>
      <c r="AT115" s="39">
        <v>28354</v>
      </c>
      <c r="AU115" s="39">
        <v>28328</v>
      </c>
      <c r="AV115" s="39">
        <v>26986</v>
      </c>
      <c r="AW115" s="39">
        <v>25735</v>
      </c>
      <c r="AX115" s="39">
        <v>23412</v>
      </c>
      <c r="AY115" s="39">
        <v>21744</v>
      </c>
      <c r="AZ115" s="39">
        <v>20628</v>
      </c>
      <c r="BA115" s="39">
        <v>19458</v>
      </c>
      <c r="BB115" s="39">
        <v>18452</v>
      </c>
      <c r="BC115" s="39">
        <v>17367</v>
      </c>
      <c r="BD115" s="39">
        <v>17132</v>
      </c>
      <c r="BE115" s="39">
        <v>16348</v>
      </c>
      <c r="BF115" s="39">
        <v>15190</v>
      </c>
      <c r="BG115" s="39">
        <v>12807</v>
      </c>
      <c r="BH115" s="39">
        <v>11180</v>
      </c>
      <c r="BI115" s="44"/>
      <c r="BJ115" s="44"/>
      <c r="BK115" s="44"/>
      <c r="BL115" s="44"/>
      <c r="BM115" s="44"/>
      <c r="BN115" s="44"/>
      <c r="BO115" s="44"/>
      <c r="BP115" s="44"/>
      <c r="BQ115" s="252"/>
      <c r="BR115" s="44"/>
      <c r="BS115" s="44"/>
      <c r="BT115" s="44"/>
    </row>
    <row r="116" spans="1:72" ht="36" customHeight="1" x14ac:dyDescent="0.25">
      <c r="A116" s="74">
        <v>104</v>
      </c>
      <c r="B116" s="71" t="s">
        <v>656</v>
      </c>
      <c r="C116" s="64" t="s">
        <v>833</v>
      </c>
      <c r="D116" s="22" t="s">
        <v>146</v>
      </c>
      <c r="E116" s="21" t="s">
        <v>127</v>
      </c>
      <c r="F116" s="21" t="s">
        <v>147</v>
      </c>
      <c r="G116" s="39">
        <v>4455</v>
      </c>
      <c r="H116" s="39">
        <v>4731</v>
      </c>
      <c r="I116" s="39">
        <v>4122</v>
      </c>
      <c r="J116" s="39">
        <v>3578</v>
      </c>
      <c r="K116" s="39">
        <v>3113</v>
      </c>
      <c r="L116" s="39">
        <v>2664</v>
      </c>
      <c r="M116" s="39">
        <v>2175</v>
      </c>
      <c r="N116" s="39">
        <v>1825</v>
      </c>
      <c r="O116" s="39">
        <v>1620</v>
      </c>
      <c r="P116" s="39">
        <v>1403</v>
      </c>
      <c r="Q116" s="39">
        <v>1227</v>
      </c>
      <c r="R116" s="39">
        <v>1051</v>
      </c>
      <c r="S116" s="39">
        <v>937</v>
      </c>
      <c r="T116" s="39">
        <v>802</v>
      </c>
      <c r="U116" s="39">
        <v>384</v>
      </c>
      <c r="V116" s="42">
        <v>186</v>
      </c>
      <c r="W116" s="42">
        <v>0</v>
      </c>
      <c r="X116" s="42">
        <v>0</v>
      </c>
      <c r="Y116" s="42">
        <v>0</v>
      </c>
      <c r="Z116" s="42">
        <v>0</v>
      </c>
      <c r="AA116" s="42">
        <v>0</v>
      </c>
      <c r="AB116" s="42">
        <v>0</v>
      </c>
      <c r="AC116" s="42">
        <v>0</v>
      </c>
      <c r="AD116" s="42">
        <v>0</v>
      </c>
      <c r="AE116" s="42">
        <v>0</v>
      </c>
      <c r="AF116" s="42">
        <v>0</v>
      </c>
      <c r="AG116" s="42">
        <v>0</v>
      </c>
      <c r="AH116" s="42">
        <v>0</v>
      </c>
      <c r="AI116" s="42">
        <v>0</v>
      </c>
      <c r="AJ116" s="42">
        <v>0</v>
      </c>
      <c r="AK116" s="56"/>
      <c r="AL116" s="56"/>
      <c r="AM116" s="56"/>
      <c r="AN116" s="44"/>
      <c r="AO116" s="44"/>
      <c r="AP116" s="44"/>
      <c r="AQ116" s="44"/>
      <c r="AR116" s="44"/>
      <c r="AS116" s="44"/>
      <c r="AT116" s="44"/>
      <c r="AU116" s="44"/>
      <c r="AV116" s="44"/>
      <c r="AW116" s="44"/>
      <c r="AX116" s="44"/>
      <c r="AY116" s="44"/>
      <c r="AZ116" s="44"/>
      <c r="BA116" s="44"/>
      <c r="BB116" s="44"/>
      <c r="BC116" s="44"/>
      <c r="BD116" s="44"/>
      <c r="BE116" s="44"/>
      <c r="BF116" s="44"/>
      <c r="BG116" s="44"/>
      <c r="BH116" s="44"/>
      <c r="BI116" s="44"/>
      <c r="BJ116" s="44"/>
      <c r="BK116" s="44"/>
      <c r="BL116" s="44"/>
      <c r="BM116" s="44"/>
      <c r="BN116" s="44"/>
      <c r="BO116" s="44"/>
      <c r="BP116" s="44"/>
      <c r="BQ116" s="252"/>
      <c r="BR116" s="44"/>
      <c r="BS116" s="44"/>
      <c r="BT116" s="44"/>
    </row>
    <row r="117" spans="1:72" ht="36" customHeight="1" x14ac:dyDescent="0.25">
      <c r="A117" s="74">
        <v>105</v>
      </c>
      <c r="B117" s="71" t="s">
        <v>656</v>
      </c>
      <c r="C117" s="64" t="s">
        <v>833</v>
      </c>
      <c r="D117" s="22" t="s">
        <v>146</v>
      </c>
      <c r="E117" s="21" t="s">
        <v>229</v>
      </c>
      <c r="F117" s="21" t="s">
        <v>264</v>
      </c>
      <c r="G117" s="39">
        <v>2798</v>
      </c>
      <c r="H117" s="39">
        <v>2582</v>
      </c>
      <c r="I117" s="39">
        <v>2371</v>
      </c>
      <c r="J117" s="39">
        <v>2155</v>
      </c>
      <c r="K117" s="39">
        <v>1869</v>
      </c>
      <c r="L117" s="39">
        <v>1609</v>
      </c>
      <c r="M117" s="39">
        <v>1417</v>
      </c>
      <c r="N117" s="39">
        <v>1196</v>
      </c>
      <c r="O117" s="39">
        <v>1005</v>
      </c>
      <c r="P117" s="39">
        <v>742</v>
      </c>
      <c r="Q117" s="39">
        <v>616</v>
      </c>
      <c r="R117" s="39">
        <v>511</v>
      </c>
      <c r="S117" s="39">
        <v>401</v>
      </c>
      <c r="T117" s="39">
        <v>295</v>
      </c>
      <c r="U117" s="39">
        <v>131</v>
      </c>
      <c r="V117" s="42">
        <v>15</v>
      </c>
      <c r="W117" s="42">
        <v>0</v>
      </c>
      <c r="X117" s="42">
        <v>0</v>
      </c>
      <c r="Y117" s="42">
        <v>0</v>
      </c>
      <c r="Z117" s="42">
        <v>0</v>
      </c>
      <c r="AA117" s="42">
        <v>0</v>
      </c>
      <c r="AB117" s="42">
        <v>0</v>
      </c>
      <c r="AC117" s="42">
        <v>0</v>
      </c>
      <c r="AD117" s="42">
        <v>0</v>
      </c>
      <c r="AE117" s="42">
        <v>0</v>
      </c>
      <c r="AF117" s="42">
        <v>0</v>
      </c>
      <c r="AG117" s="42">
        <v>0</v>
      </c>
      <c r="AH117" s="42">
        <v>0</v>
      </c>
      <c r="AI117" s="42">
        <v>0</v>
      </c>
      <c r="AJ117" s="42">
        <v>0</v>
      </c>
      <c r="AK117" s="56"/>
      <c r="AL117" s="56"/>
      <c r="AM117" s="56"/>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252"/>
      <c r="BR117" s="44"/>
      <c r="BS117" s="44"/>
      <c r="BT117" s="44"/>
    </row>
    <row r="118" spans="1:72" ht="36" customHeight="1" x14ac:dyDescent="0.25">
      <c r="A118" s="74">
        <v>106</v>
      </c>
      <c r="B118" s="71" t="s">
        <v>656</v>
      </c>
      <c r="C118" s="64" t="s">
        <v>833</v>
      </c>
      <c r="D118" s="22" t="s">
        <v>146</v>
      </c>
      <c r="E118" s="21" t="s">
        <v>310</v>
      </c>
      <c r="F118" s="21" t="s">
        <v>694</v>
      </c>
      <c r="G118" s="39">
        <v>9971</v>
      </c>
      <c r="H118" s="39">
        <v>9493</v>
      </c>
      <c r="I118" s="39">
        <v>9128</v>
      </c>
      <c r="J118" s="39">
        <v>8537</v>
      </c>
      <c r="K118" s="39">
        <v>8029</v>
      </c>
      <c r="L118" s="39">
        <v>7403</v>
      </c>
      <c r="M118" s="39">
        <v>6740</v>
      </c>
      <c r="N118" s="39">
        <v>6234</v>
      </c>
      <c r="O118" s="39">
        <v>5772</v>
      </c>
      <c r="P118" s="39">
        <v>5218</v>
      </c>
      <c r="Q118" s="39">
        <v>4539</v>
      </c>
      <c r="R118" s="39">
        <v>3695</v>
      </c>
      <c r="S118" s="39">
        <v>3020</v>
      </c>
      <c r="T118" s="39">
        <v>2323</v>
      </c>
      <c r="U118" s="39">
        <v>1388</v>
      </c>
      <c r="V118" s="42">
        <v>616</v>
      </c>
      <c r="W118" s="42">
        <v>0</v>
      </c>
      <c r="X118" s="42">
        <v>0</v>
      </c>
      <c r="Y118" s="42">
        <v>0</v>
      </c>
      <c r="Z118" s="42">
        <v>0</v>
      </c>
      <c r="AA118" s="42">
        <v>0</v>
      </c>
      <c r="AB118" s="42">
        <v>0</v>
      </c>
      <c r="AC118" s="42">
        <v>0</v>
      </c>
      <c r="AD118" s="42">
        <v>0</v>
      </c>
      <c r="AE118" s="42">
        <v>0</v>
      </c>
      <c r="AF118" s="42">
        <v>0</v>
      </c>
      <c r="AG118" s="42">
        <v>0</v>
      </c>
      <c r="AH118" s="42">
        <v>0</v>
      </c>
      <c r="AI118" s="42">
        <v>0</v>
      </c>
      <c r="AJ118" s="42">
        <v>0</v>
      </c>
      <c r="AK118" s="56"/>
      <c r="AL118" s="56"/>
      <c r="AM118" s="56"/>
      <c r="AN118" s="44"/>
      <c r="AO118" s="44"/>
      <c r="AP118" s="44"/>
      <c r="AQ118" s="44"/>
      <c r="AR118" s="44"/>
      <c r="AS118" s="44"/>
      <c r="AT118" s="44"/>
      <c r="AU118" s="44"/>
      <c r="AV118" s="44"/>
      <c r="AW118" s="44"/>
      <c r="AX118" s="44"/>
      <c r="AY118" s="44"/>
      <c r="AZ118" s="44"/>
      <c r="BA118" s="44"/>
      <c r="BB118" s="44"/>
      <c r="BC118" s="44"/>
      <c r="BD118" s="44"/>
      <c r="BE118" s="44"/>
      <c r="BF118" s="44"/>
      <c r="BG118" s="44"/>
      <c r="BH118" s="44"/>
      <c r="BI118" s="44"/>
      <c r="BJ118" s="44"/>
      <c r="BK118" s="44"/>
      <c r="BL118" s="44"/>
      <c r="BM118" s="44"/>
      <c r="BN118" s="44"/>
      <c r="BO118" s="44"/>
      <c r="BP118" s="44"/>
      <c r="BQ118" s="252"/>
      <c r="BR118" s="44"/>
      <c r="BS118" s="44"/>
      <c r="BT118" s="44"/>
    </row>
    <row r="119" spans="1:72" ht="36" customHeight="1" x14ac:dyDescent="0.25">
      <c r="A119" s="74">
        <v>107</v>
      </c>
      <c r="B119" s="71" t="s">
        <v>633</v>
      </c>
      <c r="C119" s="64" t="s">
        <v>207</v>
      </c>
      <c r="D119" s="22" t="s">
        <v>208</v>
      </c>
      <c r="E119" s="21" t="s">
        <v>201</v>
      </c>
      <c r="F119" s="21" t="s">
        <v>750</v>
      </c>
      <c r="G119" s="39">
        <v>808</v>
      </c>
      <c r="H119" s="39">
        <v>859</v>
      </c>
      <c r="I119" s="39">
        <v>883</v>
      </c>
      <c r="J119" s="39">
        <v>829</v>
      </c>
      <c r="K119" s="39">
        <v>823</v>
      </c>
      <c r="L119" s="39">
        <v>827</v>
      </c>
      <c r="M119" s="39">
        <v>832</v>
      </c>
      <c r="N119" s="39">
        <v>832</v>
      </c>
      <c r="O119" s="39">
        <v>840</v>
      </c>
      <c r="P119" s="39">
        <v>858</v>
      </c>
      <c r="Q119" s="39">
        <v>863</v>
      </c>
      <c r="R119" s="39">
        <v>882</v>
      </c>
      <c r="S119" s="39">
        <v>835</v>
      </c>
      <c r="T119" s="39">
        <v>846</v>
      </c>
      <c r="U119" s="39">
        <v>857</v>
      </c>
      <c r="V119" s="39">
        <v>894</v>
      </c>
      <c r="W119" s="39">
        <v>891</v>
      </c>
      <c r="X119" s="39">
        <v>887</v>
      </c>
      <c r="Y119" s="39">
        <v>954</v>
      </c>
      <c r="Z119" s="39">
        <v>985</v>
      </c>
      <c r="AA119" s="39">
        <v>1090</v>
      </c>
      <c r="AB119" s="39">
        <v>1176</v>
      </c>
      <c r="AC119" s="39">
        <v>1278</v>
      </c>
      <c r="AD119" s="39">
        <v>1291</v>
      </c>
      <c r="AE119" s="39">
        <v>1403</v>
      </c>
      <c r="AF119" s="39">
        <v>1424</v>
      </c>
      <c r="AG119" s="39">
        <v>1406</v>
      </c>
      <c r="AH119" s="39">
        <v>1434</v>
      </c>
      <c r="AI119" s="39">
        <v>1441</v>
      </c>
      <c r="AJ119" s="39">
        <v>1447</v>
      </c>
      <c r="AK119" s="40">
        <v>1451.3594701407171</v>
      </c>
      <c r="AL119" s="40">
        <v>1454.8291505159041</v>
      </c>
      <c r="AM119" s="40">
        <v>1457.4482694990913</v>
      </c>
      <c r="AN119" s="39">
        <v>1400</v>
      </c>
      <c r="AO119" s="39">
        <v>1409</v>
      </c>
      <c r="AP119" s="39">
        <v>1411</v>
      </c>
      <c r="AQ119" s="39">
        <v>1350</v>
      </c>
      <c r="AR119" s="39">
        <v>1203</v>
      </c>
      <c r="AS119" s="39">
        <v>1197</v>
      </c>
      <c r="AT119" s="39">
        <v>1174</v>
      </c>
      <c r="AU119" s="39">
        <v>2346</v>
      </c>
      <c r="AV119" s="39">
        <v>1180</v>
      </c>
      <c r="AW119" s="39">
        <v>1022</v>
      </c>
      <c r="AX119" s="39">
        <v>1029</v>
      </c>
      <c r="AY119" s="39">
        <v>1031</v>
      </c>
      <c r="AZ119" s="39">
        <v>1035</v>
      </c>
      <c r="BA119" s="39">
        <v>1009</v>
      </c>
      <c r="BB119" s="39">
        <v>1008</v>
      </c>
      <c r="BC119" s="39">
        <v>1007</v>
      </c>
      <c r="BD119" s="39">
        <v>1006</v>
      </c>
      <c r="BE119" s="39">
        <v>701</v>
      </c>
      <c r="BF119" s="39">
        <v>702</v>
      </c>
      <c r="BG119" s="39">
        <v>700</v>
      </c>
      <c r="BH119" s="39">
        <v>702</v>
      </c>
      <c r="BI119" s="39">
        <v>701</v>
      </c>
      <c r="BJ119" s="39">
        <v>702</v>
      </c>
      <c r="BK119" s="39">
        <v>702</v>
      </c>
      <c r="BL119" s="39">
        <v>703</v>
      </c>
      <c r="BM119" s="39">
        <v>705</v>
      </c>
      <c r="BN119" s="39">
        <v>707</v>
      </c>
      <c r="BO119" s="39">
        <v>738</v>
      </c>
      <c r="BP119" s="39">
        <v>721</v>
      </c>
      <c r="BQ119" s="253">
        <v>722</v>
      </c>
      <c r="BR119" s="39">
        <v>749</v>
      </c>
      <c r="BS119" s="39">
        <v>688</v>
      </c>
      <c r="BT119" s="39">
        <v>755</v>
      </c>
    </row>
    <row r="120" spans="1:72" ht="36" customHeight="1" x14ac:dyDescent="0.25">
      <c r="A120" s="74">
        <v>108</v>
      </c>
      <c r="B120" s="71" t="s">
        <v>633</v>
      </c>
      <c r="C120" s="64" t="s">
        <v>222</v>
      </c>
      <c r="D120" s="22" t="s">
        <v>223</v>
      </c>
      <c r="E120" s="21" t="s">
        <v>201</v>
      </c>
      <c r="F120" s="21" t="s">
        <v>673</v>
      </c>
      <c r="G120" s="39">
        <v>133</v>
      </c>
      <c r="H120" s="39">
        <v>135</v>
      </c>
      <c r="I120" s="39">
        <v>134</v>
      </c>
      <c r="J120" s="39">
        <v>132</v>
      </c>
      <c r="K120" s="39">
        <v>126</v>
      </c>
      <c r="L120" s="39">
        <v>128</v>
      </c>
      <c r="M120" s="39">
        <v>130</v>
      </c>
      <c r="N120" s="39">
        <v>113</v>
      </c>
      <c r="O120" s="39">
        <v>136</v>
      </c>
      <c r="P120" s="39">
        <v>111</v>
      </c>
      <c r="Q120" s="39">
        <v>145</v>
      </c>
      <c r="R120" s="39">
        <v>130</v>
      </c>
      <c r="S120" s="39">
        <v>129</v>
      </c>
      <c r="T120" s="39">
        <v>133</v>
      </c>
      <c r="U120" s="39">
        <v>107</v>
      </c>
      <c r="V120" s="39">
        <v>143</v>
      </c>
      <c r="W120" s="39">
        <v>104</v>
      </c>
      <c r="X120" s="39">
        <v>101</v>
      </c>
      <c r="Y120" s="39">
        <v>100</v>
      </c>
      <c r="Z120" s="39">
        <v>104</v>
      </c>
      <c r="AA120" s="39">
        <v>114</v>
      </c>
      <c r="AB120" s="39">
        <v>105</v>
      </c>
      <c r="AC120" s="39">
        <v>104</v>
      </c>
      <c r="AD120" s="39">
        <v>107</v>
      </c>
      <c r="AE120" s="39">
        <v>79</v>
      </c>
      <c r="AF120" s="39">
        <v>70</v>
      </c>
      <c r="AG120" s="39">
        <v>80</v>
      </c>
      <c r="AH120" s="39">
        <v>77</v>
      </c>
      <c r="AI120" s="39">
        <v>90</v>
      </c>
      <c r="AJ120" s="39">
        <v>92</v>
      </c>
      <c r="AK120" s="39">
        <v>95</v>
      </c>
      <c r="AL120" s="39">
        <v>94</v>
      </c>
      <c r="AM120" s="39">
        <v>93</v>
      </c>
      <c r="AN120" s="39">
        <v>95</v>
      </c>
      <c r="AO120" s="39">
        <v>95</v>
      </c>
      <c r="AP120" s="39">
        <v>95</v>
      </c>
      <c r="AQ120" s="39">
        <v>94</v>
      </c>
      <c r="AR120" s="39">
        <v>95</v>
      </c>
      <c r="AS120" s="39">
        <v>95</v>
      </c>
      <c r="AT120" s="39">
        <v>95</v>
      </c>
      <c r="AU120" s="39">
        <v>95</v>
      </c>
      <c r="AV120" s="39">
        <v>96</v>
      </c>
      <c r="AW120" s="39">
        <v>95</v>
      </c>
      <c r="AX120" s="39">
        <v>96</v>
      </c>
      <c r="AY120" s="39">
        <v>96</v>
      </c>
      <c r="AZ120" s="40">
        <f>AY120+(AY120*(POWER((AY120/AW120),(0.333333333333333))-1))</f>
        <v>96.335667066715899</v>
      </c>
      <c r="BA120" s="40">
        <f>AZ120+(AZ120*(POWER((AZ120/AX120),(0.333333333333333))-1))</f>
        <v>96.447816702287284</v>
      </c>
      <c r="BB120" s="40">
        <f>BA120+(BA120*(POWER((BA120/AY120),(0.333333333333333))-1))</f>
        <v>96.597552668604777</v>
      </c>
      <c r="BC120" s="39">
        <v>80</v>
      </c>
      <c r="BD120" s="39">
        <v>95</v>
      </c>
      <c r="BE120" s="39">
        <v>72</v>
      </c>
      <c r="BF120" s="39">
        <v>72</v>
      </c>
      <c r="BG120" s="39">
        <v>72</v>
      </c>
      <c r="BH120" s="39">
        <v>72</v>
      </c>
      <c r="BI120" s="40">
        <f>BH120+(BH120*(POWER((BH120/BF120),(0.333333333333333))-1))</f>
        <v>72</v>
      </c>
      <c r="BJ120" s="40">
        <f t="shared" ref="BJ120:BK120" si="72">BI120+(BI120*(POWER((BI120/BG120),(0.333333333333333))-1))</f>
        <v>72</v>
      </c>
      <c r="BK120" s="40">
        <f t="shared" si="72"/>
        <v>72</v>
      </c>
      <c r="BL120" s="40">
        <v>72</v>
      </c>
      <c r="BM120" s="40">
        <v>72</v>
      </c>
      <c r="BN120" s="40">
        <v>72</v>
      </c>
      <c r="BO120" s="40">
        <f t="shared" ref="BO120" si="73">BN120+(BN120*(POWER((BN120/BL120),(0.333333333333333))-1))</f>
        <v>72</v>
      </c>
      <c r="BP120" s="40">
        <f t="shared" ref="BP120" si="74">BO120+(BO120*(POWER((BO120/BM120),(0.333333333333333))-1))</f>
        <v>72</v>
      </c>
      <c r="BQ120" s="255">
        <f>BP120+(BP120*(POWER((BP120/BN120),(0.333333333333333))-1))</f>
        <v>72</v>
      </c>
      <c r="BR120" s="69">
        <v>72</v>
      </c>
      <c r="BS120" s="69">
        <v>72</v>
      </c>
      <c r="BT120" s="69">
        <v>30</v>
      </c>
    </row>
    <row r="121" spans="1:72" ht="36" customHeight="1" x14ac:dyDescent="0.25">
      <c r="A121" s="74">
        <v>109</v>
      </c>
      <c r="B121" s="71" t="s">
        <v>633</v>
      </c>
      <c r="C121" s="64" t="s">
        <v>850</v>
      </c>
      <c r="D121" s="22" t="s">
        <v>379</v>
      </c>
      <c r="E121" s="21" t="s">
        <v>352</v>
      </c>
      <c r="F121" s="21" t="s">
        <v>851</v>
      </c>
      <c r="G121" s="47"/>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62"/>
      <c r="AK121" s="63">
        <v>0</v>
      </c>
      <c r="AL121" s="63">
        <v>0</v>
      </c>
      <c r="AM121" s="63">
        <v>0</v>
      </c>
      <c r="AN121" s="63">
        <v>0</v>
      </c>
      <c r="AO121" s="63">
        <v>0</v>
      </c>
      <c r="AP121" s="63">
        <v>0</v>
      </c>
      <c r="AQ121" s="63">
        <v>0</v>
      </c>
      <c r="AR121" s="63">
        <v>0</v>
      </c>
      <c r="AS121" s="63">
        <v>1</v>
      </c>
      <c r="AT121" s="63"/>
      <c r="AU121" s="63"/>
      <c r="AV121" s="63"/>
      <c r="AW121" s="40"/>
      <c r="AX121" s="40"/>
      <c r="AY121" s="40"/>
      <c r="AZ121" s="40"/>
      <c r="BA121" s="40"/>
      <c r="BB121" s="40"/>
      <c r="BC121" s="40"/>
      <c r="BD121" s="40"/>
      <c r="BE121" s="40"/>
      <c r="BF121" s="39">
        <v>205</v>
      </c>
      <c r="BG121" s="39">
        <v>228</v>
      </c>
      <c r="BH121" s="39">
        <v>245</v>
      </c>
      <c r="BI121" s="39">
        <v>245</v>
      </c>
      <c r="BJ121" s="39">
        <v>250</v>
      </c>
      <c r="BK121" s="39">
        <v>250</v>
      </c>
      <c r="BL121" s="39">
        <v>160</v>
      </c>
      <c r="BM121" s="39">
        <v>165</v>
      </c>
      <c r="BN121" s="39">
        <v>175</v>
      </c>
      <c r="BO121" s="40">
        <f t="shared" ref="BO121:BO122" si="75">BN121+(BN121*(POWER((BN121/BL121),(0.333333333333333))-1))</f>
        <v>180.30623186662436</v>
      </c>
      <c r="BP121" s="40">
        <f t="shared" ref="BP121:BP122" si="76">BO121+(BO121*(POWER((BO121/BM121),(0.333333333333333))-1))</f>
        <v>185.71757393018044</v>
      </c>
      <c r="BQ121" s="255">
        <f>BP121+(BP121*(POWER((BP121/BN121),(0.333333333333333))-1))</f>
        <v>189.43402459156854</v>
      </c>
      <c r="BR121" s="255">
        <f t="shared" ref="BR121:BR122" si="77">BQ121+(BQ121*(POWER((BQ121/BO121),(0.333333333333333))-1))</f>
        <v>192.57817601464038</v>
      </c>
      <c r="BS121" s="255">
        <f t="shared" ref="BS121:BS122" si="78">BR121+(BR121*(POWER((BR121/BP121),(0.333333333333333))-1))</f>
        <v>194.92090754169249</v>
      </c>
      <c r="BT121" s="255">
        <f t="shared" ref="BT121:BT122" si="79">BS121+(BS121*(POWER((BS121/BQ121),(0.333333333333333))-1))</f>
        <v>196.7849606706973</v>
      </c>
    </row>
    <row r="122" spans="1:72" ht="36" customHeight="1" x14ac:dyDescent="0.25">
      <c r="A122" s="74">
        <v>110</v>
      </c>
      <c r="B122" s="71" t="s">
        <v>633</v>
      </c>
      <c r="C122" s="64" t="s">
        <v>775</v>
      </c>
      <c r="D122" s="22" t="s">
        <v>271</v>
      </c>
      <c r="E122" s="21" t="s">
        <v>229</v>
      </c>
      <c r="F122" s="21" t="s">
        <v>751</v>
      </c>
      <c r="G122" s="38">
        <v>1308</v>
      </c>
      <c r="H122" s="38">
        <v>439</v>
      </c>
      <c r="I122" s="38">
        <v>445</v>
      </c>
      <c r="J122" s="38">
        <v>454</v>
      </c>
      <c r="K122" s="38">
        <v>459</v>
      </c>
      <c r="L122" s="38">
        <v>464</v>
      </c>
      <c r="M122" s="38">
        <v>474</v>
      </c>
      <c r="N122" s="38">
        <v>489</v>
      </c>
      <c r="O122" s="38">
        <v>502</v>
      </c>
      <c r="P122" s="39">
        <v>515</v>
      </c>
      <c r="Q122" s="39">
        <v>527</v>
      </c>
      <c r="R122" s="39">
        <v>551</v>
      </c>
      <c r="S122" s="39">
        <v>504</v>
      </c>
      <c r="T122" s="39">
        <v>524</v>
      </c>
      <c r="U122" s="39">
        <v>554</v>
      </c>
      <c r="V122" s="39">
        <v>569</v>
      </c>
      <c r="W122" s="39">
        <v>579</v>
      </c>
      <c r="X122" s="39">
        <v>594</v>
      </c>
      <c r="Y122" s="39">
        <v>602</v>
      </c>
      <c r="Z122" s="39">
        <v>610</v>
      </c>
      <c r="AA122" s="39">
        <v>616</v>
      </c>
      <c r="AB122" s="51">
        <v>529</v>
      </c>
      <c r="AC122" s="51">
        <v>543</v>
      </c>
      <c r="AD122" s="51">
        <v>557</v>
      </c>
      <c r="AE122" s="39">
        <v>547</v>
      </c>
      <c r="AF122" s="39">
        <v>555</v>
      </c>
      <c r="AG122" s="39">
        <v>557</v>
      </c>
      <c r="AH122" s="39">
        <v>569</v>
      </c>
      <c r="AI122" s="39">
        <v>552</v>
      </c>
      <c r="AJ122" s="39">
        <v>562</v>
      </c>
      <c r="AK122" s="39">
        <v>542</v>
      </c>
      <c r="AL122" s="39">
        <v>532</v>
      </c>
      <c r="AM122" s="39">
        <v>537</v>
      </c>
      <c r="AN122" s="39">
        <v>535</v>
      </c>
      <c r="AO122" s="39">
        <v>535</v>
      </c>
      <c r="AP122" s="39">
        <v>535</v>
      </c>
      <c r="AQ122" s="39">
        <v>534</v>
      </c>
      <c r="AR122" s="39">
        <v>515</v>
      </c>
      <c r="AS122" s="39">
        <v>509</v>
      </c>
      <c r="AT122" s="40">
        <f t="shared" ref="AT122:BG122" si="80">AS122+(AS122*(POWER((AS122/AQ122),(0.333333333333333))-1))</f>
        <v>500.92951826410399</v>
      </c>
      <c r="AU122" s="40">
        <f t="shared" si="80"/>
        <v>496.32530994006436</v>
      </c>
      <c r="AV122" s="40">
        <f t="shared" si="80"/>
        <v>492.1709419916499</v>
      </c>
      <c r="AW122" s="40">
        <f t="shared" si="80"/>
        <v>489.28558101701407</v>
      </c>
      <c r="AX122" s="40">
        <f t="shared" si="80"/>
        <v>486.9612638183458</v>
      </c>
      <c r="AY122" s="40">
        <f t="shared" si="80"/>
        <v>485.2369878159725</v>
      </c>
      <c r="AZ122" s="40">
        <f t="shared" si="80"/>
        <v>483.89491494765974</v>
      </c>
      <c r="BA122" s="40">
        <f t="shared" si="80"/>
        <v>482.87709545690518</v>
      </c>
      <c r="BB122" s="40">
        <f t="shared" si="80"/>
        <v>482.09301788938575</v>
      </c>
      <c r="BC122" s="40">
        <f t="shared" si="80"/>
        <v>481.49387783672552</v>
      </c>
      <c r="BD122" s="40">
        <f t="shared" si="80"/>
        <v>481.03368636299302</v>
      </c>
      <c r="BE122" s="40">
        <f t="shared" si="80"/>
        <v>480.68109338076204</v>
      </c>
      <c r="BF122" s="40">
        <f t="shared" si="80"/>
        <v>480.41047023625617</v>
      </c>
      <c r="BG122" s="40">
        <f t="shared" si="80"/>
        <v>480.20291100667686</v>
      </c>
      <c r="BH122" s="40">
        <f>BG122+(BG122*(POWER((BG122/BE122),(0.333333333333333))-1))</f>
        <v>480.04362261572589</v>
      </c>
      <c r="BI122" s="40">
        <f>BH122+(BH122*(POWER((BH122/BF122),(0.333333333333333))-1))</f>
        <v>479.9214023371307</v>
      </c>
      <c r="BJ122" s="40">
        <f t="shared" ref="BJ122:BK122" si="81">BI122+(BI122*(POWER((BI122/BG122),(0.333333333333333))-1))</f>
        <v>479.82760279171112</v>
      </c>
      <c r="BK122" s="40">
        <f t="shared" si="81"/>
        <v>479.75561778786863</v>
      </c>
      <c r="BL122" s="40">
        <v>479.70036899882228</v>
      </c>
      <c r="BM122" s="40">
        <v>479.65796523230784</v>
      </c>
      <c r="BN122" s="40">
        <v>479.62541879772772</v>
      </c>
      <c r="BO122" s="40">
        <f t="shared" si="75"/>
        <v>479.60043799978729</v>
      </c>
      <c r="BP122" s="40">
        <f t="shared" si="76"/>
        <v>479.58126378886868</v>
      </c>
      <c r="BQ122" s="255">
        <f>BP122+(BP122*(POWER((BP122/BN122),(0.333333333333333))-1))</f>
        <v>479.56654635592832</v>
      </c>
      <c r="BR122" s="255">
        <f t="shared" si="77"/>
        <v>479.55524967353944</v>
      </c>
      <c r="BS122" s="255">
        <f t="shared" si="78"/>
        <v>479.54657861534321</v>
      </c>
      <c r="BT122" s="255">
        <f t="shared" si="79"/>
        <v>479.53992288657167</v>
      </c>
    </row>
    <row r="123" spans="1:72" ht="36" customHeight="1" x14ac:dyDescent="0.25">
      <c r="A123" s="74">
        <v>111</v>
      </c>
      <c r="B123" s="71" t="s">
        <v>635</v>
      </c>
      <c r="C123" s="64" t="s">
        <v>715</v>
      </c>
      <c r="D123" s="22" t="s">
        <v>6</v>
      </c>
      <c r="E123" s="21" t="s">
        <v>1</v>
      </c>
      <c r="F123" s="21" t="s">
        <v>7</v>
      </c>
      <c r="G123" s="39">
        <v>2420</v>
      </c>
      <c r="H123" s="39">
        <v>2476</v>
      </c>
      <c r="I123" s="39">
        <v>2615</v>
      </c>
      <c r="J123" s="39">
        <v>2465</v>
      </c>
      <c r="K123" s="39">
        <v>2607</v>
      </c>
      <c r="L123" s="39">
        <v>2683</v>
      </c>
      <c r="M123" s="39">
        <v>2480</v>
      </c>
      <c r="N123" s="39">
        <v>2545</v>
      </c>
      <c r="O123" s="39">
        <v>2588</v>
      </c>
      <c r="P123" s="39">
        <v>2280</v>
      </c>
      <c r="Q123" s="39">
        <v>2332</v>
      </c>
      <c r="R123" s="39">
        <v>2401</v>
      </c>
      <c r="S123" s="39">
        <v>2333</v>
      </c>
      <c r="T123" s="39">
        <v>2333</v>
      </c>
      <c r="U123" s="39">
        <v>2333</v>
      </c>
      <c r="V123" s="39">
        <v>2261</v>
      </c>
      <c r="W123" s="39">
        <v>2315</v>
      </c>
      <c r="X123" s="39">
        <v>2385</v>
      </c>
      <c r="Y123" s="39">
        <v>2146</v>
      </c>
      <c r="Z123" s="39">
        <v>2193</v>
      </c>
      <c r="AA123" s="39">
        <v>2251</v>
      </c>
      <c r="AB123" s="39">
        <v>2107</v>
      </c>
      <c r="AC123" s="39">
        <v>2162</v>
      </c>
      <c r="AD123" s="39">
        <v>2228</v>
      </c>
      <c r="AE123" s="39">
        <v>2037</v>
      </c>
      <c r="AF123" s="39">
        <v>2122</v>
      </c>
      <c r="AG123" s="39">
        <v>2302</v>
      </c>
      <c r="AH123" s="39">
        <v>2154</v>
      </c>
      <c r="AI123" s="39">
        <v>2316</v>
      </c>
      <c r="AJ123" s="39">
        <v>2490</v>
      </c>
      <c r="AK123" s="39">
        <v>2850</v>
      </c>
      <c r="AL123" s="39">
        <v>3083</v>
      </c>
      <c r="AM123" s="39">
        <v>3222</v>
      </c>
      <c r="AN123" s="39">
        <v>3064</v>
      </c>
      <c r="AO123" s="39">
        <v>3228</v>
      </c>
      <c r="AP123" s="39">
        <v>3347</v>
      </c>
      <c r="AQ123" s="39">
        <v>3364</v>
      </c>
      <c r="AR123" s="39">
        <v>3526</v>
      </c>
      <c r="AS123" s="39">
        <v>3655</v>
      </c>
      <c r="AT123" s="39">
        <v>3581</v>
      </c>
      <c r="AU123" s="39">
        <v>3703</v>
      </c>
      <c r="AV123" s="39">
        <v>3857</v>
      </c>
      <c r="AW123" s="39">
        <v>3517</v>
      </c>
      <c r="AX123" s="39">
        <v>3929</v>
      </c>
      <c r="AY123" s="39">
        <v>4013</v>
      </c>
      <c r="AZ123" s="39">
        <v>3944</v>
      </c>
      <c r="BA123" s="39">
        <v>3858</v>
      </c>
      <c r="BB123" s="39">
        <v>3841</v>
      </c>
      <c r="BC123" s="43">
        <v>3843</v>
      </c>
      <c r="BD123" s="43">
        <v>3833</v>
      </c>
      <c r="BE123" s="43">
        <v>3670</v>
      </c>
      <c r="BF123" s="44"/>
      <c r="BG123" s="44"/>
      <c r="BH123" s="44"/>
      <c r="BI123" s="44"/>
      <c r="BJ123" s="44"/>
      <c r="BK123" s="44"/>
      <c r="BL123" s="44"/>
      <c r="BM123" s="44"/>
      <c r="BN123" s="44"/>
      <c r="BO123" s="44"/>
      <c r="BP123" s="44"/>
      <c r="BQ123" s="252"/>
      <c r="BR123" s="44"/>
      <c r="BS123" s="44"/>
      <c r="BT123" s="44"/>
    </row>
    <row r="124" spans="1:72" ht="36" customHeight="1" x14ac:dyDescent="0.25">
      <c r="A124" s="74">
        <v>112</v>
      </c>
      <c r="B124" s="71" t="s">
        <v>633</v>
      </c>
      <c r="C124" s="64" t="s">
        <v>938</v>
      </c>
      <c r="D124" s="22" t="s">
        <v>939</v>
      </c>
      <c r="E124" s="21" t="s">
        <v>127</v>
      </c>
      <c r="F124" s="21" t="s">
        <v>516</v>
      </c>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63"/>
      <c r="AX124" s="63"/>
      <c r="AY124" s="63"/>
      <c r="AZ124" s="63"/>
      <c r="BA124" s="63"/>
      <c r="BB124" s="63"/>
      <c r="BC124" s="63"/>
      <c r="BD124" s="63"/>
      <c r="BE124" s="63"/>
      <c r="BF124" s="63"/>
      <c r="BG124" s="63"/>
      <c r="BH124" s="63"/>
      <c r="BI124" s="63">
        <v>0</v>
      </c>
      <c r="BJ124" s="63">
        <v>0</v>
      </c>
      <c r="BK124" s="63">
        <v>0</v>
      </c>
      <c r="BL124" s="63">
        <v>0</v>
      </c>
      <c r="BM124" s="63">
        <v>0</v>
      </c>
      <c r="BN124" s="63">
        <v>0</v>
      </c>
      <c r="BO124" s="63">
        <v>0</v>
      </c>
      <c r="BP124" s="63">
        <v>0</v>
      </c>
      <c r="BQ124" s="259">
        <v>0</v>
      </c>
      <c r="BR124" s="63">
        <v>0</v>
      </c>
      <c r="BS124" s="63">
        <v>0</v>
      </c>
      <c r="BT124" s="63">
        <v>0</v>
      </c>
    </row>
    <row r="125" spans="1:72" ht="36" customHeight="1" x14ac:dyDescent="0.25">
      <c r="A125" s="74">
        <v>113</v>
      </c>
      <c r="B125" s="71" t="s">
        <v>633</v>
      </c>
      <c r="C125" s="64" t="s">
        <v>370</v>
      </c>
      <c r="D125" s="22" t="s">
        <v>371</v>
      </c>
      <c r="E125" s="21" t="s">
        <v>369</v>
      </c>
      <c r="F125" s="21" t="s">
        <v>372</v>
      </c>
      <c r="G125" s="39">
        <v>286</v>
      </c>
      <c r="H125" s="39">
        <v>268</v>
      </c>
      <c r="I125" s="39">
        <v>292</v>
      </c>
      <c r="J125" s="39">
        <v>281</v>
      </c>
      <c r="K125" s="39">
        <v>309</v>
      </c>
      <c r="L125" s="39">
        <v>290</v>
      </c>
      <c r="M125" s="39">
        <v>290</v>
      </c>
      <c r="N125" s="39">
        <v>291</v>
      </c>
      <c r="O125" s="39">
        <v>294</v>
      </c>
      <c r="P125" s="39">
        <v>289</v>
      </c>
      <c r="Q125" s="39">
        <v>288</v>
      </c>
      <c r="R125" s="39">
        <v>289</v>
      </c>
      <c r="S125" s="39">
        <v>289</v>
      </c>
      <c r="T125" s="39">
        <v>289</v>
      </c>
      <c r="U125" s="39">
        <v>281</v>
      </c>
      <c r="V125" s="39">
        <v>283</v>
      </c>
      <c r="W125" s="39">
        <v>278</v>
      </c>
      <c r="X125" s="39">
        <v>283</v>
      </c>
      <c r="Y125" s="39">
        <v>277</v>
      </c>
      <c r="Z125" s="39">
        <v>278</v>
      </c>
      <c r="AA125" s="39">
        <v>279</v>
      </c>
      <c r="AB125" s="39">
        <v>283</v>
      </c>
      <c r="AC125" s="39">
        <v>280</v>
      </c>
      <c r="AD125" s="39">
        <v>280</v>
      </c>
      <c r="AE125" s="39">
        <v>255</v>
      </c>
      <c r="AF125" s="39">
        <v>268</v>
      </c>
      <c r="AG125" s="39">
        <v>259</v>
      </c>
      <c r="AH125" s="39">
        <v>250</v>
      </c>
      <c r="AI125" s="39">
        <v>211</v>
      </c>
      <c r="AJ125" s="39">
        <v>250</v>
      </c>
      <c r="AK125" s="39">
        <v>248</v>
      </c>
      <c r="AL125" s="39">
        <v>211</v>
      </c>
      <c r="AM125" s="39">
        <v>211</v>
      </c>
      <c r="AN125" s="39">
        <v>260</v>
      </c>
      <c r="AO125" s="39">
        <v>265</v>
      </c>
      <c r="AP125" s="39">
        <v>275</v>
      </c>
      <c r="AQ125" s="39">
        <v>247</v>
      </c>
      <c r="AR125" s="39">
        <v>243</v>
      </c>
      <c r="AS125" s="39">
        <v>245</v>
      </c>
      <c r="AT125" s="39">
        <v>239</v>
      </c>
      <c r="AU125" s="39">
        <v>233</v>
      </c>
      <c r="AV125" s="39">
        <v>200</v>
      </c>
      <c r="AW125" s="39">
        <v>201</v>
      </c>
      <c r="AX125" s="39">
        <v>202</v>
      </c>
      <c r="AY125" s="39">
        <v>240</v>
      </c>
      <c r="AZ125" s="39">
        <v>260</v>
      </c>
      <c r="BA125" s="39">
        <v>257</v>
      </c>
      <c r="BB125" s="39">
        <v>241</v>
      </c>
      <c r="BC125" s="39">
        <v>201</v>
      </c>
      <c r="BD125" s="39">
        <v>202</v>
      </c>
      <c r="BE125" s="39">
        <v>195</v>
      </c>
      <c r="BF125" s="39">
        <v>203</v>
      </c>
      <c r="BG125" s="39">
        <v>203</v>
      </c>
      <c r="BH125" s="39">
        <v>205</v>
      </c>
      <c r="BI125" s="39">
        <v>210</v>
      </c>
      <c r="BJ125" s="39">
        <v>229</v>
      </c>
      <c r="BK125" s="39">
        <v>231</v>
      </c>
      <c r="BL125" s="40">
        <v>238.45670667042083</v>
      </c>
      <c r="BM125" s="40">
        <v>241.69494168634367</v>
      </c>
      <c r="BN125" s="40">
        <v>245.36884683971513</v>
      </c>
      <c r="BO125" s="39">
        <v>181</v>
      </c>
      <c r="BP125" s="39">
        <v>177</v>
      </c>
      <c r="BQ125" s="253">
        <v>168</v>
      </c>
      <c r="BR125" s="39">
        <v>220</v>
      </c>
      <c r="BS125" s="39">
        <v>220</v>
      </c>
      <c r="BT125" s="39">
        <v>221</v>
      </c>
    </row>
    <row r="126" spans="1:72" ht="36" customHeight="1" x14ac:dyDescent="0.25">
      <c r="A126" s="74">
        <v>114</v>
      </c>
      <c r="B126" s="71" t="s">
        <v>633</v>
      </c>
      <c r="C126" s="64" t="s">
        <v>332</v>
      </c>
      <c r="D126" s="22" t="s">
        <v>333</v>
      </c>
      <c r="E126" s="21" t="s">
        <v>310</v>
      </c>
      <c r="F126" s="21" t="s">
        <v>323</v>
      </c>
      <c r="G126" s="43">
        <v>0</v>
      </c>
      <c r="H126" s="43">
        <v>0</v>
      </c>
      <c r="I126" s="43">
        <v>0</v>
      </c>
      <c r="J126" s="43">
        <v>0</v>
      </c>
      <c r="K126" s="43">
        <v>0</v>
      </c>
      <c r="L126" s="43">
        <v>0</v>
      </c>
      <c r="M126" s="43">
        <v>0</v>
      </c>
      <c r="N126" s="43">
        <v>0</v>
      </c>
      <c r="O126" s="43">
        <v>0</v>
      </c>
      <c r="P126" s="43">
        <v>0</v>
      </c>
      <c r="Q126" s="43">
        <v>0</v>
      </c>
      <c r="R126" s="43">
        <v>0</v>
      </c>
      <c r="S126" s="43">
        <v>0</v>
      </c>
      <c r="T126" s="43">
        <v>0</v>
      </c>
      <c r="U126" s="43">
        <v>0</v>
      </c>
      <c r="V126" s="43">
        <v>0</v>
      </c>
      <c r="W126" s="43">
        <v>0</v>
      </c>
      <c r="X126" s="43">
        <v>0</v>
      </c>
      <c r="Y126" s="43">
        <v>0</v>
      </c>
      <c r="Z126" s="43">
        <v>0</v>
      </c>
      <c r="AA126" s="43">
        <v>0</v>
      </c>
      <c r="AB126" s="44"/>
      <c r="AC126" s="44"/>
      <c r="AD126" s="44"/>
      <c r="AE126" s="44"/>
      <c r="AF126" s="44"/>
      <c r="AG126" s="44"/>
      <c r="AH126" s="44"/>
      <c r="AI126" s="44"/>
      <c r="AJ126" s="44"/>
      <c r="AK126" s="44"/>
      <c r="AL126" s="44"/>
      <c r="AM126" s="44"/>
      <c r="AN126" s="44"/>
      <c r="AO126" s="44"/>
      <c r="AP126" s="44"/>
      <c r="AQ126" s="44"/>
      <c r="AR126" s="44"/>
      <c r="AS126" s="44"/>
      <c r="AT126" s="44"/>
      <c r="AU126" s="44"/>
      <c r="AV126" s="44"/>
      <c r="AW126" s="44"/>
      <c r="AX126" s="44"/>
      <c r="AY126" s="44"/>
      <c r="AZ126" s="44"/>
      <c r="BA126" s="44"/>
      <c r="BB126" s="44"/>
      <c r="BC126" s="44"/>
      <c r="BD126" s="44"/>
      <c r="BE126" s="44"/>
      <c r="BF126" s="44"/>
      <c r="BG126" s="44"/>
      <c r="BH126" s="44"/>
      <c r="BI126" s="44"/>
      <c r="BJ126" s="44"/>
      <c r="BK126" s="44"/>
      <c r="BL126" s="44"/>
      <c r="BM126" s="44"/>
      <c r="BN126" s="44"/>
      <c r="BO126" s="44"/>
      <c r="BP126" s="44"/>
      <c r="BQ126" s="252"/>
      <c r="BR126" s="44"/>
      <c r="BS126" s="44"/>
      <c r="BT126" s="44"/>
    </row>
    <row r="127" spans="1:72" ht="36" customHeight="1" x14ac:dyDescent="0.25">
      <c r="A127" s="74">
        <v>115</v>
      </c>
      <c r="B127" s="73" t="s">
        <v>633</v>
      </c>
      <c r="C127" s="64" t="s">
        <v>820</v>
      </c>
      <c r="D127" s="64" t="s">
        <v>821</v>
      </c>
      <c r="E127" s="59" t="s">
        <v>107</v>
      </c>
      <c r="F127" s="59" t="s">
        <v>822</v>
      </c>
      <c r="G127" s="50"/>
      <c r="H127" s="50"/>
      <c r="I127" s="50"/>
      <c r="J127" s="50"/>
      <c r="K127" s="50"/>
      <c r="L127" s="50"/>
      <c r="M127" s="50"/>
      <c r="N127" s="50"/>
      <c r="O127" s="50"/>
      <c r="P127" s="50"/>
      <c r="Q127" s="50"/>
      <c r="R127" s="50"/>
      <c r="S127" s="50"/>
      <c r="T127" s="50"/>
      <c r="U127" s="50"/>
      <c r="V127" s="50"/>
      <c r="W127" s="50"/>
      <c r="X127" s="50"/>
      <c r="Y127" s="50"/>
      <c r="Z127" s="50"/>
      <c r="AA127" s="50"/>
      <c r="AB127" s="50"/>
      <c r="AC127" s="50"/>
      <c r="AD127" s="50"/>
      <c r="AE127" s="50"/>
      <c r="AF127" s="50"/>
      <c r="AG127" s="50"/>
      <c r="AH127" s="50"/>
      <c r="AI127" s="50"/>
      <c r="AJ127" s="50"/>
      <c r="AK127" s="63">
        <v>0</v>
      </c>
      <c r="AL127" s="63">
        <v>0</v>
      </c>
      <c r="AM127" s="63">
        <v>0</v>
      </c>
      <c r="AN127" s="49">
        <v>80</v>
      </c>
      <c r="AO127" s="49">
        <v>120</v>
      </c>
      <c r="AP127" s="49">
        <v>160</v>
      </c>
      <c r="AQ127" s="49">
        <v>120</v>
      </c>
      <c r="AR127" s="49">
        <v>200</v>
      </c>
      <c r="AS127" s="49">
        <v>415</v>
      </c>
      <c r="AT127" s="46">
        <f t="shared" ref="AT127:BB129" si="82">AS127+(AS127*(POWER((AS127/AQ127),(0.333333333333333))-1))</f>
        <v>627.58185751024666</v>
      </c>
      <c r="AU127" s="46">
        <f t="shared" si="82"/>
        <v>918.7919366041524</v>
      </c>
      <c r="AV127" s="46">
        <f t="shared" si="82"/>
        <v>1197.4945198490393</v>
      </c>
      <c r="AW127" s="39">
        <v>318</v>
      </c>
      <c r="AX127" s="39">
        <v>325</v>
      </c>
      <c r="AY127" s="39">
        <v>340</v>
      </c>
      <c r="AZ127" s="39">
        <v>341</v>
      </c>
      <c r="BA127" s="39">
        <v>342</v>
      </c>
      <c r="BB127" s="39">
        <v>500</v>
      </c>
      <c r="BC127" s="39">
        <v>251</v>
      </c>
      <c r="BD127" s="39">
        <v>252</v>
      </c>
      <c r="BE127" s="39">
        <v>254</v>
      </c>
      <c r="BF127" s="39">
        <v>231</v>
      </c>
      <c r="BG127" s="39">
        <v>243</v>
      </c>
      <c r="BH127" s="39">
        <v>266</v>
      </c>
      <c r="BI127" s="39">
        <v>260</v>
      </c>
      <c r="BJ127" s="39">
        <v>290</v>
      </c>
      <c r="BK127" s="39">
        <v>310</v>
      </c>
      <c r="BL127" s="40">
        <v>328.71874924204002</v>
      </c>
      <c r="BM127" s="40">
        <v>342.74145423249445</v>
      </c>
      <c r="BN127" s="40">
        <v>354.40644861088765</v>
      </c>
      <c r="BO127" s="39">
        <v>450</v>
      </c>
      <c r="BP127" s="39">
        <v>470</v>
      </c>
      <c r="BQ127" s="253">
        <v>510</v>
      </c>
      <c r="BR127" s="39">
        <v>521</v>
      </c>
      <c r="BS127" s="39">
        <v>530</v>
      </c>
      <c r="BT127" s="39">
        <v>540</v>
      </c>
    </row>
    <row r="128" spans="1:72" ht="36" customHeight="1" x14ac:dyDescent="0.25">
      <c r="A128" s="74">
        <v>116</v>
      </c>
      <c r="B128" s="71" t="s">
        <v>633</v>
      </c>
      <c r="C128" s="64" t="s">
        <v>272</v>
      </c>
      <c r="D128" s="22" t="s">
        <v>273</v>
      </c>
      <c r="E128" s="21" t="s">
        <v>274</v>
      </c>
      <c r="F128" s="21" t="s">
        <v>752</v>
      </c>
      <c r="G128" s="45">
        <v>45</v>
      </c>
      <c r="H128" s="45">
        <v>45</v>
      </c>
      <c r="I128" s="45">
        <v>45</v>
      </c>
      <c r="J128" s="45">
        <v>45</v>
      </c>
      <c r="K128" s="45">
        <v>45</v>
      </c>
      <c r="L128" s="45">
        <v>45</v>
      </c>
      <c r="M128" s="45">
        <v>45</v>
      </c>
      <c r="N128" s="45">
        <v>45</v>
      </c>
      <c r="O128" s="45">
        <v>45</v>
      </c>
      <c r="P128" s="45">
        <v>45</v>
      </c>
      <c r="Q128" s="45">
        <v>45</v>
      </c>
      <c r="R128" s="45">
        <v>45</v>
      </c>
      <c r="S128" s="45">
        <v>45</v>
      </c>
      <c r="T128" s="45">
        <v>45</v>
      </c>
      <c r="U128" s="45">
        <v>45</v>
      </c>
      <c r="V128" s="45">
        <v>45</v>
      </c>
      <c r="W128" s="45">
        <v>45</v>
      </c>
      <c r="X128" s="45">
        <v>45</v>
      </c>
      <c r="Y128" s="46">
        <v>45</v>
      </c>
      <c r="Z128" s="46">
        <v>45</v>
      </c>
      <c r="AA128" s="46">
        <v>45</v>
      </c>
      <c r="AB128" s="39">
        <v>40</v>
      </c>
      <c r="AC128" s="39">
        <v>40</v>
      </c>
      <c r="AD128" s="39">
        <v>40</v>
      </c>
      <c r="AE128" s="39">
        <v>50</v>
      </c>
      <c r="AF128" s="39">
        <v>50</v>
      </c>
      <c r="AG128" s="39">
        <v>50</v>
      </c>
      <c r="AH128" s="46">
        <v>50</v>
      </c>
      <c r="AI128" s="46">
        <v>50</v>
      </c>
      <c r="AJ128" s="46">
        <v>50</v>
      </c>
      <c r="AK128" s="46">
        <v>50</v>
      </c>
      <c r="AL128" s="46">
        <v>50</v>
      </c>
      <c r="AM128" s="46">
        <v>50</v>
      </c>
      <c r="AN128" s="40">
        <v>50</v>
      </c>
      <c r="AO128" s="40">
        <v>50</v>
      </c>
      <c r="AP128" s="40">
        <v>50</v>
      </c>
      <c r="AQ128" s="41">
        <v>50</v>
      </c>
      <c r="AR128" s="41">
        <v>50</v>
      </c>
      <c r="AS128" s="41">
        <v>50</v>
      </c>
      <c r="AT128" s="41">
        <f t="shared" si="82"/>
        <v>50</v>
      </c>
      <c r="AU128" s="41">
        <f t="shared" si="82"/>
        <v>50</v>
      </c>
      <c r="AV128" s="41">
        <f t="shared" si="82"/>
        <v>50</v>
      </c>
      <c r="AW128" s="40">
        <f t="shared" si="82"/>
        <v>50</v>
      </c>
      <c r="AX128" s="40">
        <f t="shared" si="82"/>
        <v>50</v>
      </c>
      <c r="AY128" s="40">
        <f t="shared" si="82"/>
        <v>50</v>
      </c>
      <c r="AZ128" s="40">
        <f t="shared" si="82"/>
        <v>50</v>
      </c>
      <c r="BA128" s="40">
        <f t="shared" si="82"/>
        <v>50</v>
      </c>
      <c r="BB128" s="40">
        <f t="shared" si="82"/>
        <v>50</v>
      </c>
      <c r="BC128" s="40">
        <f>BB128+(BB128*(POWER((BB128/AZ128),(0.333333333333333))-1))</f>
        <v>50</v>
      </c>
      <c r="BD128" s="40">
        <f>BC128+(BC128*(POWER((BC128/BA128),(0.333333333333333))-1))</f>
        <v>50</v>
      </c>
      <c r="BE128" s="40">
        <f>BD128+(BD128*(POWER((BD128/BB128),(0.333333333333333))-1))</f>
        <v>50</v>
      </c>
      <c r="BF128" s="39">
        <v>50</v>
      </c>
      <c r="BG128" s="39">
        <v>50</v>
      </c>
      <c r="BH128" s="39">
        <v>50</v>
      </c>
      <c r="BI128" s="40">
        <f>BH128+(BH128*(POWER((BH128/BF128),(0.333333333333333))-1))</f>
        <v>50</v>
      </c>
      <c r="BJ128" s="40">
        <f t="shared" ref="BJ128:BK128" si="83">BI128+(BI128*(POWER((BI128/BG128),(0.333333333333333))-1))</f>
        <v>50</v>
      </c>
      <c r="BK128" s="40">
        <f t="shared" si="83"/>
        <v>50</v>
      </c>
      <c r="BL128" s="39">
        <v>50</v>
      </c>
      <c r="BM128" s="39">
        <v>50</v>
      </c>
      <c r="BN128" s="39">
        <v>50</v>
      </c>
      <c r="BO128" s="40">
        <f t="shared" ref="BO128" si="84">BN128+(BN128*(POWER((BN128/BL128),(0.333333333333333))-1))</f>
        <v>50</v>
      </c>
      <c r="BP128" s="40">
        <f t="shared" ref="BP128" si="85">BO128+(BO128*(POWER((BO128/BM128),(0.333333333333333))-1))</f>
        <v>50</v>
      </c>
      <c r="BQ128" s="255">
        <f>BP128+(BP128*(POWER((BP128/BN128),(0.333333333333333))-1))</f>
        <v>50</v>
      </c>
      <c r="BR128" s="266">
        <v>49</v>
      </c>
      <c r="BS128" s="266">
        <v>50</v>
      </c>
      <c r="BT128" s="266">
        <v>50</v>
      </c>
    </row>
    <row r="129" spans="1:72" ht="36" customHeight="1" x14ac:dyDescent="0.25">
      <c r="A129" s="74">
        <v>117</v>
      </c>
      <c r="B129" s="71" t="s">
        <v>633</v>
      </c>
      <c r="C129" s="64" t="s">
        <v>432</v>
      </c>
      <c r="D129" s="22" t="s">
        <v>461</v>
      </c>
      <c r="E129" s="21" t="s">
        <v>352</v>
      </c>
      <c r="F129" s="21" t="s">
        <v>357</v>
      </c>
      <c r="G129" s="42">
        <v>0</v>
      </c>
      <c r="H129" s="42">
        <v>0</v>
      </c>
      <c r="I129" s="42">
        <v>0</v>
      </c>
      <c r="J129" s="42">
        <v>0</v>
      </c>
      <c r="K129" s="42">
        <v>0</v>
      </c>
      <c r="L129" s="42">
        <v>0</v>
      </c>
      <c r="M129" s="42">
        <v>75</v>
      </c>
      <c r="N129" s="42">
        <v>75</v>
      </c>
      <c r="O129" s="42">
        <v>75</v>
      </c>
      <c r="P129" s="42">
        <v>75</v>
      </c>
      <c r="Q129" s="42">
        <v>75</v>
      </c>
      <c r="R129" s="42">
        <v>75</v>
      </c>
      <c r="S129" s="42">
        <v>75</v>
      </c>
      <c r="T129" s="42">
        <v>75</v>
      </c>
      <c r="U129" s="42">
        <v>75</v>
      </c>
      <c r="V129" s="38">
        <v>261</v>
      </c>
      <c r="W129" s="38">
        <v>261</v>
      </c>
      <c r="X129" s="38">
        <v>261</v>
      </c>
      <c r="Y129" s="38">
        <v>261</v>
      </c>
      <c r="Z129" s="38">
        <v>261</v>
      </c>
      <c r="AA129" s="38">
        <v>261</v>
      </c>
      <c r="AB129" s="51">
        <v>261</v>
      </c>
      <c r="AC129" s="51">
        <v>261</v>
      </c>
      <c r="AD129" s="51">
        <v>261</v>
      </c>
      <c r="AE129" s="39">
        <v>261</v>
      </c>
      <c r="AF129" s="39">
        <v>261</v>
      </c>
      <c r="AG129" s="39">
        <v>261</v>
      </c>
      <c r="AH129" s="40">
        <v>261</v>
      </c>
      <c r="AI129" s="40">
        <v>261</v>
      </c>
      <c r="AJ129" s="40">
        <v>261</v>
      </c>
      <c r="AK129" s="51">
        <v>261</v>
      </c>
      <c r="AL129" s="51">
        <v>261</v>
      </c>
      <c r="AM129" s="51">
        <v>261</v>
      </c>
      <c r="AN129" s="39">
        <v>261</v>
      </c>
      <c r="AO129" s="39">
        <v>261</v>
      </c>
      <c r="AP129" s="39">
        <v>261</v>
      </c>
      <c r="AQ129" s="40">
        <v>261</v>
      </c>
      <c r="AR129" s="40">
        <v>261</v>
      </c>
      <c r="AS129" s="40">
        <v>261</v>
      </c>
      <c r="AT129" s="40">
        <f t="shared" si="82"/>
        <v>261</v>
      </c>
      <c r="AU129" s="40">
        <f t="shared" si="82"/>
        <v>261</v>
      </c>
      <c r="AV129" s="40">
        <f t="shared" si="82"/>
        <v>261</v>
      </c>
      <c r="AW129" s="40">
        <f t="shared" si="82"/>
        <v>261</v>
      </c>
      <c r="AX129" s="40">
        <f t="shared" si="82"/>
        <v>261</v>
      </c>
      <c r="AY129" s="40">
        <f t="shared" si="82"/>
        <v>261</v>
      </c>
      <c r="AZ129" s="40">
        <f t="shared" si="82"/>
        <v>261</v>
      </c>
      <c r="BA129" s="40">
        <f t="shared" si="82"/>
        <v>261</v>
      </c>
      <c r="BB129" s="40">
        <f t="shared" si="82"/>
        <v>261</v>
      </c>
      <c r="BC129" s="39">
        <v>420</v>
      </c>
      <c r="BD129" s="39">
        <v>420</v>
      </c>
      <c r="BE129" s="39">
        <v>420</v>
      </c>
      <c r="BF129" s="39">
        <v>431</v>
      </c>
      <c r="BG129" s="39">
        <v>446</v>
      </c>
      <c r="BH129" s="39">
        <v>458</v>
      </c>
      <c r="BI129" s="39">
        <v>462</v>
      </c>
      <c r="BJ129" s="39">
        <v>470</v>
      </c>
      <c r="BK129" s="39">
        <v>473</v>
      </c>
      <c r="BL129" s="39">
        <v>482</v>
      </c>
      <c r="BM129" s="39">
        <v>493</v>
      </c>
      <c r="BN129" s="39">
        <v>505</v>
      </c>
      <c r="BO129" s="39">
        <v>505</v>
      </c>
      <c r="BP129" s="39">
        <v>512</v>
      </c>
      <c r="BQ129" s="253">
        <v>507</v>
      </c>
      <c r="BR129" s="39">
        <v>512</v>
      </c>
      <c r="BS129" s="39">
        <v>519</v>
      </c>
      <c r="BT129" s="39">
        <v>526</v>
      </c>
    </row>
    <row r="130" spans="1:72" ht="36" customHeight="1" x14ac:dyDescent="0.25">
      <c r="A130" s="74">
        <v>118</v>
      </c>
      <c r="B130" s="71" t="s">
        <v>633</v>
      </c>
      <c r="C130" s="64" t="s">
        <v>86</v>
      </c>
      <c r="D130" s="22" t="s">
        <v>87</v>
      </c>
      <c r="E130" s="21" t="s">
        <v>74</v>
      </c>
      <c r="F130" s="21" t="s">
        <v>88</v>
      </c>
      <c r="G130" s="42">
        <v>51</v>
      </c>
      <c r="H130" s="42">
        <v>51</v>
      </c>
      <c r="I130" s="42">
        <v>51</v>
      </c>
      <c r="J130" s="39">
        <v>60</v>
      </c>
      <c r="K130" s="39">
        <v>59</v>
      </c>
      <c r="L130" s="39">
        <v>57</v>
      </c>
      <c r="M130" s="39">
        <v>50</v>
      </c>
      <c r="N130" s="39">
        <v>28</v>
      </c>
      <c r="O130" s="39">
        <v>50</v>
      </c>
      <c r="P130" s="39">
        <v>34</v>
      </c>
      <c r="Q130" s="39">
        <v>32</v>
      </c>
      <c r="R130" s="39">
        <v>51</v>
      </c>
      <c r="S130" s="39">
        <v>60</v>
      </c>
      <c r="T130" s="39">
        <v>24</v>
      </c>
      <c r="U130" s="39">
        <v>35</v>
      </c>
      <c r="V130" s="39">
        <v>48</v>
      </c>
      <c r="W130" s="39">
        <v>46</v>
      </c>
      <c r="X130" s="39">
        <v>19</v>
      </c>
      <c r="Y130" s="39">
        <v>36</v>
      </c>
      <c r="Z130" s="39">
        <v>33</v>
      </c>
      <c r="AA130" s="39">
        <v>67</v>
      </c>
      <c r="AB130" s="39">
        <v>19</v>
      </c>
      <c r="AC130" s="39">
        <v>20</v>
      </c>
      <c r="AD130" s="39">
        <v>24</v>
      </c>
      <c r="AE130" s="39">
        <v>25</v>
      </c>
      <c r="AF130" s="39">
        <v>30</v>
      </c>
      <c r="AG130" s="39">
        <v>32</v>
      </c>
      <c r="AH130" s="39">
        <v>35</v>
      </c>
      <c r="AI130" s="39">
        <v>37</v>
      </c>
      <c r="AJ130" s="39">
        <v>31</v>
      </c>
      <c r="AK130" s="39">
        <v>37</v>
      </c>
      <c r="AL130" s="39">
        <v>29</v>
      </c>
      <c r="AM130" s="39">
        <v>25</v>
      </c>
      <c r="AN130" s="39">
        <v>28</v>
      </c>
      <c r="AO130" s="39">
        <v>34</v>
      </c>
      <c r="AP130" s="39">
        <v>33</v>
      </c>
      <c r="AQ130" s="39">
        <v>31</v>
      </c>
      <c r="AR130" s="39">
        <v>31</v>
      </c>
      <c r="AS130" s="39">
        <v>21</v>
      </c>
      <c r="AT130" s="39">
        <v>24</v>
      </c>
      <c r="AU130" s="39">
        <v>27</v>
      </c>
      <c r="AV130" s="39">
        <v>27</v>
      </c>
      <c r="AW130" s="39">
        <v>25</v>
      </c>
      <c r="AX130" s="39">
        <v>24</v>
      </c>
      <c r="AY130" s="39">
        <v>25</v>
      </c>
      <c r="AZ130" s="39">
        <v>32</v>
      </c>
      <c r="BA130" s="39">
        <v>32</v>
      </c>
      <c r="BB130" s="39">
        <v>0</v>
      </c>
      <c r="BC130" s="39">
        <v>40</v>
      </c>
      <c r="BD130" s="39">
        <v>32</v>
      </c>
      <c r="BE130" s="39">
        <v>33</v>
      </c>
      <c r="BF130" s="39">
        <v>25</v>
      </c>
      <c r="BG130" s="39">
        <v>28</v>
      </c>
      <c r="BH130" s="39">
        <v>28</v>
      </c>
      <c r="BI130" s="39">
        <v>0</v>
      </c>
      <c r="BJ130" s="39">
        <v>36</v>
      </c>
      <c r="BK130" s="39">
        <v>26</v>
      </c>
      <c r="BL130" s="39">
        <v>24</v>
      </c>
      <c r="BM130" s="39">
        <v>20</v>
      </c>
      <c r="BN130" s="39">
        <v>20</v>
      </c>
      <c r="BO130" s="39">
        <v>26</v>
      </c>
      <c r="BP130" s="39">
        <v>23</v>
      </c>
      <c r="BQ130" s="253">
        <v>24</v>
      </c>
      <c r="BR130" s="39">
        <v>27</v>
      </c>
      <c r="BS130" s="39">
        <v>27</v>
      </c>
      <c r="BT130" s="39">
        <v>28</v>
      </c>
    </row>
    <row r="131" spans="1:72" ht="36" customHeight="1" x14ac:dyDescent="0.25">
      <c r="A131" s="74">
        <v>119</v>
      </c>
      <c r="B131" s="71" t="s">
        <v>633</v>
      </c>
      <c r="C131" s="64" t="s">
        <v>600</v>
      </c>
      <c r="D131" s="22" t="s">
        <v>173</v>
      </c>
      <c r="E131" s="21" t="s">
        <v>164</v>
      </c>
      <c r="F131" s="21" t="s">
        <v>174</v>
      </c>
      <c r="G131" s="43">
        <v>0</v>
      </c>
      <c r="H131" s="43">
        <v>0</v>
      </c>
      <c r="I131" s="43">
        <v>0</v>
      </c>
      <c r="J131" s="43">
        <v>0</v>
      </c>
      <c r="K131" s="43">
        <v>0</v>
      </c>
      <c r="L131" s="43">
        <v>0</v>
      </c>
      <c r="M131" s="43">
        <v>0</v>
      </c>
      <c r="N131" s="43">
        <v>0</v>
      </c>
      <c r="O131" s="43">
        <v>0</v>
      </c>
      <c r="P131" s="43">
        <v>0</v>
      </c>
      <c r="Q131" s="43">
        <v>0</v>
      </c>
      <c r="R131" s="43">
        <v>0</v>
      </c>
      <c r="S131" s="43">
        <v>0</v>
      </c>
      <c r="T131" s="43">
        <v>0</v>
      </c>
      <c r="U131" s="43">
        <v>0</v>
      </c>
      <c r="V131" s="43">
        <v>0</v>
      </c>
      <c r="W131" s="43">
        <v>0</v>
      </c>
      <c r="X131" s="43">
        <v>0</v>
      </c>
      <c r="Y131" s="43">
        <v>0</v>
      </c>
      <c r="Z131" s="43">
        <v>0</v>
      </c>
      <c r="AA131" s="43">
        <v>0</v>
      </c>
      <c r="AB131" s="44"/>
      <c r="AC131" s="44"/>
      <c r="AD131" s="44"/>
      <c r="AE131" s="44"/>
      <c r="AF131" s="44"/>
      <c r="AG131" s="44"/>
      <c r="AH131" s="44"/>
      <c r="AI131" s="44"/>
      <c r="AJ131" s="44"/>
      <c r="AK131" s="44"/>
      <c r="AL131" s="44"/>
      <c r="AM131" s="44"/>
      <c r="AN131" s="44"/>
      <c r="AO131" s="44"/>
      <c r="AP131" s="44"/>
      <c r="AQ131" s="44"/>
      <c r="AR131" s="44"/>
      <c r="AS131" s="44"/>
      <c r="AT131" s="44"/>
      <c r="AU131" s="44"/>
      <c r="AV131" s="44"/>
      <c r="AW131" s="44"/>
      <c r="AX131" s="44"/>
      <c r="AY131" s="44"/>
      <c r="AZ131" s="44"/>
      <c r="BA131" s="44"/>
      <c r="BB131" s="44"/>
      <c r="BC131" s="44"/>
      <c r="BD131" s="44"/>
      <c r="BE131" s="44"/>
      <c r="BF131" s="44"/>
      <c r="BG131" s="44"/>
      <c r="BH131" s="44"/>
      <c r="BI131" s="44"/>
      <c r="BJ131" s="44"/>
      <c r="BK131" s="44"/>
      <c r="BL131" s="44"/>
      <c r="BM131" s="44"/>
      <c r="BN131" s="44"/>
      <c r="BO131" s="44"/>
      <c r="BP131" s="44"/>
      <c r="BQ131" s="252"/>
      <c r="BR131" s="44"/>
      <c r="BS131" s="44"/>
      <c r="BT131" s="44"/>
    </row>
    <row r="132" spans="1:72" ht="36" customHeight="1" x14ac:dyDescent="0.25">
      <c r="A132" s="74">
        <v>120</v>
      </c>
      <c r="B132" s="71" t="s">
        <v>633</v>
      </c>
      <c r="C132" s="64" t="s">
        <v>382</v>
      </c>
      <c r="D132" s="22" t="s">
        <v>383</v>
      </c>
      <c r="E132" s="21" t="s">
        <v>376</v>
      </c>
      <c r="F132" s="21" t="s">
        <v>384</v>
      </c>
      <c r="G132" s="38">
        <v>140</v>
      </c>
      <c r="H132" s="38">
        <v>141</v>
      </c>
      <c r="I132" s="38">
        <v>143</v>
      </c>
      <c r="J132" s="38">
        <v>138</v>
      </c>
      <c r="K132" s="38">
        <v>144</v>
      </c>
      <c r="L132" s="38">
        <v>141</v>
      </c>
      <c r="M132" s="39">
        <v>140</v>
      </c>
      <c r="N132" s="39">
        <v>143</v>
      </c>
      <c r="O132" s="39">
        <v>142</v>
      </c>
      <c r="P132" s="39">
        <v>146</v>
      </c>
      <c r="Q132" s="39">
        <v>148</v>
      </c>
      <c r="R132" s="39">
        <v>150</v>
      </c>
      <c r="S132" s="39">
        <v>152</v>
      </c>
      <c r="T132" s="39">
        <v>154</v>
      </c>
      <c r="U132" s="39">
        <v>155</v>
      </c>
      <c r="V132" s="39">
        <v>182</v>
      </c>
      <c r="W132" s="39">
        <v>197</v>
      </c>
      <c r="X132" s="39">
        <v>211</v>
      </c>
      <c r="Y132" s="40">
        <v>221.65939544422841</v>
      </c>
      <c r="Z132" s="40">
        <v>230.54698681371437</v>
      </c>
      <c r="AA132" s="40">
        <v>237.4570759239775</v>
      </c>
      <c r="AB132" s="51">
        <v>220</v>
      </c>
      <c r="AC132" s="51">
        <v>230</v>
      </c>
      <c r="AD132" s="51">
        <v>228</v>
      </c>
      <c r="AE132" s="39">
        <v>235</v>
      </c>
      <c r="AF132" s="39">
        <v>180</v>
      </c>
      <c r="AG132" s="39">
        <v>180</v>
      </c>
      <c r="AH132" s="38">
        <v>180</v>
      </c>
      <c r="AI132" s="38">
        <v>180</v>
      </c>
      <c r="AJ132" s="38">
        <v>180</v>
      </c>
      <c r="AK132" s="39">
        <v>180</v>
      </c>
      <c r="AL132" s="39">
        <v>180</v>
      </c>
      <c r="AM132" s="39">
        <v>180</v>
      </c>
      <c r="AN132" s="39">
        <v>180</v>
      </c>
      <c r="AO132" s="39">
        <v>360</v>
      </c>
      <c r="AP132" s="39">
        <v>180</v>
      </c>
      <c r="AQ132" s="39">
        <v>76</v>
      </c>
      <c r="AR132" s="39">
        <v>77</v>
      </c>
      <c r="AS132" s="39">
        <v>75</v>
      </c>
      <c r="AT132" s="40">
        <f t="shared" ref="AT132:BG132" si="86">AS132+(AS132*(POWER((AS132/AQ132),(0.333333333333333))-1))</f>
        <v>74.669599240118686</v>
      </c>
      <c r="AU132" s="40">
        <f t="shared" si="86"/>
        <v>73.90857896008005</v>
      </c>
      <c r="AV132" s="40">
        <f t="shared" si="86"/>
        <v>73.548312911444782</v>
      </c>
      <c r="AW132" s="40">
        <f t="shared" si="86"/>
        <v>73.178305133857762</v>
      </c>
      <c r="AX132" s="40">
        <f t="shared" si="86"/>
        <v>72.936487542555867</v>
      </c>
      <c r="AY132" s="40">
        <f t="shared" si="86"/>
        <v>72.733678869565168</v>
      </c>
      <c r="AZ132" s="40">
        <f t="shared" si="86"/>
        <v>72.586071264791926</v>
      </c>
      <c r="BA132" s="40">
        <f t="shared" si="86"/>
        <v>72.469640359323776</v>
      </c>
      <c r="BB132" s="40">
        <f t="shared" si="86"/>
        <v>72.381840698041813</v>
      </c>
      <c r="BC132" s="40">
        <f t="shared" si="86"/>
        <v>72.313891617919793</v>
      </c>
      <c r="BD132" s="40">
        <f t="shared" si="86"/>
        <v>72.262049790503681</v>
      </c>
      <c r="BE132" s="40">
        <f t="shared" si="86"/>
        <v>72.222163560256575</v>
      </c>
      <c r="BF132" s="40">
        <f t="shared" si="86"/>
        <v>72.191613404852248</v>
      </c>
      <c r="BG132" s="40">
        <f t="shared" si="86"/>
        <v>72.168149870018127</v>
      </c>
      <c r="BH132" s="40">
        <f>BG132+(BG132*(POWER((BG132/BE132),(0.333333333333333))-1))</f>
        <v>72.150154284962625</v>
      </c>
      <c r="BI132" s="40">
        <f>BH132+(BH132*(POWER((BH132/BF132),(0.333333333333333))-1))</f>
        <v>72.136339870046328</v>
      </c>
      <c r="BJ132" s="40">
        <f t="shared" ref="BJ132:BK132" si="87">BI132+(BI132*(POWER((BI132/BG132),(0.333333333333333))-1))</f>
        <v>72.125739652825345</v>
      </c>
      <c r="BK132" s="40">
        <f t="shared" si="87"/>
        <v>72.117603278157631</v>
      </c>
      <c r="BL132" s="44"/>
      <c r="BM132" s="44"/>
      <c r="BN132" s="44"/>
      <c r="BO132" s="44"/>
      <c r="BP132" s="44"/>
      <c r="BQ132" s="252"/>
      <c r="BR132" s="44"/>
      <c r="BS132" s="44"/>
      <c r="BT132" s="44"/>
    </row>
    <row r="133" spans="1:72" ht="36" customHeight="1" x14ac:dyDescent="0.25">
      <c r="A133" s="74">
        <v>121</v>
      </c>
      <c r="B133" s="71" t="s">
        <v>633</v>
      </c>
      <c r="C133" s="64" t="s">
        <v>873</v>
      </c>
      <c r="D133" s="22" t="s">
        <v>874</v>
      </c>
      <c r="E133" s="21" t="s">
        <v>229</v>
      </c>
      <c r="F133" s="21" t="s">
        <v>875</v>
      </c>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c r="AF133" s="48"/>
      <c r="AG133" s="48"/>
      <c r="AH133" s="48"/>
      <c r="AI133" s="48"/>
      <c r="AJ133" s="48"/>
      <c r="AK133" s="48"/>
      <c r="AL133" s="48"/>
      <c r="AM133" s="48"/>
      <c r="AN133" s="48"/>
      <c r="AO133" s="48"/>
      <c r="AP133" s="48"/>
      <c r="AQ133" s="61"/>
      <c r="AR133" s="61"/>
      <c r="AS133" s="49"/>
      <c r="AT133" s="49"/>
      <c r="AU133" s="49"/>
      <c r="AV133" s="49"/>
      <c r="AW133" s="49"/>
      <c r="AX133" s="49"/>
      <c r="AY133" s="49"/>
      <c r="AZ133" s="49"/>
      <c r="BA133" s="49"/>
      <c r="BB133" s="49"/>
      <c r="BC133" s="49"/>
      <c r="BD133" s="49"/>
      <c r="BE133" s="49"/>
      <c r="BF133" s="187"/>
      <c r="BG133" s="187"/>
      <c r="BH133" s="187"/>
      <c r="BI133" s="39">
        <v>3</v>
      </c>
      <c r="BJ133" s="39">
        <v>3</v>
      </c>
      <c r="BK133" s="39">
        <v>3</v>
      </c>
      <c r="BL133" s="39">
        <v>3</v>
      </c>
      <c r="BM133" s="39">
        <v>3</v>
      </c>
      <c r="BN133" s="39">
        <v>3</v>
      </c>
      <c r="BO133" s="39">
        <v>3</v>
      </c>
      <c r="BP133" s="39">
        <v>3</v>
      </c>
      <c r="BQ133" s="253">
        <v>3</v>
      </c>
      <c r="BR133" s="39">
        <v>3</v>
      </c>
      <c r="BS133" s="39">
        <v>3</v>
      </c>
      <c r="BT133" s="39">
        <v>3</v>
      </c>
    </row>
    <row r="134" spans="1:72" ht="36" customHeight="1" x14ac:dyDescent="0.25">
      <c r="A134" s="74">
        <v>122</v>
      </c>
      <c r="B134" s="71" t="s">
        <v>633</v>
      </c>
      <c r="C134" s="64" t="s">
        <v>876</v>
      </c>
      <c r="D134" s="22" t="s">
        <v>877</v>
      </c>
      <c r="E134" s="21" t="s">
        <v>1</v>
      </c>
      <c r="F134" s="21" t="s">
        <v>878</v>
      </c>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61"/>
      <c r="AR134" s="61"/>
      <c r="AS134" s="49"/>
      <c r="AT134" s="49"/>
      <c r="AU134" s="49"/>
      <c r="AV134" s="49"/>
      <c r="AW134" s="49"/>
      <c r="AX134" s="49"/>
      <c r="AY134" s="49"/>
      <c r="AZ134" s="49"/>
      <c r="BA134" s="49"/>
      <c r="BB134" s="49"/>
      <c r="BC134" s="49"/>
      <c r="BD134" s="49"/>
      <c r="BE134" s="49"/>
      <c r="BF134" s="187"/>
      <c r="BG134" s="187"/>
      <c r="BH134" s="187"/>
      <c r="BI134" s="187">
        <v>0</v>
      </c>
      <c r="BJ134" s="187">
        <v>0</v>
      </c>
      <c r="BK134" s="187">
        <v>0</v>
      </c>
      <c r="BL134" s="230">
        <v>0</v>
      </c>
      <c r="BM134" s="230">
        <v>0</v>
      </c>
      <c r="BN134" s="230">
        <v>0</v>
      </c>
      <c r="BO134" s="230">
        <v>0</v>
      </c>
      <c r="BP134" s="230">
        <v>0</v>
      </c>
      <c r="BQ134" s="260">
        <v>0</v>
      </c>
      <c r="BR134" s="230">
        <v>0</v>
      </c>
      <c r="BS134" s="230">
        <v>0</v>
      </c>
      <c r="BT134" s="230">
        <v>0</v>
      </c>
    </row>
    <row r="135" spans="1:72" ht="36" customHeight="1" x14ac:dyDescent="0.25">
      <c r="A135" s="74">
        <v>123</v>
      </c>
      <c r="B135" s="71" t="s">
        <v>633</v>
      </c>
      <c r="C135" s="64" t="s">
        <v>295</v>
      </c>
      <c r="D135" s="22" t="s">
        <v>296</v>
      </c>
      <c r="E135" s="21" t="s">
        <v>297</v>
      </c>
      <c r="F135" s="21" t="s">
        <v>298</v>
      </c>
      <c r="G135" s="42">
        <v>1335</v>
      </c>
      <c r="H135" s="42">
        <v>1335</v>
      </c>
      <c r="I135" s="42">
        <v>1335</v>
      </c>
      <c r="J135" s="42">
        <v>1335</v>
      </c>
      <c r="K135" s="42">
        <v>1335</v>
      </c>
      <c r="L135" s="42">
        <v>1335</v>
      </c>
      <c r="M135" s="42">
        <v>1335</v>
      </c>
      <c r="N135" s="42">
        <v>1335</v>
      </c>
      <c r="O135" s="42">
        <v>1335</v>
      </c>
      <c r="P135" s="42">
        <v>1335</v>
      </c>
      <c r="Q135" s="42">
        <v>1335</v>
      </c>
      <c r="R135" s="42">
        <v>1335</v>
      </c>
      <c r="S135" s="42">
        <v>1335</v>
      </c>
      <c r="T135" s="42">
        <v>1335</v>
      </c>
      <c r="U135" s="42">
        <v>1335</v>
      </c>
      <c r="V135" s="40">
        <v>1335</v>
      </c>
      <c r="W135" s="40">
        <v>1335</v>
      </c>
      <c r="X135" s="40">
        <v>1335</v>
      </c>
      <c r="Y135" s="40">
        <v>1335</v>
      </c>
      <c r="Z135" s="40">
        <v>1335</v>
      </c>
      <c r="AA135" s="40">
        <v>1335</v>
      </c>
      <c r="AB135" s="40">
        <v>1335</v>
      </c>
      <c r="AC135" s="40">
        <v>1335</v>
      </c>
      <c r="AD135" s="40">
        <v>1335</v>
      </c>
      <c r="AE135" s="39">
        <v>240</v>
      </c>
      <c r="AF135" s="39">
        <v>240</v>
      </c>
      <c r="AG135" s="39">
        <v>240</v>
      </c>
      <c r="AH135" s="39">
        <v>255</v>
      </c>
      <c r="AI135" s="39">
        <v>255</v>
      </c>
      <c r="AJ135" s="39">
        <v>255</v>
      </c>
      <c r="AK135" s="39">
        <v>255</v>
      </c>
      <c r="AL135" s="39">
        <v>255</v>
      </c>
      <c r="AM135" s="39">
        <v>255</v>
      </c>
      <c r="AN135" s="39">
        <v>262</v>
      </c>
      <c r="AO135" s="39">
        <v>262</v>
      </c>
      <c r="AP135" s="39">
        <v>268</v>
      </c>
      <c r="AQ135" s="43">
        <v>271</v>
      </c>
      <c r="AR135" s="43">
        <v>288</v>
      </c>
      <c r="AS135" s="43">
        <v>301</v>
      </c>
      <c r="AT135" s="43">
        <v>303</v>
      </c>
      <c r="AU135" s="43">
        <v>303</v>
      </c>
      <c r="AV135" s="43">
        <v>304</v>
      </c>
      <c r="AW135" s="43">
        <v>304</v>
      </c>
      <c r="AX135" s="43">
        <v>304</v>
      </c>
      <c r="AY135" s="43">
        <v>307</v>
      </c>
      <c r="AZ135" s="43">
        <v>307</v>
      </c>
      <c r="BA135" s="43">
        <v>312</v>
      </c>
      <c r="BB135" s="43">
        <v>315</v>
      </c>
      <c r="BC135" s="43">
        <v>315</v>
      </c>
      <c r="BD135" s="43">
        <v>315</v>
      </c>
      <c r="BE135" s="43">
        <v>321</v>
      </c>
      <c r="BF135" s="43">
        <v>321</v>
      </c>
      <c r="BG135" s="43">
        <v>321</v>
      </c>
      <c r="BH135" s="43">
        <v>321</v>
      </c>
      <c r="BI135" s="41">
        <f>BH135+(BH135*(POWER((BH135/BF135),(0.333333333333333))-1))</f>
        <v>321</v>
      </c>
      <c r="BJ135" s="41">
        <f t="shared" ref="BJ135:BK135" si="88">BI135+(BI135*(POWER((BI135/BG135),(0.333333333333333))-1))</f>
        <v>321</v>
      </c>
      <c r="BK135" s="41">
        <f t="shared" si="88"/>
        <v>321</v>
      </c>
      <c r="BL135" s="39">
        <v>321</v>
      </c>
      <c r="BM135" s="39">
        <v>321</v>
      </c>
      <c r="BN135" s="39">
        <v>321</v>
      </c>
      <c r="BO135" s="39">
        <v>642</v>
      </c>
      <c r="BP135" s="39">
        <v>325</v>
      </c>
      <c r="BQ135" s="253">
        <v>328</v>
      </c>
      <c r="BR135" s="39">
        <v>328</v>
      </c>
      <c r="BS135" s="39">
        <v>328</v>
      </c>
      <c r="BT135" s="39">
        <v>328</v>
      </c>
    </row>
    <row r="136" spans="1:72" ht="36" customHeight="1" x14ac:dyDescent="0.25">
      <c r="A136" s="74">
        <v>124</v>
      </c>
      <c r="B136" s="71" t="s">
        <v>633</v>
      </c>
      <c r="C136" s="64" t="s">
        <v>544</v>
      </c>
      <c r="D136" s="22" t="s">
        <v>558</v>
      </c>
      <c r="E136" s="21" t="s">
        <v>154</v>
      </c>
      <c r="F136" s="21" t="s">
        <v>567</v>
      </c>
      <c r="G136" s="42">
        <v>0</v>
      </c>
      <c r="H136" s="42">
        <v>0</v>
      </c>
      <c r="I136" s="42">
        <v>0</v>
      </c>
      <c r="J136" s="42">
        <v>0</v>
      </c>
      <c r="K136" s="42">
        <v>0</v>
      </c>
      <c r="L136" s="42">
        <v>0</v>
      </c>
      <c r="M136" s="42">
        <v>0</v>
      </c>
      <c r="N136" s="42">
        <v>0</v>
      </c>
      <c r="O136" s="42">
        <v>0</v>
      </c>
      <c r="P136" s="42">
        <v>0</v>
      </c>
      <c r="Q136" s="42">
        <v>0</v>
      </c>
      <c r="R136" s="42">
        <v>0</v>
      </c>
      <c r="S136" s="42">
        <v>0</v>
      </c>
      <c r="T136" s="42">
        <v>0</v>
      </c>
      <c r="U136" s="42">
        <v>0</v>
      </c>
      <c r="V136" s="39">
        <v>26</v>
      </c>
      <c r="W136" s="39">
        <v>29</v>
      </c>
      <c r="X136" s="39">
        <v>45</v>
      </c>
      <c r="Y136" s="39">
        <v>36</v>
      </c>
      <c r="Z136" s="39">
        <v>39</v>
      </c>
      <c r="AA136" s="39">
        <v>38</v>
      </c>
      <c r="AB136" s="39">
        <v>34</v>
      </c>
      <c r="AC136" s="39">
        <v>31</v>
      </c>
      <c r="AD136" s="39">
        <v>31</v>
      </c>
      <c r="AE136" s="39">
        <v>49</v>
      </c>
      <c r="AF136" s="39">
        <v>49</v>
      </c>
      <c r="AG136" s="39">
        <v>49</v>
      </c>
      <c r="AH136" s="39">
        <v>49</v>
      </c>
      <c r="AI136" s="39">
        <v>49</v>
      </c>
      <c r="AJ136" s="39">
        <v>49</v>
      </c>
      <c r="AK136" s="39">
        <v>49</v>
      </c>
      <c r="AL136" s="39">
        <v>49</v>
      </c>
      <c r="AM136" s="39">
        <v>49</v>
      </c>
      <c r="AN136" s="39">
        <v>34</v>
      </c>
      <c r="AO136" s="39">
        <v>31</v>
      </c>
      <c r="AP136" s="39">
        <v>31</v>
      </c>
      <c r="AQ136" s="39">
        <v>31</v>
      </c>
      <c r="AR136" s="39">
        <v>31</v>
      </c>
      <c r="AS136" s="39">
        <v>31</v>
      </c>
      <c r="AT136" s="39">
        <v>31</v>
      </c>
      <c r="AU136" s="39">
        <v>31</v>
      </c>
      <c r="AV136" s="39">
        <v>31</v>
      </c>
      <c r="AW136" s="39">
        <v>49</v>
      </c>
      <c r="AX136" s="39">
        <v>49</v>
      </c>
      <c r="AY136" s="39">
        <v>49</v>
      </c>
      <c r="AZ136" s="39">
        <v>50</v>
      </c>
      <c r="BA136" s="39">
        <v>50</v>
      </c>
      <c r="BB136" s="39">
        <v>51</v>
      </c>
      <c r="BC136" s="39">
        <v>50</v>
      </c>
      <c r="BD136" s="39">
        <v>50</v>
      </c>
      <c r="BE136" s="39">
        <v>51</v>
      </c>
      <c r="BF136" s="39">
        <v>51</v>
      </c>
      <c r="BG136" s="39">
        <v>51</v>
      </c>
      <c r="BH136" s="39">
        <v>51</v>
      </c>
      <c r="BI136" s="40">
        <f>BH136+(BH136*(POWER((BH136/BF136),(0.333333333333333))-1))</f>
        <v>51</v>
      </c>
      <c r="BJ136" s="40">
        <f t="shared" ref="BJ136:BK136" si="89">BI136+(BI136*(POWER((BI136/BG136),(0.333333333333333))-1))</f>
        <v>51</v>
      </c>
      <c r="BK136" s="40">
        <f t="shared" si="89"/>
        <v>51</v>
      </c>
      <c r="BL136" s="40">
        <v>51</v>
      </c>
      <c r="BM136" s="40">
        <v>51</v>
      </c>
      <c r="BN136" s="40">
        <v>51</v>
      </c>
      <c r="BO136" s="39">
        <v>35</v>
      </c>
      <c r="BP136" s="39">
        <v>40</v>
      </c>
      <c r="BQ136" s="253">
        <v>35</v>
      </c>
      <c r="BR136" s="39">
        <v>51</v>
      </c>
      <c r="BS136" s="39">
        <v>51</v>
      </c>
      <c r="BT136" s="39">
        <v>51</v>
      </c>
    </row>
    <row r="137" spans="1:72" ht="36" customHeight="1" x14ac:dyDescent="0.25">
      <c r="A137" s="74">
        <v>125</v>
      </c>
      <c r="B137" s="73" t="s">
        <v>633</v>
      </c>
      <c r="C137" s="64" t="s">
        <v>974</v>
      </c>
      <c r="D137" s="22" t="s">
        <v>975</v>
      </c>
      <c r="E137" s="21" t="s">
        <v>26</v>
      </c>
      <c r="F137" s="21" t="s">
        <v>976</v>
      </c>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49"/>
      <c r="BG137" s="49">
        <v>19</v>
      </c>
      <c r="BH137" s="49">
        <v>65</v>
      </c>
      <c r="BI137" s="39">
        <v>96</v>
      </c>
      <c r="BJ137" s="39">
        <v>107</v>
      </c>
      <c r="BK137" s="39">
        <v>121</v>
      </c>
      <c r="BL137" s="39">
        <v>90</v>
      </c>
      <c r="BM137" s="39">
        <v>75</v>
      </c>
      <c r="BN137" s="39">
        <v>89</v>
      </c>
      <c r="BO137" s="39">
        <v>126</v>
      </c>
      <c r="BP137" s="39">
        <v>142</v>
      </c>
      <c r="BQ137" s="253">
        <v>171</v>
      </c>
      <c r="BR137" s="39">
        <v>0</v>
      </c>
      <c r="BS137" s="39">
        <v>0</v>
      </c>
      <c r="BT137" s="39">
        <v>0</v>
      </c>
    </row>
    <row r="138" spans="1:72" ht="36" customHeight="1" x14ac:dyDescent="0.25">
      <c r="A138" s="74">
        <v>126</v>
      </c>
      <c r="B138" s="71" t="s">
        <v>633</v>
      </c>
      <c r="C138" s="64" t="s">
        <v>588</v>
      </c>
      <c r="D138" s="22" t="s">
        <v>589</v>
      </c>
      <c r="E138" s="21" t="s">
        <v>107</v>
      </c>
      <c r="F138" s="21" t="s">
        <v>590</v>
      </c>
      <c r="G138" s="98"/>
      <c r="H138" s="98"/>
      <c r="I138" s="98"/>
      <c r="J138" s="98"/>
      <c r="K138" s="98"/>
      <c r="L138" s="98"/>
      <c r="M138" s="98"/>
      <c r="N138" s="98"/>
      <c r="O138" s="98"/>
      <c r="P138" s="98"/>
      <c r="Q138" s="98"/>
      <c r="R138" s="98"/>
      <c r="S138" s="98"/>
      <c r="T138" s="98"/>
      <c r="U138" s="98"/>
      <c r="V138" s="99">
        <v>0</v>
      </c>
      <c r="W138" s="99">
        <v>0</v>
      </c>
      <c r="X138" s="99">
        <v>0</v>
      </c>
      <c r="Y138" s="99">
        <v>0</v>
      </c>
      <c r="Z138" s="99">
        <v>0</v>
      </c>
      <c r="AA138" s="99">
        <v>0</v>
      </c>
      <c r="AB138" s="96">
        <v>0</v>
      </c>
      <c r="AC138" s="96">
        <v>0</v>
      </c>
      <c r="AD138" s="96">
        <v>0</v>
      </c>
      <c r="AE138" s="96">
        <v>0</v>
      </c>
      <c r="AF138" s="96">
        <v>0</v>
      </c>
      <c r="AG138" s="96">
        <v>0</v>
      </c>
      <c r="AH138" s="96">
        <v>0</v>
      </c>
      <c r="AI138" s="96">
        <v>0</v>
      </c>
      <c r="AJ138" s="96">
        <v>0</v>
      </c>
      <c r="AK138" s="96">
        <v>0</v>
      </c>
      <c r="AL138" s="96">
        <v>0</v>
      </c>
      <c r="AM138" s="96">
        <v>0</v>
      </c>
      <c r="AN138" s="96">
        <v>0</v>
      </c>
      <c r="AO138" s="96">
        <v>0</v>
      </c>
      <c r="AP138" s="96">
        <v>0</v>
      </c>
      <c r="AQ138" s="96">
        <v>0</v>
      </c>
      <c r="AR138" s="96">
        <v>0</v>
      </c>
      <c r="AS138" s="96">
        <v>0</v>
      </c>
      <c r="AT138" s="96">
        <v>0</v>
      </c>
      <c r="AU138" s="96">
        <v>0</v>
      </c>
      <c r="AV138" s="96">
        <v>0</v>
      </c>
      <c r="AW138" s="96">
        <v>0</v>
      </c>
      <c r="AX138" s="96">
        <v>0</v>
      </c>
      <c r="AY138" s="96">
        <v>0</v>
      </c>
      <c r="AZ138" s="96">
        <v>0</v>
      </c>
      <c r="BA138" s="96">
        <v>0</v>
      </c>
      <c r="BB138" s="96">
        <v>0</v>
      </c>
      <c r="BC138" s="96">
        <v>0</v>
      </c>
      <c r="BD138" s="96">
        <v>0</v>
      </c>
      <c r="BE138" s="96">
        <v>0</v>
      </c>
      <c r="BF138" s="39">
        <v>30</v>
      </c>
      <c r="BG138" s="39">
        <v>56</v>
      </c>
      <c r="BH138" s="39">
        <v>58</v>
      </c>
      <c r="BI138" s="39">
        <v>52</v>
      </c>
      <c r="BJ138" s="39">
        <v>70</v>
      </c>
      <c r="BK138" s="39">
        <v>56</v>
      </c>
      <c r="BL138" s="40">
        <v>57.400576574083004</v>
      </c>
      <c r="BM138" s="40">
        <v>53.726554874927594</v>
      </c>
      <c r="BN138" s="40">
        <v>52.989438196937584</v>
      </c>
      <c r="BO138" s="40">
        <f t="shared" ref="BO138" si="90">BN138+(BN138*(POWER((BN138/BL138),(0.333333333333333))-1))</f>
        <v>51.595718959637438</v>
      </c>
      <c r="BP138" s="40">
        <f t="shared" ref="BP138" si="91">BO138+(BO138*(POWER((BO138/BM138),(0.333333333333333))-1))</f>
        <v>50.904388760773202</v>
      </c>
      <c r="BQ138" s="255">
        <f>BP138+(BP138*(POWER((BP138/BN138),(0.333333333333333))-1))</f>
        <v>50.227766229035474</v>
      </c>
      <c r="BR138" s="255">
        <f t="shared" ref="BR138" si="92">BQ138+(BQ138*(POWER((BQ138/BO138),(0.333333333333333))-1))</f>
        <v>49.779889649700443</v>
      </c>
      <c r="BS138" s="255">
        <f t="shared" ref="BS138" si="93">BR138+(BR138*(POWER((BR138/BP138),(0.333333333333333))-1))</f>
        <v>49.41060410844814</v>
      </c>
      <c r="BT138" s="255">
        <f t="shared" ref="BT138" si="94">BS138+(BS138*(POWER((BS138/BQ138),(0.333333333333333))-1))</f>
        <v>49.141181826243297</v>
      </c>
    </row>
    <row r="139" spans="1:72" ht="36" customHeight="1" x14ac:dyDescent="0.25">
      <c r="A139" s="74">
        <v>127</v>
      </c>
      <c r="B139" s="71" t="s">
        <v>633</v>
      </c>
      <c r="C139" s="64" t="s">
        <v>879</v>
      </c>
      <c r="D139" s="22" t="s">
        <v>880</v>
      </c>
      <c r="E139" s="21" t="s">
        <v>64</v>
      </c>
      <c r="F139" s="21" t="s">
        <v>881</v>
      </c>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61"/>
      <c r="AR139" s="49"/>
      <c r="AS139" s="49"/>
      <c r="AT139" s="49"/>
      <c r="AU139" s="49"/>
      <c r="AV139" s="49"/>
      <c r="AW139" s="49"/>
      <c r="AX139" s="49"/>
      <c r="AY139" s="49"/>
      <c r="AZ139" s="49"/>
      <c r="BA139" s="49"/>
      <c r="BB139" s="49"/>
      <c r="BC139" s="195"/>
      <c r="BD139" s="195"/>
      <c r="BE139" s="195"/>
      <c r="BF139" s="195"/>
      <c r="BG139" s="195"/>
      <c r="BH139" s="195"/>
      <c r="BI139" s="195">
        <v>0</v>
      </c>
      <c r="BJ139" s="195">
        <v>0</v>
      </c>
      <c r="BK139" s="195">
        <v>0</v>
      </c>
      <c r="BL139" s="40">
        <v>0</v>
      </c>
      <c r="BM139" s="40">
        <v>0</v>
      </c>
      <c r="BN139" s="40">
        <v>0</v>
      </c>
      <c r="BO139" s="40">
        <v>0</v>
      </c>
      <c r="BP139" s="40">
        <v>0</v>
      </c>
      <c r="BQ139" s="255">
        <v>0</v>
      </c>
      <c r="BR139" s="255">
        <v>0</v>
      </c>
      <c r="BS139" s="255">
        <v>0</v>
      </c>
      <c r="BT139" s="255">
        <v>0</v>
      </c>
    </row>
    <row r="140" spans="1:72" ht="36" customHeight="1" x14ac:dyDescent="0.25">
      <c r="A140" s="74">
        <v>128</v>
      </c>
      <c r="B140" s="71" t="s">
        <v>633</v>
      </c>
      <c r="C140" s="64" t="s">
        <v>361</v>
      </c>
      <c r="D140" s="22" t="s">
        <v>362</v>
      </c>
      <c r="E140" s="21" t="s">
        <v>352</v>
      </c>
      <c r="F140" s="21" t="s">
        <v>363</v>
      </c>
      <c r="G140" s="38">
        <v>549</v>
      </c>
      <c r="H140" s="38">
        <v>549</v>
      </c>
      <c r="I140" s="38">
        <v>549</v>
      </c>
      <c r="J140" s="38">
        <v>553</v>
      </c>
      <c r="K140" s="38">
        <v>553</v>
      </c>
      <c r="L140" s="38">
        <v>553</v>
      </c>
      <c r="M140" s="38">
        <v>553</v>
      </c>
      <c r="N140" s="38">
        <v>550</v>
      </c>
      <c r="O140" s="38">
        <v>550</v>
      </c>
      <c r="P140" s="40">
        <v>549.0036210064319</v>
      </c>
      <c r="Q140" s="40">
        <v>548.6718959564821</v>
      </c>
      <c r="R140" s="40">
        <v>548.22990766230134</v>
      </c>
      <c r="S140" s="40">
        <v>547.97224560081054</v>
      </c>
      <c r="T140" s="40">
        <v>547.73922713261402</v>
      </c>
      <c r="U140" s="40">
        <v>547.57576456931122</v>
      </c>
      <c r="V140" s="38">
        <v>505</v>
      </c>
      <c r="W140" s="38">
        <v>505</v>
      </c>
      <c r="X140" s="38">
        <v>505</v>
      </c>
      <c r="Y140" s="40">
        <v>505</v>
      </c>
      <c r="Z140" s="40">
        <v>505</v>
      </c>
      <c r="AA140" s="40">
        <v>505</v>
      </c>
      <c r="AB140" s="40">
        <v>505</v>
      </c>
      <c r="AC140" s="40">
        <v>505</v>
      </c>
      <c r="AD140" s="40">
        <v>505</v>
      </c>
      <c r="AE140" s="51">
        <v>505</v>
      </c>
      <c r="AF140" s="51">
        <v>505</v>
      </c>
      <c r="AG140" s="51">
        <v>505</v>
      </c>
      <c r="AH140" s="39">
        <v>505</v>
      </c>
      <c r="AI140" s="39">
        <v>505</v>
      </c>
      <c r="AJ140" s="39">
        <v>505</v>
      </c>
      <c r="AK140" s="56"/>
      <c r="AL140" s="56"/>
      <c r="AM140" s="56"/>
      <c r="AN140" s="56"/>
      <c r="AO140" s="56"/>
      <c r="AP140" s="56"/>
      <c r="AQ140" s="56"/>
      <c r="AR140" s="56"/>
      <c r="AS140" s="56"/>
      <c r="AT140" s="56"/>
      <c r="AU140" s="56"/>
      <c r="AV140" s="56"/>
      <c r="AW140" s="56"/>
      <c r="AX140" s="56"/>
      <c r="AY140" s="56"/>
      <c r="AZ140" s="56"/>
      <c r="BA140" s="56"/>
      <c r="BB140" s="56"/>
      <c r="BC140" s="196"/>
      <c r="BD140" s="196"/>
      <c r="BE140" s="196"/>
      <c r="BF140" s="196"/>
      <c r="BG140" s="196"/>
      <c r="BH140" s="196"/>
      <c r="BI140" s="196"/>
      <c r="BJ140" s="196"/>
      <c r="BK140" s="196"/>
      <c r="BL140" s="196"/>
      <c r="BM140" s="196"/>
      <c r="BN140" s="196"/>
      <c r="BO140" s="196"/>
      <c r="BP140" s="196"/>
      <c r="BQ140" s="261"/>
      <c r="BR140" s="56"/>
      <c r="BS140" s="56"/>
      <c r="BT140" s="56"/>
    </row>
    <row r="141" spans="1:72" ht="36" customHeight="1" x14ac:dyDescent="0.25">
      <c r="A141" s="74"/>
      <c r="B141" s="71" t="s">
        <v>633</v>
      </c>
      <c r="C141" s="189" t="s">
        <v>1182</v>
      </c>
      <c r="D141" s="189" t="e">
        <f>CONCATENATE(C141,#REF!)</f>
        <v>#REF!</v>
      </c>
      <c r="E141" s="189" t="s">
        <v>352</v>
      </c>
      <c r="F141" s="189" t="s">
        <v>1183</v>
      </c>
      <c r="G141" s="38"/>
      <c r="H141" s="38"/>
      <c r="I141" s="38"/>
      <c r="J141" s="38"/>
      <c r="K141" s="38"/>
      <c r="L141" s="38"/>
      <c r="M141" s="38"/>
      <c r="N141" s="38"/>
      <c r="O141" s="38"/>
      <c r="P141" s="40"/>
      <c r="Q141" s="40"/>
      <c r="R141" s="40"/>
      <c r="S141" s="40"/>
      <c r="T141" s="40"/>
      <c r="U141" s="40"/>
      <c r="V141" s="38"/>
      <c r="W141" s="38"/>
      <c r="X141" s="38"/>
      <c r="Y141" s="40"/>
      <c r="Z141" s="40"/>
      <c r="AA141" s="40"/>
      <c r="AB141" s="40"/>
      <c r="AC141" s="40"/>
      <c r="AD141" s="40"/>
      <c r="AE141" s="51"/>
      <c r="AF141" s="51"/>
      <c r="AG141" s="51"/>
      <c r="AH141" s="39"/>
      <c r="AI141" s="39"/>
      <c r="AJ141" s="39"/>
      <c r="AK141" s="56"/>
      <c r="AL141" s="56"/>
      <c r="AM141" s="56"/>
      <c r="AN141" s="56"/>
      <c r="AO141" s="56"/>
      <c r="AP141" s="56"/>
      <c r="AQ141" s="56"/>
      <c r="AR141" s="56"/>
      <c r="AS141" s="56"/>
      <c r="AT141" s="56"/>
      <c r="AU141" s="56"/>
      <c r="AV141" s="56"/>
      <c r="AW141" s="56"/>
      <c r="AX141" s="56"/>
      <c r="AY141" s="56"/>
      <c r="AZ141" s="56"/>
      <c r="BA141" s="56"/>
      <c r="BB141" s="56"/>
      <c r="BC141" s="196"/>
      <c r="BD141" s="196"/>
      <c r="BE141" s="196"/>
      <c r="BF141" s="196"/>
      <c r="BG141" s="196"/>
      <c r="BH141" s="196"/>
      <c r="BI141" s="196"/>
      <c r="BJ141" s="196"/>
      <c r="BK141" s="196"/>
      <c r="BL141" s="196"/>
      <c r="BM141" s="196"/>
      <c r="BN141" s="196"/>
      <c r="BO141" s="63">
        <v>0</v>
      </c>
      <c r="BP141" s="63">
        <v>0</v>
      </c>
      <c r="BQ141" s="259">
        <v>0</v>
      </c>
      <c r="BR141" s="63">
        <v>0</v>
      </c>
      <c r="BS141" s="63">
        <v>0</v>
      </c>
      <c r="BT141" s="63">
        <v>0</v>
      </c>
    </row>
    <row r="142" spans="1:72" ht="36" customHeight="1" x14ac:dyDescent="0.25">
      <c r="A142" s="74">
        <v>129</v>
      </c>
      <c r="B142" s="71" t="s">
        <v>633</v>
      </c>
      <c r="C142" s="64" t="s">
        <v>776</v>
      </c>
      <c r="D142" s="22" t="s">
        <v>777</v>
      </c>
      <c r="E142" s="21" t="s">
        <v>127</v>
      </c>
      <c r="F142" s="21" t="s">
        <v>968</v>
      </c>
      <c r="G142" s="52"/>
      <c r="H142" s="52"/>
      <c r="I142" s="52"/>
      <c r="J142" s="52"/>
      <c r="K142" s="52"/>
      <c r="L142" s="52"/>
      <c r="M142" s="52"/>
      <c r="N142" s="52"/>
      <c r="O142" s="52"/>
      <c r="P142" s="52"/>
      <c r="Q142" s="52"/>
      <c r="R142" s="52"/>
      <c r="S142" s="52"/>
      <c r="T142" s="52"/>
      <c r="U142" s="52"/>
      <c r="V142" s="52"/>
      <c r="W142" s="52"/>
      <c r="X142" s="52"/>
      <c r="Y142" s="52"/>
      <c r="Z142" s="52"/>
      <c r="AA142" s="52"/>
      <c r="AB142" s="45">
        <v>0</v>
      </c>
      <c r="AC142" s="45">
        <v>0</v>
      </c>
      <c r="AD142" s="45">
        <v>0</v>
      </c>
      <c r="AE142" s="45">
        <v>0</v>
      </c>
      <c r="AF142" s="45">
        <v>0</v>
      </c>
      <c r="AG142" s="45">
        <v>0</v>
      </c>
      <c r="AH142" s="45">
        <v>0</v>
      </c>
      <c r="AI142" s="45">
        <v>0</v>
      </c>
      <c r="AJ142" s="45">
        <v>0</v>
      </c>
      <c r="AK142" s="45">
        <v>0</v>
      </c>
      <c r="AL142" s="45">
        <v>0</v>
      </c>
      <c r="AM142" s="45">
        <v>0</v>
      </c>
      <c r="AN142" s="40">
        <v>0</v>
      </c>
      <c r="AO142" s="40">
        <v>0</v>
      </c>
      <c r="AP142" s="40">
        <v>0</v>
      </c>
      <c r="AQ142" s="40">
        <v>0</v>
      </c>
      <c r="AR142" s="40">
        <v>0</v>
      </c>
      <c r="AS142" s="40">
        <v>0</v>
      </c>
      <c r="AT142" s="40">
        <v>0</v>
      </c>
      <c r="AU142" s="40">
        <v>0</v>
      </c>
      <c r="AV142" s="40">
        <v>0</v>
      </c>
      <c r="AW142" s="40">
        <v>0</v>
      </c>
      <c r="AX142" s="40">
        <v>0</v>
      </c>
      <c r="AY142" s="40">
        <v>0</v>
      </c>
      <c r="AZ142" s="40">
        <v>0</v>
      </c>
      <c r="BA142" s="40">
        <v>0</v>
      </c>
      <c r="BB142" s="40">
        <v>0</v>
      </c>
      <c r="BC142" s="40">
        <v>0</v>
      </c>
      <c r="BD142" s="40">
        <v>0</v>
      </c>
      <c r="BE142" s="40">
        <v>0</v>
      </c>
      <c r="BF142" s="40">
        <v>0</v>
      </c>
      <c r="BG142" s="40">
        <v>0</v>
      </c>
      <c r="BH142" s="40">
        <v>0</v>
      </c>
      <c r="BI142" s="40">
        <v>0</v>
      </c>
      <c r="BJ142" s="40">
        <v>0</v>
      </c>
      <c r="BK142" s="40">
        <v>0</v>
      </c>
      <c r="BL142" s="40">
        <v>0</v>
      </c>
      <c r="BM142" s="40">
        <v>0</v>
      </c>
      <c r="BN142" s="40">
        <v>0</v>
      </c>
      <c r="BO142" s="40">
        <v>0</v>
      </c>
      <c r="BP142" s="40">
        <v>0</v>
      </c>
      <c r="BQ142" s="255">
        <v>0</v>
      </c>
      <c r="BR142" s="40">
        <v>0</v>
      </c>
      <c r="BS142" s="40">
        <v>0</v>
      </c>
      <c r="BT142" s="40">
        <v>0</v>
      </c>
    </row>
    <row r="143" spans="1:72" ht="36" customHeight="1" x14ac:dyDescent="0.25">
      <c r="A143" s="74">
        <v>130</v>
      </c>
      <c r="B143" s="71" t="s">
        <v>633</v>
      </c>
      <c r="C143" s="64" t="s">
        <v>636</v>
      </c>
      <c r="D143" s="22" t="s">
        <v>637</v>
      </c>
      <c r="E143" s="21" t="s">
        <v>1</v>
      </c>
      <c r="F143" s="21" t="s">
        <v>638</v>
      </c>
      <c r="G143" s="52"/>
      <c r="H143" s="52"/>
      <c r="I143" s="52"/>
      <c r="J143" s="52"/>
      <c r="K143" s="52"/>
      <c r="L143" s="52"/>
      <c r="M143" s="52"/>
      <c r="N143" s="52"/>
      <c r="O143" s="52"/>
      <c r="P143" s="52"/>
      <c r="Q143" s="52"/>
      <c r="R143" s="52"/>
      <c r="S143" s="52"/>
      <c r="T143" s="52"/>
      <c r="U143" s="52"/>
      <c r="V143" s="45">
        <v>0</v>
      </c>
      <c r="W143" s="45">
        <v>0</v>
      </c>
      <c r="X143" s="45">
        <v>0</v>
      </c>
      <c r="Y143" s="45">
        <v>0</v>
      </c>
      <c r="Z143" s="45">
        <v>0</v>
      </c>
      <c r="AA143" s="45">
        <v>0</v>
      </c>
      <c r="AB143" s="45">
        <v>0</v>
      </c>
      <c r="AC143" s="45">
        <v>0</v>
      </c>
      <c r="AD143" s="45">
        <v>0</v>
      </c>
      <c r="AE143" s="45">
        <v>0</v>
      </c>
      <c r="AF143" s="45">
        <v>0</v>
      </c>
      <c r="AG143" s="45">
        <v>971</v>
      </c>
      <c r="AH143" s="39">
        <v>703</v>
      </c>
      <c r="AI143" s="39">
        <v>703</v>
      </c>
      <c r="AJ143" s="39">
        <v>703</v>
      </c>
      <c r="AK143" s="39">
        <v>696</v>
      </c>
      <c r="AL143" s="39">
        <v>695</v>
      </c>
      <c r="AM143" s="39">
        <v>690</v>
      </c>
      <c r="AN143" s="39">
        <v>708</v>
      </c>
      <c r="AO143" s="39">
        <v>706</v>
      </c>
      <c r="AP143" s="39">
        <v>707</v>
      </c>
      <c r="AQ143" s="39">
        <v>672</v>
      </c>
      <c r="AR143" s="39">
        <v>678</v>
      </c>
      <c r="AS143" s="39">
        <v>677</v>
      </c>
      <c r="AT143" s="39">
        <v>679</v>
      </c>
      <c r="AU143" s="39">
        <v>680</v>
      </c>
      <c r="AV143" s="39">
        <v>679</v>
      </c>
      <c r="AW143" s="39">
        <v>675</v>
      </c>
      <c r="AX143" s="39">
        <v>672</v>
      </c>
      <c r="AY143" s="39">
        <v>677</v>
      </c>
      <c r="AZ143" s="39">
        <v>669</v>
      </c>
      <c r="BA143" s="39">
        <v>668</v>
      </c>
      <c r="BB143" s="39">
        <v>676</v>
      </c>
      <c r="BC143" s="39">
        <v>633</v>
      </c>
      <c r="BD143" s="39">
        <v>613</v>
      </c>
      <c r="BE143" s="39">
        <v>605</v>
      </c>
      <c r="BF143" s="39">
        <v>621</v>
      </c>
      <c r="BG143" s="39">
        <v>618</v>
      </c>
      <c r="BH143" s="39">
        <v>616</v>
      </c>
      <c r="BI143" s="39">
        <v>619</v>
      </c>
      <c r="BJ143" s="39">
        <v>588</v>
      </c>
      <c r="BK143" s="39">
        <v>575</v>
      </c>
      <c r="BL143" s="39">
        <v>592</v>
      </c>
      <c r="BM143" s="39">
        <v>578</v>
      </c>
      <c r="BN143" s="39">
        <v>575</v>
      </c>
      <c r="BO143" s="39">
        <v>555</v>
      </c>
      <c r="BP143" s="39">
        <v>554</v>
      </c>
      <c r="BQ143" s="253">
        <v>551</v>
      </c>
      <c r="BR143" s="39">
        <v>530</v>
      </c>
      <c r="BS143" s="39">
        <v>501</v>
      </c>
      <c r="BT143" s="39">
        <v>463</v>
      </c>
    </row>
    <row r="144" spans="1:72" ht="36" customHeight="1" x14ac:dyDescent="0.25">
      <c r="A144" s="74">
        <v>131</v>
      </c>
      <c r="B144" s="71" t="s">
        <v>633</v>
      </c>
      <c r="C144" s="64" t="s">
        <v>727</v>
      </c>
      <c r="D144" s="22" t="s">
        <v>736</v>
      </c>
      <c r="E144" s="21" t="s">
        <v>127</v>
      </c>
      <c r="F144" s="21" t="s">
        <v>753</v>
      </c>
      <c r="G144" s="52"/>
      <c r="H144" s="52"/>
      <c r="I144" s="52"/>
      <c r="J144" s="52"/>
      <c r="K144" s="52"/>
      <c r="L144" s="52"/>
      <c r="M144" s="52"/>
      <c r="N144" s="52"/>
      <c r="O144" s="52"/>
      <c r="P144" s="52"/>
      <c r="Q144" s="52"/>
      <c r="R144" s="52"/>
      <c r="S144" s="52"/>
      <c r="T144" s="52"/>
      <c r="U144" s="52"/>
      <c r="V144" s="52"/>
      <c r="W144" s="52"/>
      <c r="X144" s="52"/>
      <c r="Y144" s="45">
        <v>0</v>
      </c>
      <c r="Z144" s="45">
        <v>0</v>
      </c>
      <c r="AA144" s="45">
        <v>0</v>
      </c>
      <c r="AB144" s="45">
        <v>0</v>
      </c>
      <c r="AC144" s="45">
        <v>0</v>
      </c>
      <c r="AD144" s="45">
        <v>0</v>
      </c>
      <c r="AE144" s="45">
        <v>0</v>
      </c>
      <c r="AF144" s="45">
        <v>0</v>
      </c>
      <c r="AG144" s="45">
        <v>0</v>
      </c>
      <c r="AH144" s="45">
        <v>0</v>
      </c>
      <c r="AI144" s="45">
        <v>0</v>
      </c>
      <c r="AJ144" s="45">
        <v>0</v>
      </c>
      <c r="AK144" s="45">
        <v>0</v>
      </c>
      <c r="AL144" s="45">
        <v>0</v>
      </c>
      <c r="AM144" s="45">
        <v>0</v>
      </c>
      <c r="AN144" s="40">
        <v>0</v>
      </c>
      <c r="AO144" s="40">
        <v>0</v>
      </c>
      <c r="AP144" s="40">
        <v>0</v>
      </c>
      <c r="AQ144" s="41">
        <v>0</v>
      </c>
      <c r="AR144" s="41">
        <v>0</v>
      </c>
      <c r="AS144" s="41">
        <v>0</v>
      </c>
      <c r="AT144" s="41">
        <v>0</v>
      </c>
      <c r="AU144" s="41">
        <v>0</v>
      </c>
      <c r="AV144" s="41">
        <v>0</v>
      </c>
      <c r="AW144" s="41">
        <v>0</v>
      </c>
      <c r="AX144" s="41">
        <v>0</v>
      </c>
      <c r="AY144" s="41">
        <v>0</v>
      </c>
      <c r="AZ144" s="41">
        <v>0</v>
      </c>
      <c r="BA144" s="41">
        <v>0</v>
      </c>
      <c r="BB144" s="41">
        <v>0</v>
      </c>
      <c r="BC144" s="41">
        <v>0</v>
      </c>
      <c r="BD144" s="41">
        <v>0</v>
      </c>
      <c r="BE144" s="41">
        <v>0</v>
      </c>
      <c r="BF144" s="41">
        <v>0</v>
      </c>
      <c r="BG144" s="41">
        <v>0</v>
      </c>
      <c r="BH144" s="41">
        <v>0</v>
      </c>
      <c r="BI144" s="41">
        <v>0</v>
      </c>
      <c r="BJ144" s="41">
        <v>0</v>
      </c>
      <c r="BK144" s="41">
        <v>0</v>
      </c>
      <c r="BL144" s="40">
        <v>0</v>
      </c>
      <c r="BM144" s="40">
        <v>0</v>
      </c>
      <c r="BN144" s="40">
        <v>0</v>
      </c>
      <c r="BO144" s="40">
        <v>0</v>
      </c>
      <c r="BP144" s="40">
        <v>0</v>
      </c>
      <c r="BQ144" s="255">
        <v>0</v>
      </c>
      <c r="BR144" s="40">
        <v>0</v>
      </c>
      <c r="BS144" s="40">
        <v>0</v>
      </c>
      <c r="BT144" s="40">
        <v>0</v>
      </c>
    </row>
    <row r="145" spans="1:72" ht="36" customHeight="1" x14ac:dyDescent="0.25">
      <c r="A145" s="74">
        <v>132</v>
      </c>
      <c r="B145" s="71" t="s">
        <v>633</v>
      </c>
      <c r="C145" s="64" t="s">
        <v>639</v>
      </c>
      <c r="D145" s="22" t="s">
        <v>10</v>
      </c>
      <c r="E145" s="21" t="s">
        <v>1</v>
      </c>
      <c r="F145" s="21" t="s">
        <v>640</v>
      </c>
      <c r="G145" s="45">
        <v>338</v>
      </c>
      <c r="H145" s="45">
        <v>390</v>
      </c>
      <c r="I145" s="45">
        <v>440</v>
      </c>
      <c r="J145" s="45">
        <v>434</v>
      </c>
      <c r="K145" s="45">
        <v>482</v>
      </c>
      <c r="L145" s="45">
        <v>488</v>
      </c>
      <c r="M145" s="45">
        <v>511</v>
      </c>
      <c r="N145" s="45">
        <v>504</v>
      </c>
      <c r="O145" s="45">
        <v>497</v>
      </c>
      <c r="P145" s="45">
        <v>463</v>
      </c>
      <c r="Q145" s="45">
        <v>455</v>
      </c>
      <c r="R145" s="45">
        <v>498</v>
      </c>
      <c r="S145" s="45">
        <v>488</v>
      </c>
      <c r="T145" s="45">
        <v>552</v>
      </c>
      <c r="U145" s="45">
        <v>518</v>
      </c>
      <c r="V145" s="39">
        <v>540</v>
      </c>
      <c r="W145" s="39">
        <v>536</v>
      </c>
      <c r="X145" s="39">
        <v>595</v>
      </c>
      <c r="Y145" s="39">
        <v>619</v>
      </c>
      <c r="Z145" s="39">
        <v>605</v>
      </c>
      <c r="AA145" s="39">
        <v>631</v>
      </c>
      <c r="AB145" s="39">
        <v>551</v>
      </c>
      <c r="AC145" s="39">
        <v>569</v>
      </c>
      <c r="AD145" s="39">
        <v>610</v>
      </c>
      <c r="AE145" s="39">
        <v>580</v>
      </c>
      <c r="AF145" s="39">
        <v>643</v>
      </c>
      <c r="AG145" s="39">
        <v>659</v>
      </c>
      <c r="AH145" s="39">
        <v>709</v>
      </c>
      <c r="AI145" s="39">
        <v>641</v>
      </c>
      <c r="AJ145" s="39">
        <v>594</v>
      </c>
      <c r="AK145" s="39">
        <v>667</v>
      </c>
      <c r="AL145" s="39">
        <v>674</v>
      </c>
      <c r="AM145" s="39">
        <v>751</v>
      </c>
      <c r="AN145" s="39">
        <v>623</v>
      </c>
      <c r="AO145" s="39">
        <v>701</v>
      </c>
      <c r="AP145" s="39">
        <v>781</v>
      </c>
      <c r="AQ145" s="39">
        <v>752</v>
      </c>
      <c r="AR145" s="39">
        <v>736</v>
      </c>
      <c r="AS145" s="39">
        <v>729</v>
      </c>
      <c r="AT145" s="39">
        <v>843</v>
      </c>
      <c r="AU145" s="39">
        <v>781</v>
      </c>
      <c r="AV145" s="39">
        <v>829</v>
      </c>
      <c r="AW145" s="39">
        <v>813</v>
      </c>
      <c r="AX145" s="39">
        <v>786</v>
      </c>
      <c r="AY145" s="39">
        <v>844</v>
      </c>
      <c r="AZ145" s="39">
        <v>742</v>
      </c>
      <c r="BA145" s="39">
        <v>704</v>
      </c>
      <c r="BB145" s="39">
        <v>530</v>
      </c>
      <c r="BC145" s="39">
        <v>679</v>
      </c>
      <c r="BD145" s="39">
        <v>438</v>
      </c>
      <c r="BE145" s="39">
        <v>553</v>
      </c>
      <c r="BF145" s="39">
        <v>506</v>
      </c>
      <c r="BG145" s="39">
        <v>568</v>
      </c>
      <c r="BH145" s="39">
        <v>567</v>
      </c>
      <c r="BI145" s="39">
        <v>243</v>
      </c>
      <c r="BJ145" s="39">
        <v>227</v>
      </c>
      <c r="BK145" s="39">
        <v>171</v>
      </c>
      <c r="BL145" s="39">
        <v>185</v>
      </c>
      <c r="BM145" s="39">
        <v>170</v>
      </c>
      <c r="BN145" s="39">
        <v>199</v>
      </c>
      <c r="BO145" s="39">
        <v>205</v>
      </c>
      <c r="BP145" s="39">
        <v>199</v>
      </c>
      <c r="BQ145" s="253">
        <v>200</v>
      </c>
      <c r="BR145" s="39">
        <v>192</v>
      </c>
      <c r="BS145" s="39">
        <v>197</v>
      </c>
      <c r="BT145" s="39">
        <v>199</v>
      </c>
    </row>
    <row r="146" spans="1:72" ht="36" customHeight="1" x14ac:dyDescent="0.25">
      <c r="A146" s="74">
        <v>133</v>
      </c>
      <c r="B146" s="71" t="s">
        <v>633</v>
      </c>
      <c r="C146" s="64" t="s">
        <v>1163</v>
      </c>
      <c r="D146" s="22" t="s">
        <v>1165</v>
      </c>
      <c r="E146" s="21" t="s">
        <v>127</v>
      </c>
      <c r="F146" s="21" t="s">
        <v>662</v>
      </c>
      <c r="G146" s="42">
        <v>204</v>
      </c>
      <c r="H146" s="42">
        <v>204</v>
      </c>
      <c r="I146" s="42">
        <v>204</v>
      </c>
      <c r="J146" s="42">
        <v>204</v>
      </c>
      <c r="K146" s="42">
        <v>204</v>
      </c>
      <c r="L146" s="42">
        <v>204</v>
      </c>
      <c r="M146" s="42">
        <v>204</v>
      </c>
      <c r="N146" s="42">
        <v>204</v>
      </c>
      <c r="O146" s="42">
        <v>204</v>
      </c>
      <c r="P146" s="42">
        <v>204</v>
      </c>
      <c r="Q146" s="42">
        <v>204</v>
      </c>
      <c r="R146" s="42">
        <v>204</v>
      </c>
      <c r="S146" s="42">
        <v>204</v>
      </c>
      <c r="T146" s="42">
        <v>204</v>
      </c>
      <c r="U146" s="42">
        <v>204</v>
      </c>
      <c r="V146" s="39">
        <v>204</v>
      </c>
      <c r="W146" s="39">
        <v>204</v>
      </c>
      <c r="X146" s="39">
        <v>204</v>
      </c>
      <c r="Y146" s="39">
        <v>204</v>
      </c>
      <c r="Z146" s="39">
        <v>204</v>
      </c>
      <c r="AA146" s="39">
        <v>204</v>
      </c>
      <c r="AB146" s="39">
        <v>204</v>
      </c>
      <c r="AC146" s="39">
        <v>204</v>
      </c>
      <c r="AD146" s="39">
        <v>204</v>
      </c>
      <c r="AE146" s="39">
        <v>204</v>
      </c>
      <c r="AF146" s="39">
        <v>204</v>
      </c>
      <c r="AG146" s="39">
        <v>204</v>
      </c>
      <c r="AH146" s="39">
        <v>204</v>
      </c>
      <c r="AI146" s="39">
        <v>204</v>
      </c>
      <c r="AJ146" s="39">
        <v>204</v>
      </c>
      <c r="AK146" s="39">
        <v>204</v>
      </c>
      <c r="AL146" s="39">
        <v>204</v>
      </c>
      <c r="AM146" s="39">
        <v>204</v>
      </c>
      <c r="AN146" s="39">
        <v>204</v>
      </c>
      <c r="AO146" s="39">
        <v>204</v>
      </c>
      <c r="AP146" s="39">
        <v>204</v>
      </c>
      <c r="AQ146" s="39">
        <v>204</v>
      </c>
      <c r="AR146" s="39">
        <v>204</v>
      </c>
      <c r="AS146" s="39">
        <v>204</v>
      </c>
      <c r="AT146" s="39">
        <v>204</v>
      </c>
      <c r="AU146" s="39">
        <v>204</v>
      </c>
      <c r="AV146" s="39">
        <v>204</v>
      </c>
      <c r="AW146" s="39">
        <v>204</v>
      </c>
      <c r="AX146" s="39">
        <v>204</v>
      </c>
      <c r="AY146" s="39">
        <v>204</v>
      </c>
      <c r="AZ146" s="39">
        <v>204</v>
      </c>
      <c r="BA146" s="39">
        <v>204</v>
      </c>
      <c r="BB146" s="39">
        <v>0</v>
      </c>
      <c r="BC146" s="40">
        <f>BB146+(BB146*(POWER((BB146/AZ146),(0.333333333333333))-1))</f>
        <v>0</v>
      </c>
      <c r="BD146" s="40">
        <f>BC146+(BC146*(POWER((BC146/BA146),(0.333333333333333))-1))</f>
        <v>0</v>
      </c>
      <c r="BE146" s="40">
        <v>0</v>
      </c>
      <c r="BF146" s="40">
        <v>0</v>
      </c>
      <c r="BG146" s="40">
        <v>0</v>
      </c>
      <c r="BH146" s="40">
        <v>0</v>
      </c>
      <c r="BI146" s="40">
        <v>0</v>
      </c>
      <c r="BJ146" s="40">
        <v>0</v>
      </c>
      <c r="BK146" s="40">
        <v>0</v>
      </c>
      <c r="BL146" s="40">
        <v>0</v>
      </c>
      <c r="BM146" s="40">
        <v>0</v>
      </c>
      <c r="BN146" s="40">
        <v>0</v>
      </c>
      <c r="BO146" s="40">
        <v>0</v>
      </c>
      <c r="BP146" s="40">
        <v>0</v>
      </c>
      <c r="BQ146" s="255">
        <v>0</v>
      </c>
      <c r="BR146" s="40">
        <v>0</v>
      </c>
      <c r="BS146" s="40">
        <v>0</v>
      </c>
      <c r="BT146" s="40">
        <v>0</v>
      </c>
    </row>
    <row r="147" spans="1:72" ht="36" customHeight="1" x14ac:dyDescent="0.25">
      <c r="A147" s="74">
        <v>134</v>
      </c>
      <c r="B147" s="71" t="s">
        <v>633</v>
      </c>
      <c r="C147" s="64" t="s">
        <v>1172</v>
      </c>
      <c r="D147" s="22" t="s">
        <v>343</v>
      </c>
      <c r="E147" s="21" t="s">
        <v>344</v>
      </c>
      <c r="F147" s="21" t="s">
        <v>345</v>
      </c>
      <c r="G147" s="39">
        <v>12600</v>
      </c>
      <c r="H147" s="39">
        <v>12754</v>
      </c>
      <c r="I147" s="39">
        <v>12830</v>
      </c>
      <c r="J147" s="39">
        <v>5182</v>
      </c>
      <c r="K147" s="39">
        <v>5042</v>
      </c>
      <c r="L147" s="39">
        <v>5100</v>
      </c>
      <c r="M147" s="39">
        <v>5070</v>
      </c>
      <c r="N147" s="39">
        <v>5020</v>
      </c>
      <c r="O147" s="39">
        <v>4980</v>
      </c>
      <c r="P147" s="39">
        <v>4946</v>
      </c>
      <c r="Q147" s="39">
        <v>4921</v>
      </c>
      <c r="R147" s="39">
        <v>4800</v>
      </c>
      <c r="S147" s="65">
        <v>9580</v>
      </c>
      <c r="T147" s="65">
        <v>9550</v>
      </c>
      <c r="U147" s="65">
        <v>9446</v>
      </c>
      <c r="V147" s="39">
        <v>4610</v>
      </c>
      <c r="W147" s="39">
        <v>4700</v>
      </c>
      <c r="X147" s="39">
        <v>4625</v>
      </c>
      <c r="Y147" s="39">
        <v>4650</v>
      </c>
      <c r="Z147" s="39">
        <v>4693</v>
      </c>
      <c r="AA147" s="39">
        <v>4686</v>
      </c>
      <c r="AB147" s="39">
        <v>4694</v>
      </c>
      <c r="AC147" s="39">
        <v>4678</v>
      </c>
      <c r="AD147" s="39">
        <v>4656</v>
      </c>
      <c r="AE147" s="39">
        <v>4647</v>
      </c>
      <c r="AF147" s="39">
        <v>4655</v>
      </c>
      <c r="AG147" s="39">
        <v>4685</v>
      </c>
      <c r="AH147" s="39">
        <v>4540</v>
      </c>
      <c r="AI147" s="39">
        <v>4550</v>
      </c>
      <c r="AJ147" s="39">
        <v>4440</v>
      </c>
      <c r="AK147" s="39">
        <v>4452</v>
      </c>
      <c r="AL147" s="39">
        <v>4445</v>
      </c>
      <c r="AM147" s="39">
        <v>4488</v>
      </c>
      <c r="AN147" s="39">
        <v>2783</v>
      </c>
      <c r="AO147" s="39">
        <v>2794</v>
      </c>
      <c r="AP147" s="39">
        <v>2807</v>
      </c>
      <c r="AQ147" s="43">
        <v>2831</v>
      </c>
      <c r="AR147" s="43">
        <v>2823</v>
      </c>
      <c r="AS147" s="43">
        <v>2838</v>
      </c>
      <c r="AT147" s="43">
        <v>2841</v>
      </c>
      <c r="AU147" s="43">
        <v>2852</v>
      </c>
      <c r="AV147" s="43">
        <v>2841</v>
      </c>
      <c r="AW147" s="43">
        <v>2829</v>
      </c>
      <c r="AX147" s="43">
        <v>2825</v>
      </c>
      <c r="AY147" s="43">
        <v>2817</v>
      </c>
      <c r="AZ147" s="43">
        <v>2830</v>
      </c>
      <c r="BA147" s="43">
        <v>2818</v>
      </c>
      <c r="BB147" s="43">
        <v>2819</v>
      </c>
      <c r="BC147" s="43">
        <v>2615</v>
      </c>
      <c r="BD147" s="43">
        <v>2619</v>
      </c>
      <c r="BE147" s="43">
        <v>2575</v>
      </c>
      <c r="BF147" s="43">
        <v>2560</v>
      </c>
      <c r="BG147" s="43">
        <v>2586</v>
      </c>
      <c r="BH147" s="43">
        <v>2608</v>
      </c>
      <c r="BI147" s="40">
        <f>BH147+(BH147*(POWER((BH147/BF147),(0.333333333333333))-1))</f>
        <v>2624.1991731127164</v>
      </c>
      <c r="BJ147" s="40">
        <f t="shared" ref="BJ147:BK147" si="95">BI147+(BI147*(POWER((BI147/BG147),(0.333333333333333))-1))</f>
        <v>2637.0572128774984</v>
      </c>
      <c r="BK147" s="40">
        <f t="shared" si="95"/>
        <v>2646.8147160800172</v>
      </c>
      <c r="BL147" s="40">
        <v>2654.3964594017061</v>
      </c>
      <c r="BM147" s="40">
        <v>2660.201506760674</v>
      </c>
      <c r="BN147" s="40">
        <v>2664.6787993015546</v>
      </c>
      <c r="BO147" s="245">
        <v>2250</v>
      </c>
      <c r="BP147" s="245">
        <v>2150</v>
      </c>
      <c r="BQ147" s="262">
        <v>2050</v>
      </c>
      <c r="BR147" s="255">
        <f>BQ147+(BQ147*(POWER((BQ147/BO147),(0.333333333333333))-1))</f>
        <v>1987.3650226902234</v>
      </c>
      <c r="BS147" s="255">
        <f t="shared" ref="BS147" si="96">BR147+(BR147*(POWER((BR147/BP147),(0.333333333333333))-1))</f>
        <v>1935.9346932459071</v>
      </c>
      <c r="BT147" s="255">
        <f t="shared" ref="BT147" si="97">BS147+(BS147*(POWER((BS147/BQ147),(0.333333333333333))-1))</f>
        <v>1899.3411753539856</v>
      </c>
    </row>
    <row r="148" spans="1:72" ht="36" customHeight="1" x14ac:dyDescent="0.25">
      <c r="A148" s="74">
        <v>135</v>
      </c>
      <c r="B148" s="71" t="s">
        <v>633</v>
      </c>
      <c r="C148" s="64" t="s">
        <v>728</v>
      </c>
      <c r="D148" s="22" t="s">
        <v>737</v>
      </c>
      <c r="E148" s="21" t="s">
        <v>229</v>
      </c>
      <c r="F148" s="21" t="s">
        <v>252</v>
      </c>
      <c r="G148" s="52"/>
      <c r="H148" s="52"/>
      <c r="I148" s="52"/>
      <c r="J148" s="52"/>
      <c r="K148" s="52"/>
      <c r="L148" s="52"/>
      <c r="M148" s="52"/>
      <c r="N148" s="52"/>
      <c r="O148" s="52"/>
      <c r="P148" s="52"/>
      <c r="Q148" s="52"/>
      <c r="R148" s="52"/>
      <c r="S148" s="52"/>
      <c r="T148" s="52"/>
      <c r="U148" s="52"/>
      <c r="V148" s="52"/>
      <c r="W148" s="52"/>
      <c r="X148" s="52"/>
      <c r="Y148" s="45">
        <v>0</v>
      </c>
      <c r="Z148" s="45">
        <v>0</v>
      </c>
      <c r="AA148" s="45">
        <v>0</v>
      </c>
      <c r="AB148" s="45">
        <v>0</v>
      </c>
      <c r="AC148" s="45">
        <v>0</v>
      </c>
      <c r="AD148" s="45">
        <v>0</v>
      </c>
      <c r="AE148" s="45">
        <v>0</v>
      </c>
      <c r="AF148" s="45">
        <v>0</v>
      </c>
      <c r="AG148" s="45">
        <v>0</v>
      </c>
      <c r="AH148" s="45">
        <v>0</v>
      </c>
      <c r="AI148" s="45">
        <v>0</v>
      </c>
      <c r="AJ148" s="45">
        <v>0</v>
      </c>
      <c r="AK148" s="45">
        <v>0</v>
      </c>
      <c r="AL148" s="45">
        <v>0</v>
      </c>
      <c r="AM148" s="45">
        <v>0</v>
      </c>
      <c r="AN148" s="40">
        <v>0</v>
      </c>
      <c r="AO148" s="40">
        <v>0</v>
      </c>
      <c r="AP148" s="40">
        <v>0</v>
      </c>
      <c r="AQ148" s="40">
        <v>0</v>
      </c>
      <c r="AR148" s="40">
        <v>0</v>
      </c>
      <c r="AS148" s="40">
        <v>0</v>
      </c>
      <c r="AT148" s="40">
        <v>0</v>
      </c>
      <c r="AU148" s="40">
        <v>0</v>
      </c>
      <c r="AV148" s="40">
        <v>0</v>
      </c>
      <c r="AW148" s="39">
        <v>15</v>
      </c>
      <c r="AX148" s="39">
        <v>20</v>
      </c>
      <c r="AY148" s="39">
        <v>25</v>
      </c>
      <c r="AZ148" s="40">
        <f>AY148+(AY148*(POWER((AY148/AW148),(0.333333333333333))-1))</f>
        <v>29.640777537417186</v>
      </c>
      <c r="BA148" s="40">
        <f>AZ148+(AZ148*(POWER((AZ148/AX148),(0.333333333333333))-1))</f>
        <v>33.794248294345273</v>
      </c>
      <c r="BB148" s="40">
        <f>BA148+(BA148*(POWER((BA148/AY148),(0.333333333333333))-1))</f>
        <v>37.366038011553435</v>
      </c>
      <c r="BC148" s="39">
        <v>38</v>
      </c>
      <c r="BD148" s="39">
        <v>38</v>
      </c>
      <c r="BE148" s="39">
        <v>38</v>
      </c>
      <c r="BF148" s="40">
        <f t="shared" ref="BF148:BG149" si="98">BE148+(BE148*(POWER((BE148/BC148),(0.333333333333333))-1))</f>
        <v>38</v>
      </c>
      <c r="BG148" s="40">
        <f t="shared" si="98"/>
        <v>38</v>
      </c>
      <c r="BH148" s="40">
        <f>BG148+(BG148*(POWER((BG148/BE148),(0.333333333333333))-1))</f>
        <v>38</v>
      </c>
      <c r="BI148" s="40">
        <f t="shared" ref="BI148:BK148" si="99">BH148+(BH148*(POWER((BH148/BF148),(0.333333333333333))-1))</f>
        <v>38</v>
      </c>
      <c r="BJ148" s="40">
        <f t="shared" si="99"/>
        <v>38</v>
      </c>
      <c r="BK148" s="40">
        <f t="shared" si="99"/>
        <v>38</v>
      </c>
      <c r="BL148" s="39">
        <v>57</v>
      </c>
      <c r="BM148" s="39">
        <v>60</v>
      </c>
      <c r="BN148" s="39">
        <v>62</v>
      </c>
      <c r="BO148" s="39">
        <v>65</v>
      </c>
      <c r="BP148" s="39">
        <v>70</v>
      </c>
      <c r="BQ148" s="253">
        <v>73</v>
      </c>
      <c r="BR148" s="39">
        <v>77</v>
      </c>
      <c r="BS148" s="39">
        <v>79</v>
      </c>
      <c r="BT148" s="39">
        <v>84</v>
      </c>
    </row>
    <row r="149" spans="1:72" ht="36" customHeight="1" x14ac:dyDescent="0.25">
      <c r="A149" s="74">
        <v>136</v>
      </c>
      <c r="B149" s="71" t="s">
        <v>633</v>
      </c>
      <c r="C149" s="64" t="s">
        <v>301</v>
      </c>
      <c r="D149" s="22" t="s">
        <v>302</v>
      </c>
      <c r="E149" s="21" t="s">
        <v>297</v>
      </c>
      <c r="F149" s="21" t="s">
        <v>303</v>
      </c>
      <c r="G149" s="39">
        <v>435</v>
      </c>
      <c r="H149" s="39">
        <v>435</v>
      </c>
      <c r="I149" s="39">
        <v>435</v>
      </c>
      <c r="J149" s="39">
        <v>440</v>
      </c>
      <c r="K149" s="39">
        <v>440</v>
      </c>
      <c r="L149" s="39">
        <v>440</v>
      </c>
      <c r="M149" s="39">
        <v>440</v>
      </c>
      <c r="N149" s="39">
        <v>440</v>
      </c>
      <c r="O149" s="39">
        <v>440</v>
      </c>
      <c r="P149" s="39">
        <v>550</v>
      </c>
      <c r="Q149" s="39">
        <v>550</v>
      </c>
      <c r="R149" s="39">
        <v>550</v>
      </c>
      <c r="S149" s="39">
        <v>550</v>
      </c>
      <c r="T149" s="39">
        <v>550</v>
      </c>
      <c r="U149" s="39">
        <v>550</v>
      </c>
      <c r="V149" s="39">
        <v>550</v>
      </c>
      <c r="W149" s="39">
        <v>550</v>
      </c>
      <c r="X149" s="39">
        <v>550</v>
      </c>
      <c r="Y149" s="39">
        <v>550</v>
      </c>
      <c r="Z149" s="39">
        <v>550</v>
      </c>
      <c r="AA149" s="39">
        <v>550</v>
      </c>
      <c r="AB149" s="39">
        <v>550</v>
      </c>
      <c r="AC149" s="39">
        <v>550</v>
      </c>
      <c r="AD149" s="39">
        <v>550</v>
      </c>
      <c r="AE149" s="39">
        <v>550</v>
      </c>
      <c r="AF149" s="39">
        <v>550</v>
      </c>
      <c r="AG149" s="39">
        <v>550</v>
      </c>
      <c r="AH149" s="39">
        <v>550</v>
      </c>
      <c r="AI149" s="39">
        <v>550</v>
      </c>
      <c r="AJ149" s="39">
        <v>550</v>
      </c>
      <c r="AK149" s="39">
        <v>550</v>
      </c>
      <c r="AL149" s="39">
        <v>550</v>
      </c>
      <c r="AM149" s="39">
        <v>550</v>
      </c>
      <c r="AN149" s="39">
        <v>550</v>
      </c>
      <c r="AO149" s="39">
        <v>550</v>
      </c>
      <c r="AP149" s="39">
        <v>550</v>
      </c>
      <c r="AQ149" s="39">
        <v>550</v>
      </c>
      <c r="AR149" s="39">
        <v>550</v>
      </c>
      <c r="AS149" s="39">
        <v>550</v>
      </c>
      <c r="AT149" s="39">
        <v>550</v>
      </c>
      <c r="AU149" s="39">
        <v>550</v>
      </c>
      <c r="AV149" s="39">
        <v>550</v>
      </c>
      <c r="AW149" s="39">
        <v>550</v>
      </c>
      <c r="AX149" s="39">
        <v>550</v>
      </c>
      <c r="AY149" s="39">
        <v>550</v>
      </c>
      <c r="AZ149" s="39">
        <v>560</v>
      </c>
      <c r="BA149" s="39">
        <v>1120</v>
      </c>
      <c r="BB149" s="39">
        <v>560</v>
      </c>
      <c r="BC149" s="40">
        <f>BB149+(BB149*(POWER((BB149/AZ149),(0.333333333333333))-1))</f>
        <v>560</v>
      </c>
      <c r="BD149" s="40">
        <f>BC149+(BC149*(POWER((BC149/BA149),(0.333333333333333))-1))</f>
        <v>444.47229455109596</v>
      </c>
      <c r="BE149" s="40">
        <f>BD149+(BD149*(POWER((BD149/BB149),(0.333333333333333))-1))</f>
        <v>411.52565783716784</v>
      </c>
      <c r="BF149" s="40">
        <f t="shared" si="98"/>
        <v>371.36406880094796</v>
      </c>
      <c r="BG149" s="40">
        <f t="shared" si="98"/>
        <v>349.77192204147735</v>
      </c>
      <c r="BH149" s="40">
        <f>BG149+(BG149*(POWER((BG149/BE149),(0.333333333333333))-1))</f>
        <v>331.31997412262643</v>
      </c>
      <c r="BI149" s="40">
        <f>BH149+(BH149*(POWER((BH149/BF149),(0.333333333333333))-1))</f>
        <v>318.95557524028698</v>
      </c>
      <c r="BJ149" s="40">
        <f t="shared" ref="BJ149:BK149" si="100">BI149+(BI149*(POWER((BI149/BG149),(0.333333333333333))-1))</f>
        <v>309.29907130130232</v>
      </c>
      <c r="BK149" s="40">
        <f t="shared" si="100"/>
        <v>302.28895672266844</v>
      </c>
      <c r="BL149" s="40">
        <v>296.92924660778925</v>
      </c>
      <c r="BM149" s="40">
        <v>292.91690037275458</v>
      </c>
      <c r="BN149" s="40">
        <v>289.85790292976918</v>
      </c>
      <c r="BO149" s="40">
        <f t="shared" ref="BO149" si="101">BN149+(BN149*(POWER((BN149/BL149),(0.333333333333333))-1))</f>
        <v>287.53841139379978</v>
      </c>
      <c r="BP149" s="40">
        <f t="shared" ref="BP149" si="102">BO149+(BO149*(POWER((BO149/BM149),(0.333333333333333))-1))</f>
        <v>285.76761839312297</v>
      </c>
      <c r="BQ149" s="255">
        <f>BP149+(BP149*(POWER((BP149/BN149),(0.333333333333333))-1))</f>
        <v>284.41705721057821</v>
      </c>
      <c r="BR149" s="255">
        <f>BQ149+(BQ149*(POWER((BQ149/BO149),(0.333333333333333))-1))</f>
        <v>283.3841537636518</v>
      </c>
      <c r="BS149" s="255">
        <f t="shared" ref="BS149" si="103">BR149+(BR149*(POWER((BR149/BP149),(0.333333333333333))-1))</f>
        <v>282.5940914263482</v>
      </c>
      <c r="BT149" s="255">
        <f t="shared" ref="BT149" si="104">BS149+(BS149*(POWER((BS149/BQ149),(0.333333333333333))-1))</f>
        <v>281.98903637644457</v>
      </c>
    </row>
    <row r="150" spans="1:72" ht="36" customHeight="1" x14ac:dyDescent="0.25">
      <c r="A150" s="74">
        <v>137</v>
      </c>
      <c r="B150" s="71" t="s">
        <v>633</v>
      </c>
      <c r="C150" s="64" t="s">
        <v>716</v>
      </c>
      <c r="D150" s="22" t="s">
        <v>602</v>
      </c>
      <c r="E150" s="21" t="s">
        <v>121</v>
      </c>
      <c r="F150" s="21" t="s">
        <v>603</v>
      </c>
      <c r="G150" s="52"/>
      <c r="H150" s="52"/>
      <c r="I150" s="52"/>
      <c r="J150" s="52"/>
      <c r="K150" s="52"/>
      <c r="L150" s="52"/>
      <c r="M150" s="52"/>
      <c r="N150" s="52"/>
      <c r="O150" s="52"/>
      <c r="P150" s="52"/>
      <c r="Q150" s="52"/>
      <c r="R150" s="52"/>
      <c r="S150" s="52"/>
      <c r="T150" s="52"/>
      <c r="U150" s="52"/>
      <c r="V150" s="45">
        <v>0</v>
      </c>
      <c r="W150" s="45">
        <v>0</v>
      </c>
      <c r="X150" s="45">
        <v>0</v>
      </c>
      <c r="Y150" s="45">
        <v>0</v>
      </c>
      <c r="Z150" s="45">
        <v>0</v>
      </c>
      <c r="AA150" s="45">
        <v>0</v>
      </c>
      <c r="AB150" s="45">
        <v>0</v>
      </c>
      <c r="AC150" s="45">
        <v>0</v>
      </c>
      <c r="AD150" s="45">
        <v>0</v>
      </c>
      <c r="AE150" s="40">
        <v>0</v>
      </c>
      <c r="AF150" s="40">
        <v>0</v>
      </c>
      <c r="AG150" s="40">
        <v>0</v>
      </c>
      <c r="AH150" s="45">
        <v>0</v>
      </c>
      <c r="AI150" s="45">
        <v>0</v>
      </c>
      <c r="AJ150" s="45">
        <v>0</v>
      </c>
      <c r="AK150" s="45">
        <v>0</v>
      </c>
      <c r="AL150" s="45">
        <v>0</v>
      </c>
      <c r="AM150" s="45">
        <v>0</v>
      </c>
      <c r="AN150" s="39">
        <v>34</v>
      </c>
      <c r="AO150" s="39">
        <v>34</v>
      </c>
      <c r="AP150" s="39">
        <v>34</v>
      </c>
      <c r="AQ150" s="39">
        <v>34</v>
      </c>
      <c r="AR150" s="39">
        <v>34</v>
      </c>
      <c r="AS150" s="39">
        <v>34</v>
      </c>
      <c r="AT150" s="39">
        <v>34</v>
      </c>
      <c r="AU150" s="39">
        <v>34</v>
      </c>
      <c r="AV150" s="39">
        <v>34</v>
      </c>
      <c r="AW150" s="39">
        <v>34</v>
      </c>
      <c r="AX150" s="39">
        <v>34</v>
      </c>
      <c r="AY150" s="39">
        <v>34</v>
      </c>
      <c r="AZ150" s="39">
        <v>34</v>
      </c>
      <c r="BA150" s="39">
        <v>34</v>
      </c>
      <c r="BB150" s="39">
        <v>34</v>
      </c>
      <c r="BC150" s="39">
        <v>34</v>
      </c>
      <c r="BD150" s="39">
        <v>34</v>
      </c>
      <c r="BE150" s="39">
        <v>34</v>
      </c>
      <c r="BF150" s="39">
        <v>34</v>
      </c>
      <c r="BG150" s="39">
        <v>34</v>
      </c>
      <c r="BH150" s="39">
        <v>34</v>
      </c>
      <c r="BI150" s="39">
        <v>34</v>
      </c>
      <c r="BJ150" s="39">
        <v>34</v>
      </c>
      <c r="BK150" s="39">
        <v>34</v>
      </c>
      <c r="BL150" s="39">
        <v>34</v>
      </c>
      <c r="BM150" s="39">
        <v>34</v>
      </c>
      <c r="BN150" s="39">
        <v>34</v>
      </c>
      <c r="BO150" s="39">
        <v>34</v>
      </c>
      <c r="BP150" s="39">
        <v>34</v>
      </c>
      <c r="BQ150" s="253">
        <v>34</v>
      </c>
      <c r="BR150" s="39">
        <v>34</v>
      </c>
      <c r="BS150" s="39">
        <v>34</v>
      </c>
      <c r="BT150" s="39">
        <v>34</v>
      </c>
    </row>
    <row r="151" spans="1:72" ht="36" customHeight="1" x14ac:dyDescent="0.25">
      <c r="A151" s="74">
        <v>138</v>
      </c>
      <c r="B151" s="71" t="s">
        <v>633</v>
      </c>
      <c r="C151" s="64" t="s">
        <v>577</v>
      </c>
      <c r="D151" s="22" t="s">
        <v>578</v>
      </c>
      <c r="E151" s="21" t="s">
        <v>344</v>
      </c>
      <c r="F151" s="21" t="s">
        <v>697</v>
      </c>
      <c r="G151" s="52"/>
      <c r="H151" s="52"/>
      <c r="I151" s="52"/>
      <c r="J151" s="52"/>
      <c r="K151" s="52"/>
      <c r="L151" s="52"/>
      <c r="M151" s="45">
        <v>0</v>
      </c>
      <c r="N151" s="45">
        <v>0</v>
      </c>
      <c r="O151" s="45">
        <v>0</v>
      </c>
      <c r="P151" s="45">
        <v>0</v>
      </c>
      <c r="Q151" s="45">
        <v>0</v>
      </c>
      <c r="R151" s="45">
        <v>0</v>
      </c>
      <c r="S151" s="45">
        <v>0</v>
      </c>
      <c r="T151" s="45">
        <v>0</v>
      </c>
      <c r="U151" s="45">
        <v>0</v>
      </c>
      <c r="V151" s="45">
        <v>0</v>
      </c>
      <c r="W151" s="45">
        <v>0</v>
      </c>
      <c r="X151" s="45">
        <v>0</v>
      </c>
      <c r="Y151" s="45">
        <v>0</v>
      </c>
      <c r="Z151" s="45">
        <v>0</v>
      </c>
      <c r="AA151" s="45">
        <v>0</v>
      </c>
      <c r="AB151" s="40">
        <v>0</v>
      </c>
      <c r="AC151" s="40">
        <v>0</v>
      </c>
      <c r="AD151" s="40">
        <v>0</v>
      </c>
      <c r="AE151" s="40">
        <v>0</v>
      </c>
      <c r="AF151" s="40">
        <v>0</v>
      </c>
      <c r="AG151" s="40">
        <v>0</v>
      </c>
      <c r="AH151" s="54">
        <v>0</v>
      </c>
      <c r="AI151" s="54">
        <v>0</v>
      </c>
      <c r="AJ151" s="54">
        <v>0</v>
      </c>
      <c r="AK151" s="54">
        <v>0</v>
      </c>
      <c r="AL151" s="54">
        <v>0</v>
      </c>
      <c r="AM151" s="54">
        <v>0</v>
      </c>
      <c r="AN151" s="40">
        <v>0</v>
      </c>
      <c r="AO151" s="40">
        <v>0</v>
      </c>
      <c r="AP151" s="40">
        <v>0</v>
      </c>
      <c r="AQ151" s="41">
        <v>0</v>
      </c>
      <c r="AR151" s="41">
        <v>0</v>
      </c>
      <c r="AS151" s="41">
        <v>0</v>
      </c>
      <c r="AT151" s="41">
        <v>0</v>
      </c>
      <c r="AU151" s="41">
        <v>0</v>
      </c>
      <c r="AV151" s="41">
        <v>0</v>
      </c>
      <c r="AW151" s="41">
        <v>0</v>
      </c>
      <c r="AX151" s="41">
        <v>0</v>
      </c>
      <c r="AY151" s="41">
        <v>0</v>
      </c>
      <c r="AZ151" s="41">
        <v>0</v>
      </c>
      <c r="BA151" s="41">
        <v>0</v>
      </c>
      <c r="BB151" s="41">
        <v>0</v>
      </c>
      <c r="BC151" s="41">
        <v>0</v>
      </c>
      <c r="BD151" s="41">
        <v>0</v>
      </c>
      <c r="BE151" s="41">
        <v>0</v>
      </c>
      <c r="BF151" s="44"/>
      <c r="BG151" s="44"/>
      <c r="BH151" s="44"/>
      <c r="BI151" s="44"/>
      <c r="BJ151" s="44"/>
      <c r="BK151" s="44"/>
      <c r="BL151" s="44"/>
      <c r="BM151" s="44"/>
      <c r="BN151" s="44"/>
      <c r="BO151" s="44"/>
      <c r="BP151" s="44"/>
      <c r="BQ151" s="252"/>
      <c r="BR151" s="44"/>
      <c r="BS151" s="44"/>
      <c r="BT151" s="44"/>
    </row>
    <row r="152" spans="1:72" ht="36" customHeight="1" x14ac:dyDescent="0.25">
      <c r="A152" s="74">
        <v>139</v>
      </c>
      <c r="B152" s="71" t="s">
        <v>633</v>
      </c>
      <c r="C152" s="64" t="s">
        <v>540</v>
      </c>
      <c r="D152" s="22" t="s">
        <v>439</v>
      </c>
      <c r="E152" s="21" t="s">
        <v>64</v>
      </c>
      <c r="F152" s="21" t="s">
        <v>71</v>
      </c>
      <c r="G152" s="39">
        <v>461</v>
      </c>
      <c r="H152" s="39">
        <v>558</v>
      </c>
      <c r="I152" s="39">
        <v>566</v>
      </c>
      <c r="J152" s="40">
        <v>606.06834279829877</v>
      </c>
      <c r="K152" s="40">
        <v>622.99429078724415</v>
      </c>
      <c r="L152" s="40">
        <v>643.2403485417301</v>
      </c>
      <c r="M152" s="39">
        <v>471</v>
      </c>
      <c r="N152" s="39">
        <v>719</v>
      </c>
      <c r="O152" s="39">
        <v>717</v>
      </c>
      <c r="P152" s="40">
        <v>824.80617785041659</v>
      </c>
      <c r="Q152" s="40">
        <v>863.42822906283061</v>
      </c>
      <c r="R152" s="40">
        <v>918.60457923201068</v>
      </c>
      <c r="S152" s="39">
        <v>734</v>
      </c>
      <c r="T152" s="39">
        <v>855</v>
      </c>
      <c r="U152" s="39">
        <v>771</v>
      </c>
      <c r="V152" s="38">
        <v>734</v>
      </c>
      <c r="W152" s="38">
        <v>855</v>
      </c>
      <c r="X152" s="38">
        <v>771</v>
      </c>
      <c r="Y152" s="39">
        <v>863</v>
      </c>
      <c r="Z152" s="39">
        <v>863</v>
      </c>
      <c r="AA152" s="39">
        <v>857</v>
      </c>
      <c r="AB152" s="39">
        <v>1019</v>
      </c>
      <c r="AC152" s="39">
        <v>1990</v>
      </c>
      <c r="AD152" s="39">
        <v>869</v>
      </c>
      <c r="AE152" s="39">
        <v>279</v>
      </c>
      <c r="AF152" s="39">
        <v>1075</v>
      </c>
      <c r="AG152" s="39">
        <v>862</v>
      </c>
      <c r="AH152" s="38">
        <v>1053</v>
      </c>
      <c r="AI152" s="38">
        <v>990</v>
      </c>
      <c r="AJ152" s="38">
        <v>947</v>
      </c>
      <c r="AK152" s="39">
        <v>1120</v>
      </c>
      <c r="AL152" s="39">
        <v>1008</v>
      </c>
      <c r="AM152" s="39">
        <v>977</v>
      </c>
      <c r="AN152" s="39">
        <v>1047</v>
      </c>
      <c r="AO152" s="39">
        <v>979</v>
      </c>
      <c r="AP152" s="39">
        <v>951</v>
      </c>
      <c r="AQ152" s="39">
        <v>1306</v>
      </c>
      <c r="AR152" s="39">
        <v>1064</v>
      </c>
      <c r="AS152" s="39">
        <v>1983</v>
      </c>
      <c r="AT152" s="39">
        <v>1262</v>
      </c>
      <c r="AU152" s="39">
        <v>1300</v>
      </c>
      <c r="AV152" s="39">
        <v>991</v>
      </c>
      <c r="AW152" s="39">
        <v>863</v>
      </c>
      <c r="AX152" s="39">
        <v>864</v>
      </c>
      <c r="AY152" s="39">
        <v>922</v>
      </c>
      <c r="AZ152" s="39">
        <v>926</v>
      </c>
      <c r="BA152" s="39">
        <v>887</v>
      </c>
      <c r="BB152" s="39">
        <v>754</v>
      </c>
      <c r="BC152" s="39">
        <v>464</v>
      </c>
      <c r="BD152" s="39">
        <v>535</v>
      </c>
      <c r="BE152" s="39">
        <v>587</v>
      </c>
      <c r="BF152" s="39">
        <v>583</v>
      </c>
      <c r="BG152" s="39">
        <v>550</v>
      </c>
      <c r="BH152" s="39">
        <v>572</v>
      </c>
      <c r="BI152" s="39">
        <v>564</v>
      </c>
      <c r="BJ152" s="39">
        <v>589</v>
      </c>
      <c r="BK152" s="39">
        <v>573</v>
      </c>
      <c r="BL152" s="40">
        <v>576.03180246637567</v>
      </c>
      <c r="BM152" s="40">
        <v>571.7728332516906</v>
      </c>
      <c r="BN152" s="40">
        <v>571.36436198366914</v>
      </c>
      <c r="BO152" s="39">
        <v>540</v>
      </c>
      <c r="BP152" s="39">
        <v>560</v>
      </c>
      <c r="BQ152" s="253">
        <v>532</v>
      </c>
      <c r="BR152" s="39">
        <v>520</v>
      </c>
      <c r="BS152" s="39">
        <v>501</v>
      </c>
      <c r="BT152" s="39">
        <v>428</v>
      </c>
    </row>
    <row r="153" spans="1:72" ht="36" customHeight="1" x14ac:dyDescent="0.25">
      <c r="A153" s="74">
        <v>140</v>
      </c>
      <c r="B153" s="71" t="s">
        <v>633</v>
      </c>
      <c r="C153" s="64" t="s">
        <v>1130</v>
      </c>
      <c r="D153" s="22" t="s">
        <v>852</v>
      </c>
      <c r="E153" s="21" t="s">
        <v>64</v>
      </c>
      <c r="F153" s="21" t="s">
        <v>853</v>
      </c>
      <c r="G153" s="66"/>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c r="AE153" s="50"/>
      <c r="AF153" s="50"/>
      <c r="AG153" s="50"/>
      <c r="AH153" s="50"/>
      <c r="AI153" s="50"/>
      <c r="AJ153" s="50"/>
      <c r="AK153" s="66"/>
      <c r="AL153" s="66"/>
      <c r="AM153" s="66"/>
      <c r="AN153" s="49"/>
      <c r="AO153" s="49"/>
      <c r="AP153" s="49"/>
      <c r="AQ153" s="49"/>
      <c r="AR153" s="49"/>
      <c r="AS153" s="49"/>
      <c r="AT153" s="49"/>
      <c r="AU153" s="49"/>
      <c r="AV153" s="49"/>
      <c r="AW153" s="49"/>
      <c r="AX153" s="49"/>
      <c r="AY153" s="49"/>
      <c r="AZ153" s="40"/>
      <c r="BA153" s="40"/>
      <c r="BB153" s="40"/>
      <c r="BC153" s="40"/>
      <c r="BD153" s="40"/>
      <c r="BE153" s="40"/>
      <c r="BF153" s="40"/>
      <c r="BG153" s="40"/>
      <c r="BH153" s="40"/>
      <c r="BI153" s="40"/>
      <c r="BJ153" s="40"/>
      <c r="BK153" s="40"/>
      <c r="BL153" s="40">
        <v>0</v>
      </c>
      <c r="BM153" s="40">
        <v>0</v>
      </c>
      <c r="BN153" s="40">
        <v>0</v>
      </c>
      <c r="BO153" s="40">
        <v>0</v>
      </c>
      <c r="BP153" s="40">
        <v>0</v>
      </c>
      <c r="BQ153" s="255">
        <v>0</v>
      </c>
      <c r="BR153" s="40">
        <v>0</v>
      </c>
      <c r="BS153" s="40">
        <v>0</v>
      </c>
      <c r="BT153" s="40">
        <v>0</v>
      </c>
    </row>
    <row r="154" spans="1:72" ht="36" customHeight="1" x14ac:dyDescent="0.25">
      <c r="A154" s="74">
        <v>141</v>
      </c>
      <c r="B154" s="71" t="s">
        <v>633</v>
      </c>
      <c r="C154" s="64" t="s">
        <v>479</v>
      </c>
      <c r="D154" s="22" t="s">
        <v>236</v>
      </c>
      <c r="E154" s="21" t="s">
        <v>229</v>
      </c>
      <c r="F154" s="21" t="s">
        <v>237</v>
      </c>
      <c r="G154" s="42">
        <v>271</v>
      </c>
      <c r="H154" s="42">
        <v>271</v>
      </c>
      <c r="I154" s="42">
        <v>271</v>
      </c>
      <c r="J154" s="42">
        <v>271</v>
      </c>
      <c r="K154" s="42">
        <v>271</v>
      </c>
      <c r="L154" s="42">
        <v>271</v>
      </c>
      <c r="M154" s="42">
        <v>271</v>
      </c>
      <c r="N154" s="42">
        <v>271</v>
      </c>
      <c r="O154" s="42">
        <v>271</v>
      </c>
      <c r="P154" s="42">
        <v>271</v>
      </c>
      <c r="Q154" s="42">
        <v>271</v>
      </c>
      <c r="R154" s="42">
        <v>271</v>
      </c>
      <c r="S154" s="42">
        <v>271</v>
      </c>
      <c r="T154" s="42">
        <v>271</v>
      </c>
      <c r="U154" s="42">
        <v>271</v>
      </c>
      <c r="V154" s="40">
        <v>271</v>
      </c>
      <c r="W154" s="40">
        <v>271</v>
      </c>
      <c r="X154" s="40">
        <v>271</v>
      </c>
      <c r="Y154" s="38">
        <v>0</v>
      </c>
      <c r="Z154" s="38">
        <v>0</v>
      </c>
      <c r="AA154" s="38">
        <v>0</v>
      </c>
      <c r="AB154" s="40">
        <v>0</v>
      </c>
      <c r="AC154" s="40">
        <v>0</v>
      </c>
      <c r="AD154" s="40">
        <v>0</v>
      </c>
      <c r="AE154" s="44"/>
      <c r="AF154" s="44"/>
      <c r="AG154" s="44"/>
      <c r="AH154" s="44"/>
      <c r="AI154" s="44"/>
      <c r="AJ154" s="44"/>
      <c r="AK154" s="44"/>
      <c r="AL154" s="44"/>
      <c r="AM154" s="44"/>
      <c r="AN154" s="44"/>
      <c r="AO154" s="44"/>
      <c r="AP154" s="44"/>
      <c r="AQ154" s="44"/>
      <c r="AR154" s="44"/>
      <c r="AS154" s="44"/>
      <c r="AT154" s="44"/>
      <c r="AU154" s="44"/>
      <c r="AV154" s="44"/>
      <c r="AW154" s="44"/>
      <c r="AX154" s="44"/>
      <c r="AY154" s="44"/>
      <c r="AZ154" s="44"/>
      <c r="BA154" s="44"/>
      <c r="BB154" s="44"/>
      <c r="BC154" s="44"/>
      <c r="BD154" s="44"/>
      <c r="BE154" s="44"/>
      <c r="BF154" s="44"/>
      <c r="BG154" s="44"/>
      <c r="BH154" s="44"/>
      <c r="BI154" s="44"/>
      <c r="BJ154" s="44"/>
      <c r="BK154" s="44"/>
      <c r="BL154" s="44"/>
      <c r="BM154" s="44"/>
      <c r="BN154" s="44"/>
      <c r="BO154" s="44"/>
      <c r="BP154" s="44"/>
      <c r="BQ154" s="252"/>
      <c r="BR154" s="44"/>
      <c r="BS154" s="44"/>
      <c r="BT154" s="44"/>
    </row>
    <row r="155" spans="1:72" ht="36" customHeight="1" x14ac:dyDescent="0.25">
      <c r="A155" s="74">
        <v>142</v>
      </c>
      <c r="B155" s="71" t="s">
        <v>633</v>
      </c>
      <c r="C155" s="64" t="s">
        <v>659</v>
      </c>
      <c r="D155" s="22" t="s">
        <v>204</v>
      </c>
      <c r="E155" s="21" t="s">
        <v>201</v>
      </c>
      <c r="F155" s="21" t="s">
        <v>969</v>
      </c>
      <c r="G155" s="39">
        <v>237</v>
      </c>
      <c r="H155" s="39">
        <v>249</v>
      </c>
      <c r="I155" s="39">
        <v>256</v>
      </c>
      <c r="J155" s="39">
        <v>263</v>
      </c>
      <c r="K155" s="39">
        <v>272</v>
      </c>
      <c r="L155" s="39">
        <v>276</v>
      </c>
      <c r="M155" s="39">
        <v>281</v>
      </c>
      <c r="N155" s="39">
        <v>286</v>
      </c>
      <c r="O155" s="39">
        <v>291</v>
      </c>
      <c r="P155" s="39">
        <v>299</v>
      </c>
      <c r="Q155" s="39">
        <v>301</v>
      </c>
      <c r="R155" s="39">
        <v>306</v>
      </c>
      <c r="S155" s="39">
        <v>310</v>
      </c>
      <c r="T155" s="39">
        <v>314</v>
      </c>
      <c r="U155" s="39">
        <v>315</v>
      </c>
      <c r="V155" s="39">
        <v>318</v>
      </c>
      <c r="W155" s="39">
        <v>321</v>
      </c>
      <c r="X155" s="39">
        <v>324</v>
      </c>
      <c r="Y155" s="39">
        <v>276</v>
      </c>
      <c r="Z155" s="39">
        <v>280</v>
      </c>
      <c r="AA155" s="39">
        <v>283</v>
      </c>
      <c r="AB155" s="39">
        <v>290</v>
      </c>
      <c r="AC155" s="39">
        <v>295</v>
      </c>
      <c r="AD155" s="39">
        <v>301</v>
      </c>
      <c r="AE155" s="39">
        <v>305</v>
      </c>
      <c r="AF155" s="39">
        <v>310</v>
      </c>
      <c r="AG155" s="39">
        <v>320</v>
      </c>
      <c r="AH155" s="39">
        <v>325</v>
      </c>
      <c r="AI155" s="39">
        <v>330</v>
      </c>
      <c r="AJ155" s="39">
        <v>335</v>
      </c>
      <c r="AK155" s="39">
        <v>340</v>
      </c>
      <c r="AL155" s="39">
        <v>342</v>
      </c>
      <c r="AM155" s="39">
        <v>347</v>
      </c>
      <c r="AN155" s="39">
        <v>348</v>
      </c>
      <c r="AO155" s="39">
        <v>351</v>
      </c>
      <c r="AP155" s="39">
        <v>459</v>
      </c>
      <c r="AQ155" s="39">
        <v>456</v>
      </c>
      <c r="AR155" s="39">
        <v>464</v>
      </c>
      <c r="AS155" s="39">
        <v>445</v>
      </c>
      <c r="AT155" s="39">
        <v>463</v>
      </c>
      <c r="AU155" s="39">
        <v>433</v>
      </c>
      <c r="AV155" s="39">
        <v>416</v>
      </c>
      <c r="AW155" s="39">
        <v>436</v>
      </c>
      <c r="AX155" s="39">
        <v>430</v>
      </c>
      <c r="AY155" s="39">
        <v>414</v>
      </c>
      <c r="AZ155" s="39">
        <v>395</v>
      </c>
      <c r="BA155" s="39">
        <v>394</v>
      </c>
      <c r="BB155" s="39">
        <v>404</v>
      </c>
      <c r="BC155" s="39">
        <v>392</v>
      </c>
      <c r="BD155" s="39">
        <v>444</v>
      </c>
      <c r="BE155" s="39">
        <v>405</v>
      </c>
      <c r="BF155" s="39">
        <v>388</v>
      </c>
      <c r="BG155" s="39">
        <v>386</v>
      </c>
      <c r="BH155" s="39">
        <v>377</v>
      </c>
      <c r="BI155" s="39">
        <v>400</v>
      </c>
      <c r="BJ155" s="39">
        <v>425</v>
      </c>
      <c r="BK155" s="39">
        <v>425</v>
      </c>
      <c r="BL155" s="39">
        <v>328</v>
      </c>
      <c r="BM155" s="39">
        <v>308</v>
      </c>
      <c r="BN155" s="39">
        <v>366</v>
      </c>
      <c r="BO155" s="39">
        <v>364</v>
      </c>
      <c r="BP155" s="39">
        <v>398</v>
      </c>
      <c r="BQ155" s="253">
        <v>446</v>
      </c>
      <c r="BR155" s="39">
        <v>428</v>
      </c>
      <c r="BS155" s="39">
        <v>413</v>
      </c>
      <c r="BT155" s="39">
        <v>392</v>
      </c>
    </row>
    <row r="156" spans="1:72" ht="36" customHeight="1" x14ac:dyDescent="0.25">
      <c r="A156" s="74">
        <v>143</v>
      </c>
      <c r="B156" s="71" t="s">
        <v>633</v>
      </c>
      <c r="C156" s="64" t="s">
        <v>659</v>
      </c>
      <c r="D156" s="22" t="s">
        <v>705</v>
      </c>
      <c r="E156" s="21" t="s">
        <v>127</v>
      </c>
      <c r="F156" s="21" t="s">
        <v>660</v>
      </c>
      <c r="G156" s="52"/>
      <c r="H156" s="52"/>
      <c r="I156" s="52"/>
      <c r="J156" s="52"/>
      <c r="K156" s="52"/>
      <c r="L156" s="52"/>
      <c r="M156" s="52"/>
      <c r="N156" s="52"/>
      <c r="O156" s="52"/>
      <c r="P156" s="52"/>
      <c r="Q156" s="52"/>
      <c r="R156" s="52"/>
      <c r="S156" s="52"/>
      <c r="T156" s="52"/>
      <c r="U156" s="52"/>
      <c r="V156" s="45">
        <v>0</v>
      </c>
      <c r="W156" s="45">
        <v>0</v>
      </c>
      <c r="X156" s="45">
        <v>0</v>
      </c>
      <c r="Y156" s="45">
        <v>0</v>
      </c>
      <c r="Z156" s="45">
        <v>0</v>
      </c>
      <c r="AA156" s="45">
        <v>0</v>
      </c>
      <c r="AB156" s="45">
        <v>0</v>
      </c>
      <c r="AC156" s="45">
        <v>0</v>
      </c>
      <c r="AD156" s="45">
        <v>0</v>
      </c>
      <c r="AE156" s="45">
        <v>0</v>
      </c>
      <c r="AF156" s="45">
        <v>0</v>
      </c>
      <c r="AG156" s="45">
        <v>0</v>
      </c>
      <c r="AH156" s="45">
        <v>0</v>
      </c>
      <c r="AI156" s="45">
        <v>0</v>
      </c>
      <c r="AJ156" s="45">
        <v>0</v>
      </c>
      <c r="AK156" s="39">
        <v>9</v>
      </c>
      <c r="AL156" s="39">
        <v>10</v>
      </c>
      <c r="AM156" s="39">
        <v>38</v>
      </c>
      <c r="AN156" s="39">
        <v>74</v>
      </c>
      <c r="AO156" s="39">
        <v>87</v>
      </c>
      <c r="AP156" s="39">
        <v>120</v>
      </c>
      <c r="AQ156" s="39">
        <v>152</v>
      </c>
      <c r="AR156" s="39">
        <v>164</v>
      </c>
      <c r="AS156" s="39">
        <v>265</v>
      </c>
      <c r="AT156" s="39">
        <v>280</v>
      </c>
      <c r="AU156" s="39">
        <v>280</v>
      </c>
      <c r="AV156" s="39">
        <v>275</v>
      </c>
      <c r="AW156" s="39">
        <v>280</v>
      </c>
      <c r="AX156" s="39">
        <v>300</v>
      </c>
      <c r="AY156" s="39">
        <v>300</v>
      </c>
      <c r="AZ156" s="39">
        <v>300</v>
      </c>
      <c r="BA156" s="39">
        <v>295</v>
      </c>
      <c r="BB156" s="39">
        <v>300</v>
      </c>
      <c r="BC156" s="39">
        <v>298</v>
      </c>
      <c r="BD156" s="39">
        <v>300</v>
      </c>
      <c r="BE156" s="39">
        <v>300</v>
      </c>
      <c r="BF156" s="39">
        <v>325</v>
      </c>
      <c r="BG156" s="39">
        <v>350</v>
      </c>
      <c r="BH156" s="39">
        <v>375</v>
      </c>
      <c r="BI156" s="39">
        <v>467</v>
      </c>
      <c r="BJ156" s="39">
        <v>334</v>
      </c>
      <c r="BK156" s="39">
        <v>324</v>
      </c>
      <c r="BL156" s="39">
        <v>450</v>
      </c>
      <c r="BM156" s="39">
        <v>400</v>
      </c>
      <c r="BN156" s="39">
        <v>400</v>
      </c>
      <c r="BO156" s="39">
        <v>440</v>
      </c>
      <c r="BP156" s="39">
        <v>440</v>
      </c>
      <c r="BQ156" s="253">
        <v>400</v>
      </c>
      <c r="BR156" s="39">
        <v>400</v>
      </c>
      <c r="BS156" s="39">
        <v>400</v>
      </c>
      <c r="BT156" s="39">
        <v>390</v>
      </c>
    </row>
    <row r="157" spans="1:72" ht="36" customHeight="1" x14ac:dyDescent="0.25">
      <c r="A157" s="74">
        <v>144</v>
      </c>
      <c r="B157" s="71" t="s">
        <v>633</v>
      </c>
      <c r="C157" s="64" t="s">
        <v>882</v>
      </c>
      <c r="D157" s="22" t="s">
        <v>883</v>
      </c>
      <c r="E157" s="21" t="s">
        <v>352</v>
      </c>
      <c r="F157" s="21" t="s">
        <v>357</v>
      </c>
      <c r="G157" s="48"/>
      <c r="H157" s="48"/>
      <c r="I157" s="48"/>
      <c r="J157" s="48"/>
      <c r="K157" s="48"/>
      <c r="L157" s="48"/>
      <c r="M157" s="48"/>
      <c r="N157" s="48"/>
      <c r="O157" s="48"/>
      <c r="P157" s="48"/>
      <c r="Q157" s="48"/>
      <c r="R157" s="48"/>
      <c r="S157" s="48"/>
      <c r="T157" s="48"/>
      <c r="U157" s="48"/>
      <c r="V157" s="48"/>
      <c r="W157" s="48"/>
      <c r="X157" s="48"/>
      <c r="Y157" s="48"/>
      <c r="Z157" s="48"/>
      <c r="AA157" s="48"/>
      <c r="AB157" s="48"/>
      <c r="AC157" s="48"/>
      <c r="AD157" s="48"/>
      <c r="AE157" s="48"/>
      <c r="AF157" s="48"/>
      <c r="AG157" s="48"/>
      <c r="AH157" s="48"/>
      <c r="AI157" s="48"/>
      <c r="AJ157" s="48"/>
      <c r="AK157" s="48"/>
      <c r="AL157" s="48"/>
      <c r="AM157" s="48"/>
      <c r="AN157" s="48"/>
      <c r="AO157" s="48"/>
      <c r="AP157" s="48"/>
      <c r="AQ157" s="49"/>
      <c r="AR157" s="49"/>
      <c r="AS157" s="49"/>
      <c r="AT157" s="49"/>
      <c r="AU157" s="49"/>
      <c r="AV157" s="49"/>
      <c r="AW157" s="49"/>
      <c r="AX157" s="49"/>
      <c r="AY157" s="49"/>
      <c r="AZ157" s="49"/>
      <c r="BA157" s="49"/>
      <c r="BB157" s="49"/>
      <c r="BC157" s="49"/>
      <c r="BD157" s="40"/>
      <c r="BE157" s="40"/>
      <c r="BF157" s="40"/>
      <c r="BG157" s="40"/>
      <c r="BH157" s="40"/>
      <c r="BI157" s="40">
        <v>0</v>
      </c>
      <c r="BJ157" s="40">
        <v>0</v>
      </c>
      <c r="BK157" s="40">
        <v>0</v>
      </c>
      <c r="BL157" s="39">
        <v>0</v>
      </c>
      <c r="BM157" s="39">
        <v>0</v>
      </c>
      <c r="BN157" s="39">
        <v>6</v>
      </c>
      <c r="BO157" s="39">
        <v>0</v>
      </c>
      <c r="BP157" s="39">
        <v>0</v>
      </c>
      <c r="BQ157" s="253">
        <v>0</v>
      </c>
      <c r="BR157" s="39">
        <v>0</v>
      </c>
      <c r="BS157" s="39">
        <v>0</v>
      </c>
      <c r="BT157" s="39">
        <v>0</v>
      </c>
    </row>
    <row r="158" spans="1:72" ht="36" customHeight="1" x14ac:dyDescent="0.25">
      <c r="A158" s="74">
        <v>145</v>
      </c>
      <c r="B158" s="71" t="s">
        <v>633</v>
      </c>
      <c r="C158" s="64" t="s">
        <v>661</v>
      </c>
      <c r="D158" s="22" t="s">
        <v>828</v>
      </c>
      <c r="E158" s="21" t="s">
        <v>127</v>
      </c>
      <c r="F158" s="21" t="s">
        <v>829</v>
      </c>
      <c r="G158" s="48"/>
      <c r="H158" s="48"/>
      <c r="I158" s="48"/>
      <c r="J158" s="48"/>
      <c r="K158" s="48"/>
      <c r="L158" s="48"/>
      <c r="M158" s="48"/>
      <c r="N158" s="48"/>
      <c r="O158" s="48"/>
      <c r="P158" s="48"/>
      <c r="Q158" s="48"/>
      <c r="R158" s="48"/>
      <c r="S158" s="48"/>
      <c r="T158" s="48"/>
      <c r="U158" s="48"/>
      <c r="V158" s="48"/>
      <c r="W158" s="48"/>
      <c r="X158" s="48"/>
      <c r="Y158" s="48"/>
      <c r="Z158" s="48"/>
      <c r="AA158" s="48"/>
      <c r="AB158" s="48"/>
      <c r="AC158" s="48"/>
      <c r="AD158" s="48"/>
      <c r="AE158" s="48"/>
      <c r="AF158" s="48"/>
      <c r="AG158" s="48"/>
      <c r="AH158" s="48"/>
      <c r="AI158" s="48"/>
      <c r="AJ158" s="48"/>
      <c r="AK158" s="49">
        <v>0</v>
      </c>
      <c r="AL158" s="49">
        <v>0</v>
      </c>
      <c r="AM158" s="49">
        <v>0</v>
      </c>
      <c r="AN158" s="49">
        <v>0</v>
      </c>
      <c r="AO158" s="49">
        <v>0</v>
      </c>
      <c r="AP158" s="49">
        <v>0</v>
      </c>
      <c r="AQ158" s="46"/>
      <c r="AR158" s="46"/>
      <c r="AS158" s="46"/>
      <c r="AT158" s="46"/>
      <c r="AU158" s="46"/>
      <c r="AV158" s="46"/>
      <c r="AW158" s="46"/>
      <c r="AX158" s="40"/>
      <c r="AY158" s="40"/>
      <c r="AZ158" s="40"/>
      <c r="BA158" s="40"/>
      <c r="BB158" s="40"/>
      <c r="BC158" s="40"/>
      <c r="BD158" s="40"/>
      <c r="BE158" s="40"/>
      <c r="BF158" s="40"/>
      <c r="BG158" s="40"/>
      <c r="BH158" s="40"/>
      <c r="BI158" s="40">
        <v>0</v>
      </c>
      <c r="BJ158" s="40">
        <v>0</v>
      </c>
      <c r="BK158" s="40">
        <v>0</v>
      </c>
      <c r="BL158" s="40">
        <v>0</v>
      </c>
      <c r="BM158" s="40">
        <v>0</v>
      </c>
      <c r="BN158" s="40">
        <v>0</v>
      </c>
      <c r="BO158" s="40">
        <v>0</v>
      </c>
      <c r="BP158" s="40">
        <v>0</v>
      </c>
      <c r="BQ158" s="255">
        <v>0</v>
      </c>
      <c r="BR158" s="40">
        <v>0</v>
      </c>
      <c r="BS158" s="40">
        <v>0</v>
      </c>
      <c r="BT158" s="40">
        <v>0</v>
      </c>
    </row>
    <row r="159" spans="1:72" ht="36" customHeight="1" x14ac:dyDescent="0.25">
      <c r="A159" s="74">
        <v>146</v>
      </c>
      <c r="B159" s="71" t="s">
        <v>633</v>
      </c>
      <c r="C159" s="64" t="s">
        <v>133</v>
      </c>
      <c r="D159" s="22" t="s">
        <v>134</v>
      </c>
      <c r="E159" s="21" t="s">
        <v>127</v>
      </c>
      <c r="F159" s="21" t="s">
        <v>135</v>
      </c>
      <c r="G159" s="43">
        <v>0</v>
      </c>
      <c r="H159" s="43">
        <v>0</v>
      </c>
      <c r="I159" s="43">
        <v>0</v>
      </c>
      <c r="J159" s="43">
        <v>0</v>
      </c>
      <c r="K159" s="43">
        <v>0</v>
      </c>
      <c r="L159" s="43">
        <v>0</v>
      </c>
      <c r="M159" s="43">
        <v>0</v>
      </c>
      <c r="N159" s="43">
        <v>0</v>
      </c>
      <c r="O159" s="43">
        <v>0</v>
      </c>
      <c r="P159" s="43">
        <v>0</v>
      </c>
      <c r="Q159" s="43">
        <v>0</v>
      </c>
      <c r="R159" s="43">
        <v>0</v>
      </c>
      <c r="S159" s="43">
        <v>0</v>
      </c>
      <c r="T159" s="43">
        <v>0</v>
      </c>
      <c r="U159" s="43">
        <v>0</v>
      </c>
      <c r="V159" s="43">
        <v>0</v>
      </c>
      <c r="W159" s="43">
        <v>0</v>
      </c>
      <c r="X159" s="43">
        <v>0</v>
      </c>
      <c r="Y159" s="43">
        <v>0</v>
      </c>
      <c r="Z159" s="43">
        <v>0</v>
      </c>
      <c r="AA159" s="43">
        <v>0</v>
      </c>
      <c r="AB159" s="44"/>
      <c r="AC159" s="44"/>
      <c r="AD159" s="44"/>
      <c r="AE159" s="44"/>
      <c r="AF159" s="44"/>
      <c r="AG159" s="44"/>
      <c r="AH159" s="44"/>
      <c r="AI159" s="44"/>
      <c r="AJ159" s="44"/>
      <c r="AK159" s="44"/>
      <c r="AL159" s="44"/>
      <c r="AM159" s="44"/>
      <c r="AN159" s="44"/>
      <c r="AO159" s="44"/>
      <c r="AP159" s="44"/>
      <c r="AQ159" s="44"/>
      <c r="AR159" s="44"/>
      <c r="AS159" s="44"/>
      <c r="AT159" s="44"/>
      <c r="AU159" s="44"/>
      <c r="AV159" s="44"/>
      <c r="AW159" s="44"/>
      <c r="AX159" s="44"/>
      <c r="AY159" s="44"/>
      <c r="AZ159" s="44"/>
      <c r="BA159" s="44"/>
      <c r="BB159" s="44"/>
      <c r="BC159" s="44"/>
      <c r="BD159" s="44"/>
      <c r="BE159" s="44"/>
      <c r="BF159" s="44"/>
      <c r="BG159" s="44"/>
      <c r="BH159" s="44"/>
      <c r="BI159" s="44"/>
      <c r="BJ159" s="44"/>
      <c r="BK159" s="44"/>
      <c r="BL159" s="44"/>
      <c r="BM159" s="44"/>
      <c r="BN159" s="44"/>
      <c r="BO159" s="44"/>
      <c r="BP159" s="44"/>
      <c r="BQ159" s="252"/>
      <c r="BR159" s="44"/>
      <c r="BS159" s="44"/>
      <c r="BT159" s="44"/>
    </row>
    <row r="160" spans="1:72" ht="36" customHeight="1" x14ac:dyDescent="0.25">
      <c r="A160" s="74">
        <v>147</v>
      </c>
      <c r="B160" s="71" t="s">
        <v>633</v>
      </c>
      <c r="C160" s="64" t="s">
        <v>428</v>
      </c>
      <c r="D160" s="22" t="s">
        <v>451</v>
      </c>
      <c r="E160" s="21" t="s">
        <v>154</v>
      </c>
      <c r="F160" s="21" t="s">
        <v>157</v>
      </c>
      <c r="G160" s="39">
        <v>1288</v>
      </c>
      <c r="H160" s="39">
        <v>1288</v>
      </c>
      <c r="I160" s="39">
        <v>1298</v>
      </c>
      <c r="J160" s="39">
        <v>1366</v>
      </c>
      <c r="K160" s="39">
        <v>1450</v>
      </c>
      <c r="L160" s="39">
        <v>1480</v>
      </c>
      <c r="M160" s="39">
        <v>1467</v>
      </c>
      <c r="N160" s="39">
        <v>1369</v>
      </c>
      <c r="O160" s="39">
        <v>1504</v>
      </c>
      <c r="P160" s="39">
        <v>1468</v>
      </c>
      <c r="Q160" s="39">
        <v>1366</v>
      </c>
      <c r="R160" s="39">
        <v>1506</v>
      </c>
      <c r="S160" s="39">
        <v>1469</v>
      </c>
      <c r="T160" s="39">
        <v>1362</v>
      </c>
      <c r="U160" s="39">
        <v>1505</v>
      </c>
      <c r="V160" s="39">
        <v>1466</v>
      </c>
      <c r="W160" s="39">
        <v>1362</v>
      </c>
      <c r="X160" s="39">
        <v>1499</v>
      </c>
      <c r="Y160" s="39">
        <v>1462</v>
      </c>
      <c r="Z160" s="39">
        <v>1361</v>
      </c>
      <c r="AA160" s="39">
        <v>1498</v>
      </c>
      <c r="AB160" s="39">
        <v>1428</v>
      </c>
      <c r="AC160" s="39">
        <v>1342</v>
      </c>
      <c r="AD160" s="39">
        <v>1479</v>
      </c>
      <c r="AE160" s="39">
        <v>1428</v>
      </c>
      <c r="AF160" s="39">
        <v>1342</v>
      </c>
      <c r="AG160" s="39">
        <v>1479</v>
      </c>
      <c r="AH160" s="39">
        <v>1462</v>
      </c>
      <c r="AI160" s="39">
        <v>1361</v>
      </c>
      <c r="AJ160" s="39">
        <v>1498</v>
      </c>
      <c r="AK160" s="39">
        <v>1110</v>
      </c>
      <c r="AL160" s="39">
        <v>1110</v>
      </c>
      <c r="AM160" s="39">
        <v>1110</v>
      </c>
      <c r="AN160" s="39">
        <v>1428</v>
      </c>
      <c r="AO160" s="39">
        <v>1342</v>
      </c>
      <c r="AP160" s="39">
        <v>1479</v>
      </c>
      <c r="AQ160" s="39">
        <v>1588</v>
      </c>
      <c r="AR160" s="39">
        <v>1552</v>
      </c>
      <c r="AS160" s="39">
        <v>1591</v>
      </c>
      <c r="AT160" s="39">
        <v>1588</v>
      </c>
      <c r="AU160" s="39">
        <v>1552</v>
      </c>
      <c r="AV160" s="39">
        <v>1591</v>
      </c>
      <c r="AW160" s="39">
        <v>1581</v>
      </c>
      <c r="AX160" s="39">
        <v>1545</v>
      </c>
      <c r="AY160" s="39">
        <v>1591</v>
      </c>
      <c r="AZ160" s="39">
        <v>1428</v>
      </c>
      <c r="BA160" s="39">
        <v>1342</v>
      </c>
      <c r="BB160" s="39">
        <v>1479</v>
      </c>
      <c r="BC160" s="40">
        <f t="shared" ref="BC160:BG160" si="105">BB160+(BB160*(POWER((BB160/AZ160),(0.333333333333333))-1))</f>
        <v>1496.4015964210737</v>
      </c>
      <c r="BD160" s="40">
        <f t="shared" si="105"/>
        <v>1551.7200741925542</v>
      </c>
      <c r="BE160" s="40">
        <f t="shared" si="105"/>
        <v>1576.7461528888909</v>
      </c>
      <c r="BF160" s="40">
        <f t="shared" si="105"/>
        <v>1604.4751152547403</v>
      </c>
      <c r="BG160" s="40">
        <f t="shared" si="105"/>
        <v>1622.4557272799366</v>
      </c>
      <c r="BH160" s="40">
        <f>BG160+(BG160*(POWER((BG160/BE160),(0.333333333333333))-1))</f>
        <v>1637.9848469439105</v>
      </c>
      <c r="BI160" s="39">
        <v>1581</v>
      </c>
      <c r="BJ160" s="39">
        <v>1703</v>
      </c>
      <c r="BK160" s="39">
        <v>1703</v>
      </c>
      <c r="BL160" s="40">
        <v>1745.7239653954191</v>
      </c>
      <c r="BM160" s="40">
        <v>1760.2021588513528</v>
      </c>
      <c r="BN160" s="40">
        <v>1779.6933722601559</v>
      </c>
      <c r="BO160" s="39">
        <v>1360</v>
      </c>
      <c r="BP160" s="39">
        <v>1444</v>
      </c>
      <c r="BQ160" s="253">
        <v>1591</v>
      </c>
      <c r="BR160" s="39">
        <v>1593</v>
      </c>
      <c r="BS160" s="39">
        <v>1582</v>
      </c>
      <c r="BT160" s="39">
        <v>1599</v>
      </c>
    </row>
    <row r="161" spans="1:72" ht="36" customHeight="1" x14ac:dyDescent="0.25">
      <c r="A161" s="74">
        <v>148</v>
      </c>
      <c r="B161" s="71" t="s">
        <v>633</v>
      </c>
      <c r="C161" s="64" t="s">
        <v>838</v>
      </c>
      <c r="D161" s="22" t="s">
        <v>839</v>
      </c>
      <c r="E161" s="21" t="s">
        <v>154</v>
      </c>
      <c r="F161" s="21" t="s">
        <v>840</v>
      </c>
      <c r="G161" s="47"/>
      <c r="H161" s="48"/>
      <c r="I161" s="48"/>
      <c r="J161" s="48"/>
      <c r="K161" s="48"/>
      <c r="L161" s="48"/>
      <c r="M161" s="48"/>
      <c r="N161" s="48"/>
      <c r="O161" s="48"/>
      <c r="P161" s="48"/>
      <c r="Q161" s="48"/>
      <c r="R161" s="48"/>
      <c r="S161" s="48"/>
      <c r="T161" s="48"/>
      <c r="U161" s="48"/>
      <c r="V161" s="48"/>
      <c r="W161" s="48"/>
      <c r="X161" s="48"/>
      <c r="Y161" s="48"/>
      <c r="Z161" s="48"/>
      <c r="AA161" s="48"/>
      <c r="AB161" s="48"/>
      <c r="AC161" s="48"/>
      <c r="AD161" s="48"/>
      <c r="AE161" s="48"/>
      <c r="AF161" s="48"/>
      <c r="AG161" s="48"/>
      <c r="AH161" s="48"/>
      <c r="AI161" s="48"/>
      <c r="AJ161" s="48"/>
      <c r="AK161" s="49">
        <v>0</v>
      </c>
      <c r="AL161" s="49">
        <v>0</v>
      </c>
      <c r="AM161" s="49">
        <v>0</v>
      </c>
      <c r="AN161" s="49">
        <v>0</v>
      </c>
      <c r="AO161" s="49">
        <v>0</v>
      </c>
      <c r="AP161" s="49">
        <v>0</v>
      </c>
      <c r="AQ161" s="49"/>
      <c r="AR161" s="49"/>
      <c r="AS161" s="49"/>
      <c r="AT161" s="49"/>
      <c r="AU161" s="49"/>
      <c r="AV161" s="49"/>
      <c r="AW161" s="49"/>
      <c r="AX161" s="40"/>
      <c r="AY161" s="40"/>
      <c r="AZ161" s="40"/>
      <c r="BA161" s="40"/>
      <c r="BB161" s="40"/>
      <c r="BC161" s="40"/>
      <c r="BD161" s="40"/>
      <c r="BE161" s="40"/>
      <c r="BF161" s="40"/>
      <c r="BG161" s="40"/>
      <c r="BH161" s="40"/>
      <c r="BI161" s="40">
        <v>0</v>
      </c>
      <c r="BJ161" s="40">
        <v>0</v>
      </c>
      <c r="BK161" s="40">
        <v>0</v>
      </c>
      <c r="BL161" s="40">
        <v>0</v>
      </c>
      <c r="BM161" s="40">
        <v>0</v>
      </c>
      <c r="BN161" s="40">
        <v>0</v>
      </c>
      <c r="BO161" s="40">
        <v>0</v>
      </c>
      <c r="BP161" s="40">
        <v>0</v>
      </c>
      <c r="BQ161" s="255">
        <v>0</v>
      </c>
      <c r="BR161" s="40">
        <v>0</v>
      </c>
      <c r="BS161" s="40">
        <v>0</v>
      </c>
      <c r="BT161" s="40">
        <v>0</v>
      </c>
    </row>
    <row r="162" spans="1:72" ht="36" customHeight="1" x14ac:dyDescent="0.25">
      <c r="A162" s="74">
        <v>149</v>
      </c>
      <c r="B162" s="71" t="s">
        <v>633</v>
      </c>
      <c r="C162" s="64" t="s">
        <v>256</v>
      </c>
      <c r="D162" s="22" t="s">
        <v>258</v>
      </c>
      <c r="E162" s="21" t="s">
        <v>229</v>
      </c>
      <c r="F162" s="21" t="s">
        <v>247</v>
      </c>
      <c r="G162" s="39">
        <v>1073</v>
      </c>
      <c r="H162" s="39">
        <v>1026</v>
      </c>
      <c r="I162" s="39">
        <v>1411</v>
      </c>
      <c r="J162" s="39">
        <v>1397</v>
      </c>
      <c r="K162" s="39">
        <v>1137</v>
      </c>
      <c r="L162" s="39">
        <v>1098</v>
      </c>
      <c r="M162" s="39">
        <v>1418</v>
      </c>
      <c r="N162" s="39">
        <v>1346</v>
      </c>
      <c r="O162" s="39">
        <v>1337</v>
      </c>
      <c r="P162" s="39">
        <v>1387</v>
      </c>
      <c r="Q162" s="39">
        <v>1090</v>
      </c>
      <c r="R162" s="39">
        <v>1395</v>
      </c>
      <c r="S162" s="39">
        <v>1329</v>
      </c>
      <c r="T162" s="39">
        <v>1383</v>
      </c>
      <c r="U162" s="39">
        <v>1252</v>
      </c>
      <c r="V162" s="39">
        <v>1356</v>
      </c>
      <c r="W162" s="39">
        <v>1429</v>
      </c>
      <c r="X162" s="39">
        <v>1319</v>
      </c>
      <c r="Y162" s="39">
        <v>1361</v>
      </c>
      <c r="Z162" s="39">
        <v>1337</v>
      </c>
      <c r="AA162" s="39">
        <v>1189</v>
      </c>
      <c r="AB162" s="39">
        <v>1422</v>
      </c>
      <c r="AC162" s="39">
        <v>1172</v>
      </c>
      <c r="AD162" s="39">
        <v>1341</v>
      </c>
      <c r="AE162" s="39">
        <v>1344</v>
      </c>
      <c r="AF162" s="39">
        <v>1482</v>
      </c>
      <c r="AG162" s="39">
        <v>1280</v>
      </c>
      <c r="AH162" s="39">
        <v>1335</v>
      </c>
      <c r="AI162" s="39">
        <v>1346</v>
      </c>
      <c r="AJ162" s="39">
        <v>1316</v>
      </c>
      <c r="AK162" s="39">
        <v>1389</v>
      </c>
      <c r="AL162" s="39">
        <v>1309</v>
      </c>
      <c r="AM162" s="39">
        <v>1431</v>
      </c>
      <c r="AN162" s="39">
        <v>1394</v>
      </c>
      <c r="AO162" s="39">
        <v>1280</v>
      </c>
      <c r="AP162" s="39">
        <v>1431</v>
      </c>
      <c r="AQ162" s="39">
        <v>1407</v>
      </c>
      <c r="AR162" s="39">
        <v>1429</v>
      </c>
      <c r="AS162" s="39">
        <v>1340</v>
      </c>
      <c r="AT162" s="39">
        <v>1393</v>
      </c>
      <c r="AU162" s="39">
        <v>1381</v>
      </c>
      <c r="AV162" s="39">
        <v>1390</v>
      </c>
      <c r="AW162" s="39">
        <v>1376</v>
      </c>
      <c r="AX162" s="39">
        <v>1382</v>
      </c>
      <c r="AY162" s="39">
        <v>1286</v>
      </c>
      <c r="AZ162" s="40">
        <f t="shared" ref="AZ162:BB163" si="106">AY162+(AY162*(POWER((AY162/AW162),(0.333333333333333))-1))</f>
        <v>1257.3276901998206</v>
      </c>
      <c r="BA162" s="40">
        <f t="shared" si="106"/>
        <v>1218.3216425555788</v>
      </c>
      <c r="BB162" s="40">
        <f t="shared" si="106"/>
        <v>1196.5631466273576</v>
      </c>
      <c r="BC162" s="39">
        <v>785</v>
      </c>
      <c r="BD162" s="39">
        <v>785</v>
      </c>
      <c r="BE162" s="39">
        <v>785</v>
      </c>
      <c r="BF162" s="39">
        <v>444</v>
      </c>
      <c r="BG162" s="39">
        <v>421</v>
      </c>
      <c r="BH162" s="39">
        <v>439</v>
      </c>
      <c r="BI162" s="39">
        <v>239</v>
      </c>
      <c r="BJ162" s="39">
        <v>212</v>
      </c>
      <c r="BK162" s="39">
        <v>445</v>
      </c>
      <c r="BL162" s="39">
        <v>180</v>
      </c>
      <c r="BM162" s="39">
        <v>138</v>
      </c>
      <c r="BN162" s="39">
        <v>180</v>
      </c>
      <c r="BO162" s="39">
        <v>150</v>
      </c>
      <c r="BP162" s="39">
        <v>98</v>
      </c>
      <c r="BQ162" s="253">
        <v>148</v>
      </c>
      <c r="BR162" s="39">
        <v>147</v>
      </c>
      <c r="BS162" s="39">
        <v>163</v>
      </c>
      <c r="BT162" s="39">
        <v>161</v>
      </c>
    </row>
    <row r="163" spans="1:72" ht="36" customHeight="1" x14ac:dyDescent="0.25">
      <c r="A163" s="74">
        <v>150</v>
      </c>
      <c r="B163" s="71" t="s">
        <v>633</v>
      </c>
      <c r="C163" s="64" t="s">
        <v>256</v>
      </c>
      <c r="D163" s="22" t="s">
        <v>257</v>
      </c>
      <c r="E163" s="21" t="s">
        <v>229</v>
      </c>
      <c r="F163" s="21" t="s">
        <v>625</v>
      </c>
      <c r="G163" s="39">
        <v>914</v>
      </c>
      <c r="H163" s="39">
        <v>1140</v>
      </c>
      <c r="I163" s="39">
        <v>1077</v>
      </c>
      <c r="J163" s="39">
        <v>1089</v>
      </c>
      <c r="K163" s="39">
        <v>1465</v>
      </c>
      <c r="L163" s="39">
        <v>1421</v>
      </c>
      <c r="M163" s="39">
        <v>1090</v>
      </c>
      <c r="N163" s="39">
        <v>1130</v>
      </c>
      <c r="O163" s="39">
        <v>1204</v>
      </c>
      <c r="P163" s="39">
        <v>1072</v>
      </c>
      <c r="Q163" s="39">
        <v>956</v>
      </c>
      <c r="R163" s="39">
        <v>1246</v>
      </c>
      <c r="S163" s="45">
        <v>1022</v>
      </c>
      <c r="T163" s="45">
        <v>1143</v>
      </c>
      <c r="U163" s="45">
        <v>1109</v>
      </c>
      <c r="V163" s="45">
        <v>1061</v>
      </c>
      <c r="W163" s="45">
        <v>1146</v>
      </c>
      <c r="X163" s="45">
        <v>1001</v>
      </c>
      <c r="Y163" s="46">
        <v>981.76371130543589</v>
      </c>
      <c r="Z163" s="46">
        <v>932.42611360649857</v>
      </c>
      <c r="AA163" s="46">
        <v>910.62844350397052</v>
      </c>
      <c r="AB163" s="39">
        <v>912</v>
      </c>
      <c r="AC163" s="39">
        <v>850</v>
      </c>
      <c r="AD163" s="39">
        <v>775</v>
      </c>
      <c r="AE163" s="39">
        <v>906</v>
      </c>
      <c r="AF163" s="39">
        <v>1070</v>
      </c>
      <c r="AG163" s="39">
        <v>1026</v>
      </c>
      <c r="AH163" s="39">
        <v>1040</v>
      </c>
      <c r="AI163" s="39">
        <v>1041</v>
      </c>
      <c r="AJ163" s="39">
        <v>919</v>
      </c>
      <c r="AK163" s="39">
        <v>1061</v>
      </c>
      <c r="AL163" s="39">
        <v>982</v>
      </c>
      <c r="AM163" s="39">
        <v>1022</v>
      </c>
      <c r="AN163" s="39">
        <v>939</v>
      </c>
      <c r="AO163" s="39">
        <v>969</v>
      </c>
      <c r="AP163" s="39">
        <v>870</v>
      </c>
      <c r="AQ163" s="39">
        <v>1122</v>
      </c>
      <c r="AR163" s="39">
        <v>1126</v>
      </c>
      <c r="AS163" s="39">
        <v>1114</v>
      </c>
      <c r="AT163" s="39">
        <v>925</v>
      </c>
      <c r="AU163" s="39">
        <v>859</v>
      </c>
      <c r="AV163" s="39">
        <v>865</v>
      </c>
      <c r="AW163" s="39">
        <v>951</v>
      </c>
      <c r="AX163" s="39">
        <v>861</v>
      </c>
      <c r="AY163" s="39">
        <v>980</v>
      </c>
      <c r="AZ163" s="40">
        <f t="shared" si="106"/>
        <v>989.86186989718954</v>
      </c>
      <c r="BA163" s="40">
        <f t="shared" si="106"/>
        <v>1036.9673360633551</v>
      </c>
      <c r="BB163" s="40">
        <f t="shared" si="106"/>
        <v>1056.6830559367263</v>
      </c>
      <c r="BC163" s="39">
        <v>745</v>
      </c>
      <c r="BD163" s="39">
        <v>662</v>
      </c>
      <c r="BE163" s="39">
        <v>623</v>
      </c>
      <c r="BF163" s="39">
        <v>587</v>
      </c>
      <c r="BG163" s="39">
        <v>502</v>
      </c>
      <c r="BH163" s="39">
        <v>458</v>
      </c>
      <c r="BI163" s="39">
        <v>459</v>
      </c>
      <c r="BJ163" s="39">
        <v>430</v>
      </c>
      <c r="BK163" s="39">
        <v>414</v>
      </c>
      <c r="BL163" s="39">
        <v>414</v>
      </c>
      <c r="BM163" s="39">
        <v>512</v>
      </c>
      <c r="BN163" s="39">
        <v>623</v>
      </c>
      <c r="BO163" s="39">
        <v>591</v>
      </c>
      <c r="BP163" s="39">
        <v>645</v>
      </c>
      <c r="BQ163" s="253">
        <v>620</v>
      </c>
      <c r="BR163" s="39">
        <v>127</v>
      </c>
      <c r="BS163" s="39">
        <v>112</v>
      </c>
      <c r="BT163" s="39">
        <v>68</v>
      </c>
    </row>
    <row r="164" spans="1:72" ht="36" customHeight="1" x14ac:dyDescent="0.25">
      <c r="A164" s="74">
        <v>151</v>
      </c>
      <c r="B164" s="71" t="s">
        <v>633</v>
      </c>
      <c r="C164" s="64" t="s">
        <v>615</v>
      </c>
      <c r="D164" s="22" t="s">
        <v>141</v>
      </c>
      <c r="E164" s="21" t="s">
        <v>127</v>
      </c>
      <c r="F164" s="21" t="s">
        <v>142</v>
      </c>
      <c r="G164" s="43">
        <v>0</v>
      </c>
      <c r="H164" s="43">
        <v>0</v>
      </c>
      <c r="I164" s="43">
        <v>0</v>
      </c>
      <c r="J164" s="43">
        <v>0</v>
      </c>
      <c r="K164" s="43">
        <v>0</v>
      </c>
      <c r="L164" s="43">
        <v>0</v>
      </c>
      <c r="M164" s="43">
        <v>0</v>
      </c>
      <c r="N164" s="43">
        <v>0</v>
      </c>
      <c r="O164" s="43">
        <v>0</v>
      </c>
      <c r="P164" s="43">
        <v>0</v>
      </c>
      <c r="Q164" s="43">
        <v>0</v>
      </c>
      <c r="R164" s="43">
        <v>0</v>
      </c>
      <c r="S164" s="43">
        <v>0</v>
      </c>
      <c r="T164" s="43">
        <v>0</v>
      </c>
      <c r="U164" s="43">
        <v>0</v>
      </c>
      <c r="V164" s="43">
        <v>0</v>
      </c>
      <c r="W164" s="43">
        <v>0</v>
      </c>
      <c r="X164" s="43">
        <v>0</v>
      </c>
      <c r="Y164" s="43">
        <v>0</v>
      </c>
      <c r="Z164" s="43">
        <v>0</v>
      </c>
      <c r="AA164" s="43">
        <v>0</v>
      </c>
      <c r="AB164" s="44"/>
      <c r="AC164" s="44"/>
      <c r="AD164" s="44"/>
      <c r="AE164" s="44"/>
      <c r="AF164" s="44"/>
      <c r="AG164" s="44"/>
      <c r="AH164" s="44"/>
      <c r="AI164" s="44"/>
      <c r="AJ164" s="44"/>
      <c r="AK164" s="44"/>
      <c r="AL164" s="44"/>
      <c r="AM164" s="44"/>
      <c r="AN164" s="44"/>
      <c r="AO164" s="44"/>
      <c r="AP164" s="44"/>
      <c r="AQ164" s="44"/>
      <c r="AR164" s="44"/>
      <c r="AS164" s="44"/>
      <c r="AT164" s="44"/>
      <c r="AU164" s="44"/>
      <c r="AV164" s="44"/>
      <c r="AW164" s="44"/>
      <c r="AX164" s="44"/>
      <c r="AY164" s="44"/>
      <c r="AZ164" s="44"/>
      <c r="BA164" s="44"/>
      <c r="BB164" s="44"/>
      <c r="BC164" s="44"/>
      <c r="BD164" s="44"/>
      <c r="BE164" s="44"/>
      <c r="BF164" s="44"/>
      <c r="BG164" s="44"/>
      <c r="BH164" s="44"/>
      <c r="BI164" s="44"/>
      <c r="BJ164" s="44"/>
      <c r="BK164" s="44"/>
      <c r="BL164" s="44"/>
      <c r="BM164" s="44"/>
      <c r="BN164" s="44"/>
      <c r="BO164" s="44"/>
      <c r="BP164" s="44"/>
      <c r="BQ164" s="252"/>
      <c r="BR164" s="44"/>
      <c r="BS164" s="44"/>
      <c r="BT164" s="44"/>
    </row>
    <row r="165" spans="1:72" ht="36" customHeight="1" x14ac:dyDescent="0.25">
      <c r="A165" s="74">
        <v>152</v>
      </c>
      <c r="B165" s="71" t="s">
        <v>633</v>
      </c>
      <c r="C165" s="64" t="s">
        <v>854</v>
      </c>
      <c r="D165" s="22" t="s">
        <v>855</v>
      </c>
      <c r="E165" s="21" t="s">
        <v>164</v>
      </c>
      <c r="F165" s="21" t="s">
        <v>856</v>
      </c>
      <c r="G165" s="47"/>
      <c r="H165" s="48"/>
      <c r="I165" s="48"/>
      <c r="J165" s="48"/>
      <c r="K165" s="48"/>
      <c r="L165" s="48"/>
      <c r="M165" s="48"/>
      <c r="N165" s="48"/>
      <c r="O165" s="48"/>
      <c r="P165" s="48"/>
      <c r="Q165" s="48"/>
      <c r="R165" s="48"/>
      <c r="S165" s="48"/>
      <c r="T165" s="48"/>
      <c r="U165" s="48"/>
      <c r="V165" s="48"/>
      <c r="W165" s="48"/>
      <c r="X165" s="48"/>
      <c r="Y165" s="48"/>
      <c r="Z165" s="48"/>
      <c r="AA165" s="48"/>
      <c r="AB165" s="48"/>
      <c r="AC165" s="48"/>
      <c r="AD165" s="48"/>
      <c r="AE165" s="48"/>
      <c r="AF165" s="48"/>
      <c r="AG165" s="48"/>
      <c r="AH165" s="48"/>
      <c r="AI165" s="48"/>
      <c r="AJ165" s="48"/>
      <c r="AK165" s="48"/>
      <c r="AL165" s="48"/>
      <c r="AM165" s="49">
        <v>0</v>
      </c>
      <c r="AN165" s="49">
        <v>0</v>
      </c>
      <c r="AO165" s="49">
        <v>0</v>
      </c>
      <c r="AP165" s="49">
        <v>0</v>
      </c>
      <c r="AQ165" s="49"/>
      <c r="AR165" s="49"/>
      <c r="AS165" s="49"/>
      <c r="AT165" s="49"/>
      <c r="AU165" s="49"/>
      <c r="AV165" s="49"/>
      <c r="AW165" s="49"/>
      <c r="AX165" s="49"/>
      <c r="AY165" s="49"/>
      <c r="AZ165" s="40"/>
      <c r="BA165" s="40"/>
      <c r="BB165" s="40"/>
      <c r="BC165" s="40"/>
      <c r="BD165" s="40"/>
      <c r="BE165" s="40"/>
      <c r="BF165" s="40"/>
      <c r="BG165" s="40"/>
      <c r="BH165" s="40"/>
      <c r="BI165" s="40">
        <v>0</v>
      </c>
      <c r="BJ165" s="40">
        <v>0</v>
      </c>
      <c r="BK165" s="40">
        <v>0</v>
      </c>
      <c r="BL165" s="40">
        <v>0</v>
      </c>
      <c r="BM165" s="40">
        <v>0</v>
      </c>
      <c r="BN165" s="40">
        <v>0</v>
      </c>
      <c r="BO165" s="40">
        <v>0</v>
      </c>
      <c r="BP165" s="40">
        <v>0</v>
      </c>
      <c r="BQ165" s="255">
        <v>0</v>
      </c>
      <c r="BR165" s="40">
        <v>0</v>
      </c>
      <c r="BS165" s="40">
        <v>0</v>
      </c>
      <c r="BT165" s="40">
        <v>0</v>
      </c>
    </row>
    <row r="166" spans="1:72" ht="36" customHeight="1" x14ac:dyDescent="0.25">
      <c r="A166" s="74">
        <v>153</v>
      </c>
      <c r="B166" s="71" t="s">
        <v>633</v>
      </c>
      <c r="C166" s="64" t="s">
        <v>729</v>
      </c>
      <c r="D166" s="22" t="s">
        <v>738</v>
      </c>
      <c r="E166" s="21" t="s">
        <v>274</v>
      </c>
      <c r="F166" s="21" t="s">
        <v>754</v>
      </c>
      <c r="G166" s="52"/>
      <c r="H166" s="52"/>
      <c r="I166" s="52"/>
      <c r="J166" s="52"/>
      <c r="K166" s="52"/>
      <c r="L166" s="52"/>
      <c r="M166" s="52"/>
      <c r="N166" s="52"/>
      <c r="O166" s="52"/>
      <c r="P166" s="52"/>
      <c r="Q166" s="52"/>
      <c r="R166" s="52"/>
      <c r="S166" s="52"/>
      <c r="T166" s="52"/>
      <c r="U166" s="52"/>
      <c r="V166" s="52">
        <v>16</v>
      </c>
      <c r="W166" s="52"/>
      <c r="X166" s="52"/>
      <c r="Y166" s="45">
        <v>0</v>
      </c>
      <c r="Z166" s="45">
        <v>0</v>
      </c>
      <c r="AA166" s="45">
        <v>0</v>
      </c>
      <c r="AB166" s="39">
        <v>100</v>
      </c>
      <c r="AC166" s="39">
        <v>100</v>
      </c>
      <c r="AD166" s="39">
        <v>100</v>
      </c>
      <c r="AE166" s="39">
        <v>100</v>
      </c>
      <c r="AF166" s="39">
        <v>100</v>
      </c>
      <c r="AG166" s="39">
        <v>200</v>
      </c>
      <c r="AH166" s="45">
        <v>0</v>
      </c>
      <c r="AI166" s="45">
        <v>0</v>
      </c>
      <c r="AJ166" s="45">
        <v>0</v>
      </c>
      <c r="AK166" s="39">
        <v>100</v>
      </c>
      <c r="AL166" s="39">
        <v>100</v>
      </c>
      <c r="AM166" s="39">
        <v>100</v>
      </c>
      <c r="AN166" s="40">
        <v>100</v>
      </c>
      <c r="AO166" s="40">
        <v>100</v>
      </c>
      <c r="AP166" s="40">
        <v>100</v>
      </c>
      <c r="AQ166" s="39">
        <v>100</v>
      </c>
      <c r="AR166" s="39">
        <v>100</v>
      </c>
      <c r="AS166" s="39">
        <v>120</v>
      </c>
      <c r="AT166" s="40">
        <f t="shared" ref="AT166:AY166" si="107">AS166+(AS166*(POWER((AS166/AQ166),(0.333333333333333))-1))</f>
        <v>127.51902830191331</v>
      </c>
      <c r="AU166" s="40">
        <f t="shared" si="107"/>
        <v>138.28232077448595</v>
      </c>
      <c r="AV166" s="40">
        <f t="shared" si="107"/>
        <v>144.97567211509931</v>
      </c>
      <c r="AW166" s="40">
        <f t="shared" si="107"/>
        <v>151.31030599317964</v>
      </c>
      <c r="AX166" s="40">
        <f t="shared" si="107"/>
        <v>155.92022740191183</v>
      </c>
      <c r="AY166" s="40">
        <f t="shared" si="107"/>
        <v>159.74903218430714</v>
      </c>
      <c r="AZ166" s="39">
        <v>120</v>
      </c>
      <c r="BA166" s="39">
        <v>120</v>
      </c>
      <c r="BB166" s="39">
        <v>120</v>
      </c>
      <c r="BC166" s="40">
        <f t="shared" ref="BC166:BG166" si="108">BB166+(BB166*(POWER((BB166/AZ166),(0.333333333333333))-1))</f>
        <v>120</v>
      </c>
      <c r="BD166" s="40">
        <f t="shared" si="108"/>
        <v>120</v>
      </c>
      <c r="BE166" s="40">
        <f t="shared" si="108"/>
        <v>120</v>
      </c>
      <c r="BF166" s="40">
        <f t="shared" si="108"/>
        <v>120</v>
      </c>
      <c r="BG166" s="40">
        <f t="shared" si="108"/>
        <v>120</v>
      </c>
      <c r="BH166" s="40">
        <f>BG166+(BG166*(POWER((BG166/BE166),(0.333333333333333))-1))</f>
        <v>120</v>
      </c>
      <c r="BI166" s="40">
        <f t="shared" ref="BI166:BK166" si="109">BH166+(BH166*(POWER((BH166/BF166),(0.333333333333333))-1))</f>
        <v>120</v>
      </c>
      <c r="BJ166" s="40">
        <f t="shared" si="109"/>
        <v>120</v>
      </c>
      <c r="BK166" s="40">
        <f t="shared" si="109"/>
        <v>120</v>
      </c>
      <c r="BL166" s="39">
        <v>120</v>
      </c>
      <c r="BM166" s="39">
        <v>120</v>
      </c>
      <c r="BN166" s="39">
        <v>120</v>
      </c>
      <c r="BO166" s="40">
        <f t="shared" ref="BO166" si="110">BN166+(BN166*(POWER((BN166/BL166),(0.333333333333333))-1))</f>
        <v>120</v>
      </c>
      <c r="BP166" s="40">
        <f t="shared" ref="BP166" si="111">BO166+(BO166*(POWER((BO166/BM166),(0.333333333333333))-1))</f>
        <v>120</v>
      </c>
      <c r="BQ166" s="255">
        <f>BP166+(BP166*(POWER((BP166/BN166),(0.333333333333333))-1))</f>
        <v>120</v>
      </c>
      <c r="BR166" s="255">
        <f>BQ166+(BQ166*(POWER((BQ166/BO166),(0.333333333333333))-1))</f>
        <v>120</v>
      </c>
      <c r="BS166" s="255">
        <f t="shared" ref="BS166" si="112">BR166+(BR166*(POWER((BR166/BP166),(0.333333333333333))-1))</f>
        <v>120</v>
      </c>
      <c r="BT166" s="255">
        <f t="shared" ref="BT166" si="113">BS166+(BS166*(POWER((BS166/BQ166),(0.333333333333333))-1))</f>
        <v>120</v>
      </c>
    </row>
    <row r="167" spans="1:72" ht="36" customHeight="1" x14ac:dyDescent="0.25">
      <c r="A167" s="74">
        <v>154</v>
      </c>
      <c r="B167" s="71" t="s">
        <v>633</v>
      </c>
      <c r="C167" s="64" t="s">
        <v>24</v>
      </c>
      <c r="D167" s="22" t="s">
        <v>25</v>
      </c>
      <c r="E167" s="21" t="s">
        <v>274</v>
      </c>
      <c r="F167" s="21" t="s">
        <v>277</v>
      </c>
      <c r="G167" s="39">
        <v>113</v>
      </c>
      <c r="H167" s="39">
        <v>113</v>
      </c>
      <c r="I167" s="39">
        <v>113</v>
      </c>
      <c r="J167" s="39">
        <v>113</v>
      </c>
      <c r="K167" s="39">
        <v>115</v>
      </c>
      <c r="L167" s="39">
        <v>115</v>
      </c>
      <c r="M167" s="39">
        <v>118</v>
      </c>
      <c r="N167" s="39">
        <v>119</v>
      </c>
      <c r="O167" s="39">
        <v>120</v>
      </c>
      <c r="P167" s="39">
        <v>110</v>
      </c>
      <c r="Q167" s="39">
        <v>113</v>
      </c>
      <c r="R167" s="39">
        <v>115</v>
      </c>
      <c r="S167" s="39">
        <v>100</v>
      </c>
      <c r="T167" s="39">
        <v>103</v>
      </c>
      <c r="U167" s="39">
        <v>102</v>
      </c>
      <c r="V167" s="39">
        <v>116</v>
      </c>
      <c r="W167" s="39">
        <v>119</v>
      </c>
      <c r="X167" s="39">
        <v>115</v>
      </c>
      <c r="Y167" s="40">
        <v>114.66858605866237</v>
      </c>
      <c r="Z167" s="40">
        <v>113.26010399639939</v>
      </c>
      <c r="AA167" s="40">
        <v>112.68600818982459</v>
      </c>
      <c r="AB167" s="40">
        <v>112.03279572335866</v>
      </c>
      <c r="AC167" s="40">
        <v>112</v>
      </c>
      <c r="AD167" s="40">
        <v>112</v>
      </c>
      <c r="AE167" s="40">
        <v>112</v>
      </c>
      <c r="AF167" s="40">
        <v>110.82456744688484</v>
      </c>
      <c r="AG167" s="40">
        <v>111</v>
      </c>
      <c r="AH167" s="40">
        <v>111</v>
      </c>
      <c r="AI167" s="40">
        <v>111</v>
      </c>
      <c r="AJ167" s="40">
        <v>111</v>
      </c>
      <c r="AK167" s="40">
        <v>111</v>
      </c>
      <c r="AL167" s="40">
        <v>111</v>
      </c>
      <c r="AM167" s="40">
        <v>111</v>
      </c>
      <c r="AN167" s="40">
        <v>111</v>
      </c>
      <c r="AO167" s="40">
        <v>111</v>
      </c>
      <c r="AP167" s="40">
        <v>111</v>
      </c>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252"/>
      <c r="BR167" s="44"/>
      <c r="BS167" s="44"/>
      <c r="BT167" s="44"/>
    </row>
    <row r="168" spans="1:72" ht="36" customHeight="1" x14ac:dyDescent="0.25">
      <c r="A168" s="74">
        <v>155</v>
      </c>
      <c r="B168" s="71" t="s">
        <v>633</v>
      </c>
      <c r="C168" s="64" t="s">
        <v>24</v>
      </c>
      <c r="D168" s="22" t="s">
        <v>25</v>
      </c>
      <c r="E168" s="21" t="s">
        <v>74</v>
      </c>
      <c r="F168" s="21" t="s">
        <v>77</v>
      </c>
      <c r="G168" s="39">
        <v>730</v>
      </c>
      <c r="H168" s="39">
        <v>451</v>
      </c>
      <c r="I168" s="39">
        <v>735</v>
      </c>
      <c r="J168" s="39">
        <v>726</v>
      </c>
      <c r="K168" s="39">
        <v>735</v>
      </c>
      <c r="L168" s="39">
        <v>732</v>
      </c>
      <c r="M168" s="39">
        <v>731</v>
      </c>
      <c r="N168" s="39">
        <v>735</v>
      </c>
      <c r="O168" s="39">
        <v>745</v>
      </c>
      <c r="P168" s="39">
        <v>745</v>
      </c>
      <c r="Q168" s="39">
        <v>740</v>
      </c>
      <c r="R168" s="39">
        <v>742</v>
      </c>
      <c r="S168" s="39">
        <v>750</v>
      </c>
      <c r="T168" s="39">
        <v>748</v>
      </c>
      <c r="U168" s="39">
        <v>760</v>
      </c>
      <c r="V168" s="39">
        <v>700</v>
      </c>
      <c r="W168" s="39">
        <v>710</v>
      </c>
      <c r="X168" s="39">
        <v>713</v>
      </c>
      <c r="Y168" s="39">
        <v>705</v>
      </c>
      <c r="Z168" s="39">
        <v>715</v>
      </c>
      <c r="AA168" s="39">
        <v>710</v>
      </c>
      <c r="AB168" s="39">
        <v>670</v>
      </c>
      <c r="AC168" s="39">
        <v>630</v>
      </c>
      <c r="AD168" s="39">
        <v>595</v>
      </c>
      <c r="AE168" s="39">
        <v>580</v>
      </c>
      <c r="AF168" s="39">
        <v>570</v>
      </c>
      <c r="AG168" s="39">
        <v>575</v>
      </c>
      <c r="AH168" s="39">
        <v>565</v>
      </c>
      <c r="AI168" s="39">
        <v>545</v>
      </c>
      <c r="AJ168" s="39">
        <v>535</v>
      </c>
      <c r="AK168" s="39">
        <v>525</v>
      </c>
      <c r="AL168" s="39">
        <v>513</v>
      </c>
      <c r="AM168" s="39">
        <v>502</v>
      </c>
      <c r="AN168" s="39">
        <v>525</v>
      </c>
      <c r="AO168" s="39">
        <v>521</v>
      </c>
      <c r="AP168" s="39">
        <v>517</v>
      </c>
      <c r="AQ168" s="39">
        <v>518</v>
      </c>
      <c r="AR168" s="49">
        <v>514</v>
      </c>
      <c r="AS168" s="49">
        <v>516</v>
      </c>
      <c r="AT168" s="49">
        <v>480</v>
      </c>
      <c r="AU168" s="49">
        <v>472</v>
      </c>
      <c r="AV168" s="49">
        <v>462</v>
      </c>
      <c r="AW168" s="49">
        <v>490</v>
      </c>
      <c r="AX168" s="49">
        <v>195</v>
      </c>
      <c r="AY168" s="49">
        <v>194</v>
      </c>
      <c r="AZ168" s="49">
        <v>515</v>
      </c>
      <c r="BA168" s="49">
        <v>509</v>
      </c>
      <c r="BB168" s="49">
        <v>511</v>
      </c>
      <c r="BC168" s="49">
        <v>513</v>
      </c>
      <c r="BD168" s="49">
        <v>193</v>
      </c>
      <c r="BE168" s="39">
        <v>189</v>
      </c>
      <c r="BF168" s="39">
        <v>507</v>
      </c>
      <c r="BG168" s="39">
        <v>510</v>
      </c>
      <c r="BH168" s="39">
        <v>501</v>
      </c>
      <c r="BI168" s="39">
        <v>509</v>
      </c>
      <c r="BJ168" s="39">
        <v>511</v>
      </c>
      <c r="BK168" s="39">
        <v>507</v>
      </c>
      <c r="BL168" s="39">
        <v>505</v>
      </c>
      <c r="BM168" s="39">
        <v>508</v>
      </c>
      <c r="BN168" s="39">
        <v>508</v>
      </c>
      <c r="BO168" s="39">
        <v>503</v>
      </c>
      <c r="BP168" s="39">
        <v>500</v>
      </c>
      <c r="BQ168" s="253">
        <v>502</v>
      </c>
      <c r="BR168" s="39">
        <v>480</v>
      </c>
      <c r="BS168" s="39">
        <v>478</v>
      </c>
      <c r="BT168" s="39">
        <v>452</v>
      </c>
    </row>
    <row r="169" spans="1:72" ht="36" customHeight="1" x14ac:dyDescent="0.25">
      <c r="A169" s="74">
        <v>156</v>
      </c>
      <c r="B169" s="71" t="s">
        <v>633</v>
      </c>
      <c r="C169" s="64" t="s">
        <v>24</v>
      </c>
      <c r="D169" s="22" t="s">
        <v>25</v>
      </c>
      <c r="E169" s="21" t="s">
        <v>274</v>
      </c>
      <c r="F169" s="21" t="s">
        <v>278</v>
      </c>
      <c r="G169" s="39">
        <v>446</v>
      </c>
      <c r="H169" s="39">
        <v>738</v>
      </c>
      <c r="I169" s="39">
        <v>457</v>
      </c>
      <c r="J169" s="39">
        <v>244</v>
      </c>
      <c r="K169" s="39">
        <v>248</v>
      </c>
      <c r="L169" s="39">
        <v>251</v>
      </c>
      <c r="M169" s="39">
        <v>261</v>
      </c>
      <c r="N169" s="39">
        <v>269</v>
      </c>
      <c r="O169" s="39">
        <v>276</v>
      </c>
      <c r="P169" s="39">
        <v>278</v>
      </c>
      <c r="Q169" s="39">
        <v>280</v>
      </c>
      <c r="R169" s="39">
        <v>283</v>
      </c>
      <c r="S169" s="39">
        <v>281</v>
      </c>
      <c r="T169" s="39">
        <v>283</v>
      </c>
      <c r="U169" s="39">
        <v>288</v>
      </c>
      <c r="V169" s="39">
        <v>289</v>
      </c>
      <c r="W169" s="39">
        <v>291</v>
      </c>
      <c r="X169" s="39">
        <v>294</v>
      </c>
      <c r="Y169" s="39">
        <v>281</v>
      </c>
      <c r="Z169" s="39">
        <v>288</v>
      </c>
      <c r="AA169" s="39">
        <v>283</v>
      </c>
      <c r="AB169" s="39">
        <v>283</v>
      </c>
      <c r="AC169" s="39">
        <v>289</v>
      </c>
      <c r="AD169" s="39">
        <v>287</v>
      </c>
      <c r="AE169" s="39">
        <v>288</v>
      </c>
      <c r="AF169" s="39">
        <v>290</v>
      </c>
      <c r="AG169" s="39">
        <v>295</v>
      </c>
      <c r="AH169" s="39">
        <v>280</v>
      </c>
      <c r="AI169" s="39">
        <v>260</v>
      </c>
      <c r="AJ169" s="39">
        <v>151</v>
      </c>
      <c r="AK169" s="39">
        <v>250</v>
      </c>
      <c r="AL169" s="39">
        <v>248</v>
      </c>
      <c r="AM169" s="39">
        <v>152</v>
      </c>
      <c r="AN169" s="39">
        <v>252</v>
      </c>
      <c r="AO169" s="39">
        <v>255</v>
      </c>
      <c r="AP169" s="39">
        <v>254</v>
      </c>
      <c r="AQ169" s="39">
        <v>250</v>
      </c>
      <c r="AR169" s="49">
        <v>248</v>
      </c>
      <c r="AS169" s="49">
        <v>251</v>
      </c>
      <c r="AT169" s="49">
        <v>231</v>
      </c>
      <c r="AU169" s="49">
        <v>214</v>
      </c>
      <c r="AV169" s="49">
        <v>251</v>
      </c>
      <c r="AW169" s="49">
        <v>202</v>
      </c>
      <c r="AX169" s="49">
        <v>512</v>
      </c>
      <c r="AY169" s="49">
        <v>524</v>
      </c>
      <c r="AZ169" s="49">
        <v>190</v>
      </c>
      <c r="BA169" s="49">
        <v>192</v>
      </c>
      <c r="BB169" s="49">
        <v>185</v>
      </c>
      <c r="BC169" s="49">
        <v>190</v>
      </c>
      <c r="BD169" s="49">
        <v>510</v>
      </c>
      <c r="BE169" s="39">
        <v>504</v>
      </c>
      <c r="BF169" s="39">
        <v>194</v>
      </c>
      <c r="BG169" s="39">
        <v>197</v>
      </c>
      <c r="BH169" s="39">
        <v>204</v>
      </c>
      <c r="BI169" s="39">
        <v>207</v>
      </c>
      <c r="BJ169" s="39">
        <v>208</v>
      </c>
      <c r="BK169" s="39">
        <v>204</v>
      </c>
      <c r="BL169" s="39">
        <v>191</v>
      </c>
      <c r="BM169" s="39">
        <v>193</v>
      </c>
      <c r="BN169" s="39">
        <v>193</v>
      </c>
      <c r="BO169" s="39">
        <v>201</v>
      </c>
      <c r="BP169" s="39">
        <v>204</v>
      </c>
      <c r="BQ169" s="253">
        <v>200</v>
      </c>
      <c r="BR169" s="39">
        <v>480</v>
      </c>
      <c r="BS169" s="39">
        <v>478</v>
      </c>
      <c r="BT169" s="39">
        <v>452</v>
      </c>
    </row>
    <row r="170" spans="1:72" ht="36" customHeight="1" x14ac:dyDescent="0.25">
      <c r="A170" s="74">
        <v>157</v>
      </c>
      <c r="B170" s="71" t="s">
        <v>633</v>
      </c>
      <c r="C170" s="64" t="s">
        <v>422</v>
      </c>
      <c r="D170" s="22" t="s">
        <v>435</v>
      </c>
      <c r="E170" s="21" t="s">
        <v>26</v>
      </c>
      <c r="F170" s="21" t="s">
        <v>436</v>
      </c>
      <c r="G170" s="42">
        <v>0</v>
      </c>
      <c r="H170" s="42">
        <v>0</v>
      </c>
      <c r="I170" s="42">
        <v>0</v>
      </c>
      <c r="J170" s="42">
        <v>0</v>
      </c>
      <c r="K170" s="42">
        <v>0</v>
      </c>
      <c r="L170" s="42">
        <v>0</v>
      </c>
      <c r="M170" s="42">
        <v>0</v>
      </c>
      <c r="N170" s="42">
        <v>0</v>
      </c>
      <c r="O170" s="42">
        <v>0</v>
      </c>
      <c r="P170" s="42">
        <v>0</v>
      </c>
      <c r="Q170" s="42">
        <v>0</v>
      </c>
      <c r="R170" s="42">
        <v>0</v>
      </c>
      <c r="S170" s="42">
        <v>0</v>
      </c>
      <c r="T170" s="42">
        <v>0</v>
      </c>
      <c r="U170" s="42">
        <v>0</v>
      </c>
      <c r="V170" s="38">
        <v>145</v>
      </c>
      <c r="W170" s="38">
        <v>150</v>
      </c>
      <c r="X170" s="38">
        <v>150</v>
      </c>
      <c r="Y170" s="39">
        <v>155</v>
      </c>
      <c r="Z170" s="39">
        <v>155</v>
      </c>
      <c r="AA170" s="39">
        <v>152</v>
      </c>
      <c r="AB170" s="44"/>
      <c r="AC170" s="44"/>
      <c r="AD170" s="44"/>
      <c r="AE170" s="39">
        <v>149</v>
      </c>
      <c r="AF170" s="39">
        <v>159</v>
      </c>
      <c r="AG170" s="39">
        <v>151</v>
      </c>
      <c r="AH170" s="44"/>
      <c r="AI170" s="44"/>
      <c r="AJ170" s="44"/>
      <c r="AK170" s="39">
        <v>163</v>
      </c>
      <c r="AL170" s="39">
        <v>188</v>
      </c>
      <c r="AM170" s="39">
        <v>198</v>
      </c>
      <c r="AN170" s="39">
        <v>377</v>
      </c>
      <c r="AO170" s="39">
        <v>377</v>
      </c>
      <c r="AP170" s="39">
        <v>377</v>
      </c>
      <c r="AQ170" s="40">
        <v>377</v>
      </c>
      <c r="AR170" s="40">
        <v>377</v>
      </c>
      <c r="AS170" s="40">
        <v>377</v>
      </c>
      <c r="AT170" s="39">
        <v>81</v>
      </c>
      <c r="AU170" s="39">
        <v>350</v>
      </c>
      <c r="AV170" s="39">
        <v>350</v>
      </c>
      <c r="AW170" s="43">
        <v>350</v>
      </c>
      <c r="AX170" s="43">
        <v>350</v>
      </c>
      <c r="AY170" s="43">
        <v>350</v>
      </c>
      <c r="AZ170" s="41">
        <f>AY170+(AY170*(POWER((AY170/AW170),(0.333333333333333))-1))</f>
        <v>350</v>
      </c>
      <c r="BA170" s="41">
        <f>AZ170+(AZ170*(POWER((AZ170/AX170),(0.333333333333333))-1))</f>
        <v>350</v>
      </c>
      <c r="BB170" s="41">
        <f>BA170+(BA170*(POWER((BA170/AY170),(0.333333333333333))-1))</f>
        <v>350</v>
      </c>
      <c r="BC170" s="43">
        <v>350</v>
      </c>
      <c r="BD170" s="43">
        <v>350</v>
      </c>
      <c r="BE170" s="43">
        <v>350</v>
      </c>
      <c r="BF170" s="44"/>
      <c r="BG170" s="44"/>
      <c r="BH170" s="44"/>
      <c r="BI170" s="44"/>
      <c r="BJ170" s="44"/>
      <c r="BK170" s="44"/>
      <c r="BL170" s="44"/>
      <c r="BM170" s="44"/>
      <c r="BN170" s="44"/>
      <c r="BO170" s="44"/>
      <c r="BP170" s="44"/>
      <c r="BQ170" s="252"/>
      <c r="BR170" s="44"/>
      <c r="BS170" s="44"/>
      <c r="BT170" s="44"/>
    </row>
    <row r="171" spans="1:72" ht="36" customHeight="1" x14ac:dyDescent="0.25">
      <c r="A171" s="74">
        <v>158</v>
      </c>
      <c r="B171" s="71" t="s">
        <v>633</v>
      </c>
      <c r="C171" s="64" t="s">
        <v>233</v>
      </c>
      <c r="D171" s="22" t="s">
        <v>234</v>
      </c>
      <c r="E171" s="21" t="s">
        <v>229</v>
      </c>
      <c r="F171" s="21" t="s">
        <v>235</v>
      </c>
      <c r="G171" s="39">
        <v>490</v>
      </c>
      <c r="H171" s="39">
        <v>475</v>
      </c>
      <c r="I171" s="39">
        <v>475</v>
      </c>
      <c r="J171" s="39">
        <v>389</v>
      </c>
      <c r="K171" s="39">
        <v>388</v>
      </c>
      <c r="L171" s="39">
        <v>356</v>
      </c>
      <c r="M171" s="39">
        <v>337</v>
      </c>
      <c r="N171" s="39">
        <v>318</v>
      </c>
      <c r="O171" s="39">
        <v>367</v>
      </c>
      <c r="P171" s="39">
        <v>376</v>
      </c>
      <c r="Q171" s="39">
        <v>322</v>
      </c>
      <c r="R171" s="39">
        <v>409</v>
      </c>
      <c r="S171" s="39">
        <v>320</v>
      </c>
      <c r="T171" s="39">
        <v>341</v>
      </c>
      <c r="U171" s="39">
        <v>338</v>
      </c>
      <c r="V171" s="39">
        <v>341</v>
      </c>
      <c r="W171" s="39">
        <v>333</v>
      </c>
      <c r="X171" s="39">
        <v>329</v>
      </c>
      <c r="Y171" s="39">
        <v>368</v>
      </c>
      <c r="Z171" s="39">
        <v>329</v>
      </c>
      <c r="AA171" s="39">
        <v>332</v>
      </c>
      <c r="AB171" s="39">
        <v>333</v>
      </c>
      <c r="AC171" s="39">
        <v>309</v>
      </c>
      <c r="AD171" s="39">
        <v>219</v>
      </c>
      <c r="AE171" s="39">
        <v>333</v>
      </c>
      <c r="AF171" s="39">
        <v>309</v>
      </c>
      <c r="AG171" s="39">
        <v>219</v>
      </c>
      <c r="AH171" s="39">
        <v>310</v>
      </c>
      <c r="AI171" s="39">
        <v>329</v>
      </c>
      <c r="AJ171" s="39">
        <v>329</v>
      </c>
      <c r="AK171" s="39">
        <v>308</v>
      </c>
      <c r="AL171" s="39">
        <v>259</v>
      </c>
      <c r="AM171" s="39">
        <v>322</v>
      </c>
      <c r="AN171" s="39">
        <v>402</v>
      </c>
      <c r="AO171" s="39">
        <v>402</v>
      </c>
      <c r="AP171" s="39">
        <v>402</v>
      </c>
      <c r="AQ171" s="43">
        <v>462</v>
      </c>
      <c r="AR171" s="43">
        <v>346</v>
      </c>
      <c r="AS171" s="43">
        <v>309</v>
      </c>
      <c r="AT171" s="43">
        <v>353</v>
      </c>
      <c r="AU171" s="43">
        <v>303</v>
      </c>
      <c r="AV171" s="43">
        <v>278</v>
      </c>
      <c r="AW171" s="43">
        <v>323</v>
      </c>
      <c r="AX171" s="43">
        <v>286</v>
      </c>
      <c r="AY171" s="43">
        <v>288</v>
      </c>
      <c r="AZ171" s="43">
        <v>292</v>
      </c>
      <c r="BA171" s="43">
        <v>261</v>
      </c>
      <c r="BB171" s="43">
        <v>202</v>
      </c>
      <c r="BC171" s="43">
        <v>143</v>
      </c>
      <c r="BD171" s="43">
        <v>191</v>
      </c>
      <c r="BE171" s="43">
        <v>205</v>
      </c>
      <c r="BF171" s="43">
        <v>195</v>
      </c>
      <c r="BG171" s="43">
        <v>179</v>
      </c>
      <c r="BH171" s="43">
        <v>231</v>
      </c>
      <c r="BI171" s="39">
        <v>239</v>
      </c>
      <c r="BJ171" s="39">
        <v>212</v>
      </c>
      <c r="BK171" s="39">
        <v>445</v>
      </c>
      <c r="BL171" s="39">
        <v>180</v>
      </c>
      <c r="BM171" s="39">
        <v>138</v>
      </c>
      <c r="BN171" s="39">
        <v>180</v>
      </c>
      <c r="BO171" s="39">
        <v>193</v>
      </c>
      <c r="BP171" s="39">
        <v>167</v>
      </c>
      <c r="BQ171" s="253">
        <v>138</v>
      </c>
      <c r="BR171" s="39">
        <v>147</v>
      </c>
      <c r="BS171" s="39">
        <v>163</v>
      </c>
      <c r="BT171" s="39">
        <v>161</v>
      </c>
    </row>
    <row r="172" spans="1:72" ht="36" customHeight="1" x14ac:dyDescent="0.25">
      <c r="A172" s="74">
        <v>159</v>
      </c>
      <c r="B172" s="71" t="s">
        <v>633</v>
      </c>
      <c r="C172" s="64" t="s">
        <v>196</v>
      </c>
      <c r="D172" s="22" t="s">
        <v>197</v>
      </c>
      <c r="E172" s="21" t="s">
        <v>164</v>
      </c>
      <c r="F172" s="21" t="s">
        <v>198</v>
      </c>
      <c r="G172" s="39">
        <v>60</v>
      </c>
      <c r="H172" s="39">
        <v>60</v>
      </c>
      <c r="I172" s="39">
        <v>60</v>
      </c>
      <c r="J172" s="39">
        <v>120</v>
      </c>
      <c r="K172" s="39">
        <v>120</v>
      </c>
      <c r="L172" s="39">
        <v>120</v>
      </c>
      <c r="M172" s="39">
        <v>120</v>
      </c>
      <c r="N172" s="39">
        <v>120</v>
      </c>
      <c r="O172" s="39">
        <v>120</v>
      </c>
      <c r="P172" s="39">
        <v>60</v>
      </c>
      <c r="Q172" s="39">
        <v>60</v>
      </c>
      <c r="R172" s="39">
        <v>60</v>
      </c>
      <c r="S172" s="39">
        <v>60</v>
      </c>
      <c r="T172" s="39">
        <v>60</v>
      </c>
      <c r="U172" s="39">
        <v>60</v>
      </c>
      <c r="V172" s="39">
        <v>120</v>
      </c>
      <c r="W172" s="39">
        <v>120</v>
      </c>
      <c r="X172" s="39">
        <v>120</v>
      </c>
      <c r="Y172" s="39">
        <v>60</v>
      </c>
      <c r="Z172" s="39">
        <v>60</v>
      </c>
      <c r="AA172" s="39">
        <v>60</v>
      </c>
      <c r="AB172" s="39">
        <v>120</v>
      </c>
      <c r="AC172" s="39">
        <v>120</v>
      </c>
      <c r="AD172" s="39">
        <v>120</v>
      </c>
      <c r="AE172" s="39">
        <v>60</v>
      </c>
      <c r="AF172" s="39">
        <v>60</v>
      </c>
      <c r="AG172" s="39">
        <v>60</v>
      </c>
      <c r="AH172" s="39">
        <v>120</v>
      </c>
      <c r="AI172" s="39">
        <v>120</v>
      </c>
      <c r="AJ172" s="39">
        <v>120</v>
      </c>
      <c r="AK172" s="39">
        <v>120</v>
      </c>
      <c r="AL172" s="39">
        <v>120</v>
      </c>
      <c r="AM172" s="39">
        <v>120</v>
      </c>
      <c r="AN172" s="39">
        <v>120</v>
      </c>
      <c r="AO172" s="39">
        <v>120</v>
      </c>
      <c r="AP172" s="39">
        <v>120</v>
      </c>
      <c r="AQ172" s="39">
        <v>120</v>
      </c>
      <c r="AR172" s="39">
        <v>120</v>
      </c>
      <c r="AS172" s="39">
        <v>120</v>
      </c>
      <c r="AT172" s="39">
        <v>120</v>
      </c>
      <c r="AU172" s="39">
        <v>120</v>
      </c>
      <c r="AV172" s="39">
        <v>120</v>
      </c>
      <c r="AW172" s="39">
        <v>120</v>
      </c>
      <c r="AX172" s="39">
        <v>120</v>
      </c>
      <c r="AY172" s="39">
        <v>120</v>
      </c>
      <c r="AZ172" s="39">
        <v>120</v>
      </c>
      <c r="BA172" s="39">
        <v>120</v>
      </c>
      <c r="BB172" s="39">
        <v>120</v>
      </c>
      <c r="BC172" s="39">
        <v>120</v>
      </c>
      <c r="BD172" s="39">
        <v>120</v>
      </c>
      <c r="BE172" s="39">
        <v>120</v>
      </c>
      <c r="BF172" s="39">
        <v>120</v>
      </c>
      <c r="BG172" s="39">
        <v>120</v>
      </c>
      <c r="BH172" s="39">
        <v>120</v>
      </c>
      <c r="BI172" s="39">
        <v>60</v>
      </c>
      <c r="BJ172" s="39">
        <v>60</v>
      </c>
      <c r="BK172" s="39">
        <v>60</v>
      </c>
      <c r="BL172" s="39">
        <v>120</v>
      </c>
      <c r="BM172" s="39">
        <v>120</v>
      </c>
      <c r="BN172" s="39">
        <v>120</v>
      </c>
      <c r="BO172" s="39">
        <v>0</v>
      </c>
      <c r="BP172" s="39">
        <v>0</v>
      </c>
      <c r="BQ172" s="253">
        <v>0</v>
      </c>
      <c r="BR172" s="39">
        <v>0</v>
      </c>
      <c r="BS172" s="39">
        <v>0</v>
      </c>
      <c r="BT172" s="39">
        <v>0</v>
      </c>
    </row>
    <row r="173" spans="1:72" ht="36" customHeight="1" x14ac:dyDescent="0.25">
      <c r="A173" s="74">
        <v>160</v>
      </c>
      <c r="B173" s="71" t="s">
        <v>633</v>
      </c>
      <c r="C173" s="64" t="s">
        <v>977</v>
      </c>
      <c r="D173" s="22" t="s">
        <v>971</v>
      </c>
      <c r="E173" s="22" t="s">
        <v>164</v>
      </c>
      <c r="F173" s="21" t="s">
        <v>972</v>
      </c>
      <c r="G173" s="188"/>
      <c r="H173" s="189"/>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190"/>
      <c r="BD173" s="190"/>
      <c r="BE173" s="191"/>
      <c r="BF173" s="49">
        <v>8</v>
      </c>
      <c r="BG173" s="49">
        <v>10</v>
      </c>
      <c r="BH173" s="49">
        <v>10</v>
      </c>
      <c r="BI173" s="40">
        <f t="shared" ref="BI173:BI176" si="114">BH173+(BH173*(POWER((BH173/BF173),(0.333333333333333))-1))</f>
        <v>10.772173450159418</v>
      </c>
      <c r="BJ173" s="40">
        <f t="shared" ref="BJ173:BJ176" si="115">BI173+(BI173*(POWER((BI173/BG173),(0.333333333333333))-1))</f>
        <v>11.042594305568985</v>
      </c>
      <c r="BK173" s="40">
        <f t="shared" ref="BK173:BK176" si="116">BJ173+(BJ173*(POWER((BJ173/BH173),(0.333333333333333))-1))</f>
        <v>11.413744745558571</v>
      </c>
      <c r="BL173" s="39">
        <v>20</v>
      </c>
      <c r="BM173" s="39">
        <v>20</v>
      </c>
      <c r="BN173" s="39">
        <v>20</v>
      </c>
      <c r="BO173" s="39">
        <v>20</v>
      </c>
      <c r="BP173" s="39">
        <v>20</v>
      </c>
      <c r="BQ173" s="253">
        <v>20</v>
      </c>
      <c r="BR173" s="255">
        <f t="shared" ref="BR173:BR176" si="117">BQ173+(BQ173*(POWER((BQ173/BO173),(0.333333333333333))-1))</f>
        <v>20</v>
      </c>
      <c r="BS173" s="255">
        <f t="shared" ref="BS173" si="118">BR173+(BR173*(POWER((BR173/BP173),(0.333333333333333))-1))</f>
        <v>20</v>
      </c>
      <c r="BT173" s="255">
        <f t="shared" ref="BT173" si="119">BS173+(BS173*(POWER((BS173/BQ173),(0.333333333333333))-1))</f>
        <v>20</v>
      </c>
    </row>
    <row r="174" spans="1:72" ht="36" customHeight="1" x14ac:dyDescent="0.25">
      <c r="A174" s="74">
        <v>161</v>
      </c>
      <c r="B174" s="71" t="s">
        <v>633</v>
      </c>
      <c r="C174" s="64" t="s">
        <v>248</v>
      </c>
      <c r="D174" s="22" t="s">
        <v>249</v>
      </c>
      <c r="E174" s="21" t="s">
        <v>229</v>
      </c>
      <c r="F174" s="21" t="s">
        <v>250</v>
      </c>
      <c r="G174" s="42">
        <v>8</v>
      </c>
      <c r="H174" s="42">
        <v>8</v>
      </c>
      <c r="I174" s="42">
        <v>8</v>
      </c>
      <c r="J174" s="42">
        <v>8</v>
      </c>
      <c r="K174" s="42">
        <v>8</v>
      </c>
      <c r="L174" s="42">
        <v>8</v>
      </c>
      <c r="M174" s="42">
        <v>8</v>
      </c>
      <c r="N174" s="42">
        <v>8</v>
      </c>
      <c r="O174" s="42">
        <v>8</v>
      </c>
      <c r="P174" s="42">
        <v>8</v>
      </c>
      <c r="Q174" s="42">
        <v>8</v>
      </c>
      <c r="R174" s="42">
        <v>8</v>
      </c>
      <c r="S174" s="42">
        <v>8</v>
      </c>
      <c r="T174" s="42">
        <v>8</v>
      </c>
      <c r="U174" s="42">
        <v>8</v>
      </c>
      <c r="V174" s="40">
        <v>8</v>
      </c>
      <c r="W174" s="40">
        <v>8</v>
      </c>
      <c r="X174" s="40">
        <v>8</v>
      </c>
      <c r="Y174" s="40">
        <v>8</v>
      </c>
      <c r="Z174" s="40">
        <v>8</v>
      </c>
      <c r="AA174" s="40">
        <v>8</v>
      </c>
      <c r="AB174" s="40">
        <v>8</v>
      </c>
      <c r="AC174" s="40">
        <v>8</v>
      </c>
      <c r="AD174" s="40">
        <v>8</v>
      </c>
      <c r="AE174" s="40">
        <v>8</v>
      </c>
      <c r="AF174" s="40">
        <v>8</v>
      </c>
      <c r="AG174" s="40">
        <v>8</v>
      </c>
      <c r="AH174" s="40">
        <v>8</v>
      </c>
      <c r="AI174" s="40">
        <v>8</v>
      </c>
      <c r="AJ174" s="40">
        <v>8</v>
      </c>
      <c r="AK174" s="40">
        <v>8</v>
      </c>
      <c r="AL174" s="40">
        <v>8</v>
      </c>
      <c r="AM174" s="40">
        <v>8</v>
      </c>
      <c r="AN174" s="40">
        <v>8</v>
      </c>
      <c r="AO174" s="40">
        <v>8</v>
      </c>
      <c r="AP174" s="40">
        <v>8</v>
      </c>
      <c r="AQ174" s="41">
        <v>8</v>
      </c>
      <c r="AR174" s="41">
        <v>8</v>
      </c>
      <c r="AS174" s="41">
        <v>8</v>
      </c>
      <c r="AT174" s="41">
        <f t="shared" ref="AT174:BG176" si="120">AS174+(AS174*(POWER((AS174/AQ174),(0.333333333333333))-1))</f>
        <v>8</v>
      </c>
      <c r="AU174" s="41">
        <f t="shared" si="120"/>
        <v>8</v>
      </c>
      <c r="AV174" s="41">
        <f t="shared" si="120"/>
        <v>8</v>
      </c>
      <c r="AW174" s="41">
        <f t="shared" si="120"/>
        <v>8</v>
      </c>
      <c r="AX174" s="41">
        <f t="shared" si="120"/>
        <v>8</v>
      </c>
      <c r="AY174" s="41">
        <f t="shared" si="120"/>
        <v>8</v>
      </c>
      <c r="AZ174" s="41">
        <f t="shared" si="120"/>
        <v>8</v>
      </c>
      <c r="BA174" s="41">
        <f t="shared" si="120"/>
        <v>8</v>
      </c>
      <c r="BB174" s="41">
        <f t="shared" si="120"/>
        <v>8</v>
      </c>
      <c r="BC174" s="41">
        <f t="shared" si="120"/>
        <v>8</v>
      </c>
      <c r="BD174" s="41">
        <f t="shared" si="120"/>
        <v>8</v>
      </c>
      <c r="BE174" s="41">
        <f t="shared" si="120"/>
        <v>8</v>
      </c>
      <c r="BF174" s="41">
        <f t="shared" si="120"/>
        <v>8</v>
      </c>
      <c r="BG174" s="41">
        <f t="shared" si="120"/>
        <v>8</v>
      </c>
      <c r="BH174" s="41">
        <f>BG174+(BG174*(POWER((BG174/BE174),(0.333333333333333))-1))</f>
        <v>8</v>
      </c>
      <c r="BI174" s="41">
        <f t="shared" si="114"/>
        <v>8</v>
      </c>
      <c r="BJ174" s="41">
        <f t="shared" si="115"/>
        <v>8</v>
      </c>
      <c r="BK174" s="41">
        <f t="shared" si="116"/>
        <v>8</v>
      </c>
      <c r="BL174" s="40">
        <v>8</v>
      </c>
      <c r="BM174" s="40">
        <v>8</v>
      </c>
      <c r="BN174" s="40">
        <v>8</v>
      </c>
      <c r="BO174" s="40">
        <f t="shared" ref="BO174:BO176" si="121">BN174+(BN174*(POWER((BN174/BL174),(0.333333333333333))-1))</f>
        <v>8</v>
      </c>
      <c r="BP174" s="40">
        <f t="shared" ref="BP174:BP176" si="122">BO174+(BO174*(POWER((BO174/BM174),(0.333333333333333))-1))</f>
        <v>8</v>
      </c>
      <c r="BQ174" s="255">
        <f>BP174+(BP174*(POWER((BP174/BN174),(0.333333333333333))-1))</f>
        <v>8</v>
      </c>
      <c r="BR174" s="255">
        <f t="shared" si="117"/>
        <v>8</v>
      </c>
      <c r="BS174" s="255">
        <f t="shared" ref="BS174:BS176" si="123">BR174+(BR174*(POWER((BR174/BP174),(0.333333333333333))-1))</f>
        <v>8</v>
      </c>
      <c r="BT174" s="255">
        <f t="shared" ref="BT174:BT176" si="124">BS174+(BS174*(POWER((BS174/BQ174),(0.333333333333333))-1))</f>
        <v>8</v>
      </c>
    </row>
    <row r="175" spans="1:72" ht="36" customHeight="1" x14ac:dyDescent="0.25">
      <c r="A175" s="74">
        <v>162</v>
      </c>
      <c r="B175" s="71" t="s">
        <v>633</v>
      </c>
      <c r="C175" s="64" t="s">
        <v>507</v>
      </c>
      <c r="D175" s="22" t="s">
        <v>510</v>
      </c>
      <c r="E175" s="21" t="s">
        <v>310</v>
      </c>
      <c r="F175" s="21" t="s">
        <v>523</v>
      </c>
      <c r="G175" s="42">
        <v>0</v>
      </c>
      <c r="H175" s="42">
        <v>0</v>
      </c>
      <c r="I175" s="42">
        <v>0</v>
      </c>
      <c r="J175" s="42">
        <v>0</v>
      </c>
      <c r="K175" s="42">
        <v>0</v>
      </c>
      <c r="L175" s="42">
        <v>0</v>
      </c>
      <c r="M175" s="42">
        <v>0</v>
      </c>
      <c r="N175" s="42">
        <v>0</v>
      </c>
      <c r="O175" s="42">
        <v>0</v>
      </c>
      <c r="P175" s="42">
        <v>0</v>
      </c>
      <c r="Q175" s="42">
        <v>0</v>
      </c>
      <c r="R175" s="42">
        <v>0</v>
      </c>
      <c r="S175" s="42">
        <v>0</v>
      </c>
      <c r="T175" s="42">
        <v>0</v>
      </c>
      <c r="U175" s="42">
        <v>0</v>
      </c>
      <c r="V175" s="40">
        <v>0</v>
      </c>
      <c r="W175" s="40">
        <v>0</v>
      </c>
      <c r="X175" s="40">
        <v>0</v>
      </c>
      <c r="Y175" s="40">
        <v>0</v>
      </c>
      <c r="Z175" s="40">
        <v>0</v>
      </c>
      <c r="AA175" s="40">
        <v>0</v>
      </c>
      <c r="AB175" s="40">
        <v>0</v>
      </c>
      <c r="AC175" s="40">
        <v>0</v>
      </c>
      <c r="AD175" s="40">
        <v>0</v>
      </c>
      <c r="AE175" s="40">
        <v>0</v>
      </c>
      <c r="AF175" s="40">
        <v>0</v>
      </c>
      <c r="AG175" s="40">
        <v>0</v>
      </c>
      <c r="AH175" s="38">
        <v>0</v>
      </c>
      <c r="AI175" s="38">
        <v>0</v>
      </c>
      <c r="AJ175" s="38">
        <v>0</v>
      </c>
      <c r="AK175" s="39">
        <v>0</v>
      </c>
      <c r="AL175" s="39">
        <v>4</v>
      </c>
      <c r="AM175" s="39">
        <v>4</v>
      </c>
      <c r="AN175" s="39">
        <v>12</v>
      </c>
      <c r="AO175" s="39">
        <v>12</v>
      </c>
      <c r="AP175" s="39">
        <v>12</v>
      </c>
      <c r="AQ175" s="43">
        <v>12</v>
      </c>
      <c r="AR175" s="43">
        <v>12</v>
      </c>
      <c r="AS175" s="43">
        <v>12</v>
      </c>
      <c r="AT175" s="41">
        <f t="shared" si="120"/>
        <v>12</v>
      </c>
      <c r="AU175" s="41">
        <f t="shared" si="120"/>
        <v>12</v>
      </c>
      <c r="AV175" s="41">
        <f t="shared" si="120"/>
        <v>12</v>
      </c>
      <c r="AW175" s="41">
        <f t="shared" si="120"/>
        <v>12</v>
      </c>
      <c r="AX175" s="41">
        <f t="shared" si="120"/>
        <v>12</v>
      </c>
      <c r="AY175" s="41">
        <f t="shared" si="120"/>
        <v>12</v>
      </c>
      <c r="AZ175" s="41">
        <f t="shared" si="120"/>
        <v>12</v>
      </c>
      <c r="BA175" s="41">
        <f t="shared" si="120"/>
        <v>12</v>
      </c>
      <c r="BB175" s="41">
        <f t="shared" si="120"/>
        <v>12</v>
      </c>
      <c r="BC175" s="41">
        <f t="shared" si="120"/>
        <v>12</v>
      </c>
      <c r="BD175" s="41">
        <f t="shared" si="120"/>
        <v>12</v>
      </c>
      <c r="BE175" s="41">
        <f t="shared" si="120"/>
        <v>12</v>
      </c>
      <c r="BF175" s="41">
        <f t="shared" si="120"/>
        <v>12</v>
      </c>
      <c r="BG175" s="41">
        <f t="shared" si="120"/>
        <v>12</v>
      </c>
      <c r="BH175" s="41">
        <f t="shared" ref="BH175:BH176" si="125">BG175+(BG175*(POWER((BG175/BE175),(0.333333333333333))-1))</f>
        <v>12</v>
      </c>
      <c r="BI175" s="41">
        <f t="shared" si="114"/>
        <v>12</v>
      </c>
      <c r="BJ175" s="41">
        <f t="shared" si="115"/>
        <v>12</v>
      </c>
      <c r="BK175" s="41">
        <f t="shared" si="116"/>
        <v>12</v>
      </c>
      <c r="BL175" s="40">
        <v>12</v>
      </c>
      <c r="BM175" s="40">
        <v>12</v>
      </c>
      <c r="BN175" s="40">
        <v>12</v>
      </c>
      <c r="BO175" s="40">
        <f t="shared" si="121"/>
        <v>12</v>
      </c>
      <c r="BP175" s="40">
        <f t="shared" si="122"/>
        <v>12</v>
      </c>
      <c r="BQ175" s="255">
        <f>BP175+(BP175*(POWER((BP175/BN175),(0.333333333333333))-1))</f>
        <v>12</v>
      </c>
      <c r="BR175" s="255">
        <f t="shared" si="117"/>
        <v>12</v>
      </c>
      <c r="BS175" s="255">
        <f t="shared" si="123"/>
        <v>12</v>
      </c>
      <c r="BT175" s="255">
        <f t="shared" si="124"/>
        <v>12</v>
      </c>
    </row>
    <row r="176" spans="1:72" ht="36" customHeight="1" x14ac:dyDescent="0.25">
      <c r="A176" s="74">
        <v>163</v>
      </c>
      <c r="B176" s="71" t="s">
        <v>633</v>
      </c>
      <c r="C176" s="64" t="s">
        <v>836</v>
      </c>
      <c r="D176" s="22" t="s">
        <v>837</v>
      </c>
      <c r="E176" s="21" t="s">
        <v>154</v>
      </c>
      <c r="F176" s="21" t="s">
        <v>761</v>
      </c>
      <c r="G176" s="47"/>
      <c r="H176" s="48"/>
      <c r="I176" s="48"/>
      <c r="J176" s="48"/>
      <c r="K176" s="48"/>
      <c r="L176" s="48"/>
      <c r="M176" s="48"/>
      <c r="N176" s="48"/>
      <c r="O176" s="48"/>
      <c r="P176" s="48"/>
      <c r="Q176" s="48"/>
      <c r="R176" s="48"/>
      <c r="S176" s="48"/>
      <c r="T176" s="48"/>
      <c r="U176" s="48"/>
      <c r="V176" s="48"/>
      <c r="W176" s="48"/>
      <c r="X176" s="48"/>
      <c r="Y176" s="48"/>
      <c r="Z176" s="48"/>
      <c r="AA176" s="48"/>
      <c r="AB176" s="48"/>
      <c r="AC176" s="50"/>
      <c r="AD176" s="50"/>
      <c r="AE176" s="50"/>
      <c r="AF176" s="50"/>
      <c r="AG176" s="50"/>
      <c r="AH176" s="50"/>
      <c r="AI176" s="66"/>
      <c r="AJ176" s="66"/>
      <c r="AK176" s="49">
        <v>0</v>
      </c>
      <c r="AL176" s="49">
        <v>0</v>
      </c>
      <c r="AM176" s="49">
        <v>0</v>
      </c>
      <c r="AN176" s="49">
        <v>0</v>
      </c>
      <c r="AO176" s="49">
        <v>0</v>
      </c>
      <c r="AP176" s="49">
        <v>0</v>
      </c>
      <c r="AQ176" s="49"/>
      <c r="AR176" s="49"/>
      <c r="AS176" s="49"/>
      <c r="AT176" s="49"/>
      <c r="AU176" s="49"/>
      <c r="AV176" s="49"/>
      <c r="AW176" s="39">
        <v>10</v>
      </c>
      <c r="AX176" s="39">
        <v>10</v>
      </c>
      <c r="AY176" s="39">
        <v>10</v>
      </c>
      <c r="AZ176" s="39">
        <v>60</v>
      </c>
      <c r="BA176" s="39">
        <v>81</v>
      </c>
      <c r="BB176" s="39">
        <v>77</v>
      </c>
      <c r="BC176" s="39">
        <v>56</v>
      </c>
      <c r="BD176" s="39">
        <v>248</v>
      </c>
      <c r="BE176" s="39">
        <v>73</v>
      </c>
      <c r="BF176" s="40">
        <f t="shared" si="120"/>
        <v>79.744573166940569</v>
      </c>
      <c r="BG176" s="40">
        <f t="shared" si="120"/>
        <v>54.63248520721573</v>
      </c>
      <c r="BH176" s="41">
        <f t="shared" si="125"/>
        <v>49.601368146113401</v>
      </c>
      <c r="BI176" s="41">
        <f t="shared" si="114"/>
        <v>42.340679976821029</v>
      </c>
      <c r="BJ176" s="41">
        <f t="shared" si="115"/>
        <v>38.891985832133138</v>
      </c>
      <c r="BK176" s="41">
        <f t="shared" si="116"/>
        <v>35.863191887251574</v>
      </c>
      <c r="BL176" s="40">
        <v>33.932248883852047</v>
      </c>
      <c r="BM176" s="40">
        <v>32.423768160235177</v>
      </c>
      <c r="BN176" s="40">
        <v>31.352222595842687</v>
      </c>
      <c r="BO176" s="40">
        <f t="shared" si="121"/>
        <v>30.536568382341056</v>
      </c>
      <c r="BP176" s="40">
        <f t="shared" si="122"/>
        <v>29.932234961554745</v>
      </c>
      <c r="BQ176" s="255">
        <f>BP176+(BP176*(POWER((BP176/BN176),(0.333333333333333))-1))</f>
        <v>29.473344220523643</v>
      </c>
      <c r="BR176" s="255">
        <f t="shared" si="117"/>
        <v>29.127227293721951</v>
      </c>
      <c r="BS176" s="255">
        <f t="shared" si="123"/>
        <v>28.86373162946791</v>
      </c>
      <c r="BT176" s="255">
        <f t="shared" si="124"/>
        <v>28.663342409335414</v>
      </c>
    </row>
    <row r="177" spans="1:72" ht="36" customHeight="1" x14ac:dyDescent="0.25">
      <c r="A177" s="74">
        <v>164</v>
      </c>
      <c r="B177" s="71" t="s">
        <v>633</v>
      </c>
      <c r="C177" s="64" t="s">
        <v>1178</v>
      </c>
      <c r="D177" s="22" t="s">
        <v>1179</v>
      </c>
      <c r="E177" s="21" t="s">
        <v>74</v>
      </c>
      <c r="F177" s="21" t="s">
        <v>1180</v>
      </c>
      <c r="G177" s="47"/>
      <c r="H177" s="48"/>
      <c r="I177" s="48"/>
      <c r="J177" s="48"/>
      <c r="K177" s="48"/>
      <c r="L177" s="48"/>
      <c r="M177" s="48"/>
      <c r="N177" s="48"/>
      <c r="O177" s="48"/>
      <c r="P177" s="48"/>
      <c r="Q177" s="48"/>
      <c r="R177" s="48"/>
      <c r="S177" s="48"/>
      <c r="T177" s="48"/>
      <c r="U177" s="48"/>
      <c r="V177" s="48"/>
      <c r="W177" s="48"/>
      <c r="X177" s="48"/>
      <c r="Y177" s="48"/>
      <c r="Z177" s="48"/>
      <c r="AA177" s="48"/>
      <c r="AB177" s="48"/>
      <c r="AC177" s="50"/>
      <c r="AD177" s="50"/>
      <c r="AE177" s="50"/>
      <c r="AF177" s="50"/>
      <c r="AG177" s="50"/>
      <c r="AH177" s="50"/>
      <c r="AI177" s="66"/>
      <c r="AJ177" s="66"/>
      <c r="AK177" s="49"/>
      <c r="AL177" s="49"/>
      <c r="AM177" s="49"/>
      <c r="AN177" s="49"/>
      <c r="AO177" s="49"/>
      <c r="AP177" s="49"/>
      <c r="AQ177" s="49"/>
      <c r="AR177" s="49"/>
      <c r="AS177" s="49"/>
      <c r="AT177" s="49"/>
      <c r="AU177" s="49"/>
      <c r="AV177" s="49"/>
      <c r="AW177" s="39"/>
      <c r="AX177" s="39"/>
      <c r="AY177" s="39"/>
      <c r="AZ177" s="39"/>
      <c r="BA177" s="39"/>
      <c r="BB177" s="39"/>
      <c r="BC177" s="39"/>
      <c r="BD177" s="39"/>
      <c r="BE177" s="39"/>
      <c r="BF177" s="40"/>
      <c r="BG177" s="40"/>
      <c r="BH177" s="41"/>
      <c r="BI177" s="41"/>
      <c r="BJ177" s="41"/>
      <c r="BK177" s="41"/>
      <c r="BL177" s="40">
        <v>0</v>
      </c>
      <c r="BM177" s="40">
        <v>0</v>
      </c>
      <c r="BN177" s="40">
        <v>0</v>
      </c>
      <c r="BO177" s="40">
        <v>0</v>
      </c>
      <c r="BP177" s="40">
        <v>0</v>
      </c>
      <c r="BQ177" s="255">
        <v>0</v>
      </c>
      <c r="BR177" s="266">
        <v>5</v>
      </c>
      <c r="BS177" s="266">
        <v>15</v>
      </c>
      <c r="BT177" s="266">
        <v>21</v>
      </c>
    </row>
    <row r="178" spans="1:72" ht="36" customHeight="1" x14ac:dyDescent="0.25">
      <c r="A178" s="74">
        <v>165</v>
      </c>
      <c r="B178" s="71" t="s">
        <v>633</v>
      </c>
      <c r="C178" s="64" t="s">
        <v>614</v>
      </c>
      <c r="D178" s="22" t="s">
        <v>47</v>
      </c>
      <c r="E178" s="21" t="s">
        <v>43</v>
      </c>
      <c r="F178" s="21" t="s">
        <v>644</v>
      </c>
      <c r="G178" s="52"/>
      <c r="H178" s="52"/>
      <c r="I178" s="52"/>
      <c r="J178" s="52"/>
      <c r="K178" s="52"/>
      <c r="L178" s="52"/>
      <c r="M178" s="52"/>
      <c r="N178" s="52"/>
      <c r="O178" s="52"/>
      <c r="P178" s="52"/>
      <c r="Q178" s="52"/>
      <c r="R178" s="52"/>
      <c r="S178" s="52"/>
      <c r="T178" s="52"/>
      <c r="U178" s="52"/>
      <c r="V178" s="45">
        <v>0</v>
      </c>
      <c r="W178" s="45">
        <v>0</v>
      </c>
      <c r="X178" s="45">
        <v>0</v>
      </c>
      <c r="Y178" s="45">
        <v>0</v>
      </c>
      <c r="Z178" s="45">
        <v>0</v>
      </c>
      <c r="AA178" s="45">
        <v>0</v>
      </c>
      <c r="AB178" s="39">
        <v>0</v>
      </c>
      <c r="AC178" s="39">
        <v>365</v>
      </c>
      <c r="AD178" s="39">
        <v>0</v>
      </c>
      <c r="AE178" s="40">
        <v>0</v>
      </c>
      <c r="AF178" s="40">
        <v>0</v>
      </c>
      <c r="AG178" s="40">
        <v>0</v>
      </c>
      <c r="AH178" s="40">
        <v>0</v>
      </c>
      <c r="AI178" s="40">
        <v>0</v>
      </c>
      <c r="AJ178" s="40">
        <v>0</v>
      </c>
      <c r="AK178" s="40">
        <v>0</v>
      </c>
      <c r="AL178" s="40">
        <v>0</v>
      </c>
      <c r="AM178" s="40">
        <v>0</v>
      </c>
      <c r="AN178" s="40">
        <v>0</v>
      </c>
      <c r="AO178" s="40">
        <v>0</v>
      </c>
      <c r="AP178" s="40">
        <v>0</v>
      </c>
      <c r="AQ178" s="44"/>
      <c r="AR178" s="44"/>
      <c r="AS178" s="44"/>
      <c r="AT178" s="44"/>
      <c r="AU178" s="44"/>
      <c r="AV178" s="44"/>
      <c r="AW178" s="44"/>
      <c r="AX178" s="44"/>
      <c r="AY178" s="44"/>
      <c r="AZ178" s="44"/>
      <c r="BA178" s="44"/>
      <c r="BB178" s="44"/>
      <c r="BC178" s="44"/>
      <c r="BD178" s="44"/>
      <c r="BE178" s="44"/>
      <c r="BF178" s="44"/>
      <c r="BG178" s="44"/>
      <c r="BH178" s="44"/>
      <c r="BI178" s="44"/>
      <c r="BJ178" s="44"/>
      <c r="BK178" s="44"/>
      <c r="BL178" s="44"/>
      <c r="BM178" s="44"/>
      <c r="BN178" s="44"/>
      <c r="BO178" s="44"/>
      <c r="BP178" s="44"/>
      <c r="BQ178" s="252"/>
      <c r="BR178" s="44"/>
      <c r="BS178" s="44"/>
      <c r="BT178" s="44"/>
    </row>
    <row r="179" spans="1:72" ht="36" customHeight="1" x14ac:dyDescent="0.25">
      <c r="A179" s="74">
        <v>166</v>
      </c>
      <c r="B179" s="71" t="s">
        <v>633</v>
      </c>
      <c r="C179" s="64" t="s">
        <v>645</v>
      </c>
      <c r="D179" s="22" t="s">
        <v>47</v>
      </c>
      <c r="E179" s="21" t="s">
        <v>43</v>
      </c>
      <c r="F179" s="21" t="s">
        <v>48</v>
      </c>
      <c r="G179" s="39">
        <v>1278</v>
      </c>
      <c r="H179" s="39">
        <v>1244</v>
      </c>
      <c r="I179" s="39">
        <v>1263</v>
      </c>
      <c r="J179" s="39">
        <v>1262</v>
      </c>
      <c r="K179" s="39">
        <v>1258</v>
      </c>
      <c r="L179" s="39">
        <v>1276</v>
      </c>
      <c r="M179" s="39">
        <v>1285</v>
      </c>
      <c r="N179" s="39">
        <v>1285</v>
      </c>
      <c r="O179" s="39">
        <v>1150</v>
      </c>
      <c r="P179" s="39">
        <v>1174</v>
      </c>
      <c r="Q179" s="39">
        <v>1174</v>
      </c>
      <c r="R179" s="39">
        <v>1186</v>
      </c>
      <c r="S179" s="39">
        <v>1190</v>
      </c>
      <c r="T179" s="39">
        <v>1164</v>
      </c>
      <c r="U179" s="39">
        <v>1160</v>
      </c>
      <c r="V179" s="39">
        <v>939</v>
      </c>
      <c r="W179" s="39">
        <v>953</v>
      </c>
      <c r="X179" s="39">
        <v>822</v>
      </c>
      <c r="Y179" s="39">
        <v>1022</v>
      </c>
      <c r="Z179" s="39">
        <v>1083</v>
      </c>
      <c r="AA179" s="39">
        <v>1145</v>
      </c>
      <c r="AB179" s="44"/>
      <c r="AC179" s="44"/>
      <c r="AD179" s="44"/>
      <c r="AE179" s="44"/>
      <c r="AF179" s="44"/>
      <c r="AG179" s="44"/>
      <c r="AH179" s="44"/>
      <c r="AI179" s="44"/>
      <c r="AJ179" s="44"/>
      <c r="AK179" s="44"/>
      <c r="AL179" s="44"/>
      <c r="AM179" s="44"/>
      <c r="AN179" s="44"/>
      <c r="AO179" s="44"/>
      <c r="AP179" s="44"/>
      <c r="AQ179" s="44"/>
      <c r="AR179" s="44"/>
      <c r="AS179" s="44"/>
      <c r="AT179" s="44"/>
      <c r="AU179" s="44"/>
      <c r="AV179" s="44"/>
      <c r="AW179" s="44"/>
      <c r="AX179" s="44"/>
      <c r="AY179" s="44"/>
      <c r="AZ179" s="44"/>
      <c r="BA179" s="44"/>
      <c r="BB179" s="44"/>
      <c r="BC179" s="44"/>
      <c r="BD179" s="44"/>
      <c r="BE179" s="44"/>
      <c r="BF179" s="44"/>
      <c r="BG179" s="44"/>
      <c r="BH179" s="44"/>
      <c r="BI179" s="44"/>
      <c r="BJ179" s="44"/>
      <c r="BK179" s="44"/>
      <c r="BL179" s="44"/>
      <c r="BM179" s="44"/>
      <c r="BN179" s="44"/>
      <c r="BO179" s="44"/>
      <c r="BP179" s="44"/>
      <c r="BQ179" s="252"/>
      <c r="BR179" s="44"/>
      <c r="BS179" s="44"/>
      <c r="BT179" s="44"/>
    </row>
    <row r="180" spans="1:72" ht="36" customHeight="1" x14ac:dyDescent="0.25">
      <c r="A180" s="74">
        <v>167</v>
      </c>
      <c r="B180" s="71" t="s">
        <v>633</v>
      </c>
      <c r="C180" s="64" t="s">
        <v>270</v>
      </c>
      <c r="D180" s="22" t="s">
        <v>270</v>
      </c>
      <c r="E180" s="21" t="s">
        <v>229</v>
      </c>
      <c r="F180" s="21" t="s">
        <v>455</v>
      </c>
      <c r="G180" s="39">
        <v>58</v>
      </c>
      <c r="H180" s="39">
        <v>74</v>
      </c>
      <c r="I180" s="39">
        <v>83</v>
      </c>
      <c r="J180" s="39">
        <v>88</v>
      </c>
      <c r="K180" s="39">
        <v>96</v>
      </c>
      <c r="L180" s="39">
        <v>117</v>
      </c>
      <c r="M180" s="39">
        <v>148</v>
      </c>
      <c r="N180" s="39">
        <v>173</v>
      </c>
      <c r="O180" s="39">
        <v>202</v>
      </c>
      <c r="P180" s="39">
        <v>219</v>
      </c>
      <c r="Q180" s="39">
        <v>226</v>
      </c>
      <c r="R180" s="39">
        <v>233</v>
      </c>
      <c r="S180" s="40">
        <v>237.86279792787778</v>
      </c>
      <c r="T180" s="40">
        <v>241.95385781098253</v>
      </c>
      <c r="U180" s="40">
        <v>245.01429746543062</v>
      </c>
      <c r="V180" s="39">
        <v>325</v>
      </c>
      <c r="W180" s="39">
        <v>334</v>
      </c>
      <c r="X180" s="39">
        <v>351</v>
      </c>
      <c r="Y180" s="40">
        <v>360.12093437011237</v>
      </c>
      <c r="Z180" s="40">
        <v>369.27423075439953</v>
      </c>
      <c r="AA180" s="40">
        <v>375.57467261026414</v>
      </c>
      <c r="AB180" s="39">
        <v>211</v>
      </c>
      <c r="AC180" s="39">
        <v>176</v>
      </c>
      <c r="AD180" s="39">
        <v>174</v>
      </c>
      <c r="AE180" s="39">
        <v>170</v>
      </c>
      <c r="AF180" s="39">
        <v>163</v>
      </c>
      <c r="AG180" s="39">
        <v>158</v>
      </c>
      <c r="AH180" s="39">
        <v>161</v>
      </c>
      <c r="AI180" s="39">
        <v>158</v>
      </c>
      <c r="AJ180" s="39">
        <v>148</v>
      </c>
      <c r="AK180" s="39">
        <v>144</v>
      </c>
      <c r="AL180" s="39">
        <v>141</v>
      </c>
      <c r="AM180" s="39">
        <v>125</v>
      </c>
      <c r="AN180" s="39">
        <v>120</v>
      </c>
      <c r="AO180" s="39">
        <v>120</v>
      </c>
      <c r="AP180" s="39">
        <v>125</v>
      </c>
      <c r="AQ180" s="39">
        <v>125</v>
      </c>
      <c r="AR180" s="39">
        <v>125</v>
      </c>
      <c r="AS180" s="39">
        <v>125</v>
      </c>
      <c r="AT180" s="39">
        <v>131</v>
      </c>
      <c r="AU180" s="39">
        <v>119</v>
      </c>
      <c r="AV180" s="39">
        <v>119</v>
      </c>
      <c r="AW180" s="39">
        <v>126</v>
      </c>
      <c r="AX180" s="39">
        <v>127</v>
      </c>
      <c r="AY180" s="39">
        <v>127</v>
      </c>
      <c r="AZ180" s="39">
        <v>127</v>
      </c>
      <c r="BA180" s="39">
        <v>127</v>
      </c>
      <c r="BB180" s="39">
        <v>98</v>
      </c>
      <c r="BC180" s="40">
        <f t="shared" ref="BC180:BG180" si="126">BB180+(BB180*(POWER((BB180/AZ180),(0.333333333333333))-1))</f>
        <v>89.887684657215274</v>
      </c>
      <c r="BD180" s="40">
        <f t="shared" si="126"/>
        <v>80.106117798584393</v>
      </c>
      <c r="BE180" s="40">
        <f t="shared" si="126"/>
        <v>74.899494737165313</v>
      </c>
      <c r="BF180" s="40">
        <f t="shared" si="126"/>
        <v>70.48095597483109</v>
      </c>
      <c r="BG180" s="40">
        <f t="shared" si="126"/>
        <v>67.536801115720507</v>
      </c>
      <c r="BH180" s="40">
        <f>BG180+(BG180*(POWER((BG180/BE180),(0.333333333333333))-1))</f>
        <v>65.247070793608387</v>
      </c>
      <c r="BI180" s="40">
        <f t="shared" ref="BI180:BK180" si="127">BH180+(BH180*(POWER((BH180/BF180),(0.333333333333333))-1))</f>
        <v>63.59028385418712</v>
      </c>
      <c r="BJ180" s="40">
        <f t="shared" si="127"/>
        <v>62.326708083578573</v>
      </c>
      <c r="BK180" s="40">
        <f t="shared" si="127"/>
        <v>61.382595195440487</v>
      </c>
      <c r="BL180" s="40">
        <v>60.66386457997929</v>
      </c>
      <c r="BM180" s="40">
        <v>60.119501139071936</v>
      </c>
      <c r="BN180" s="40">
        <v>59.704272246964116</v>
      </c>
      <c r="BO180" s="40">
        <f t="shared" ref="BO180" si="128">BN180+(BN180*(POWER((BN180/BL180),(0.333333333333333))-1))</f>
        <v>59.387793185256143</v>
      </c>
      <c r="BP180" s="40">
        <f t="shared" ref="BP180" si="129">BO180+(BO180*(POWER((BO180/BM180),(0.333333333333333))-1))</f>
        <v>59.14587492236334</v>
      </c>
      <c r="BQ180" s="255">
        <f>BP180+(BP180*(POWER((BP180/BN180),(0.333333333333333))-1))</f>
        <v>58.960905465408302</v>
      </c>
      <c r="BR180" s="255">
        <f>BQ180+(BQ180*(POWER((BQ180/BO180),(0.333333333333333))-1))</f>
        <v>58.819292546484846</v>
      </c>
      <c r="BS180" s="255">
        <f t="shared" ref="BS180" si="130">BR180+(BR180*(POWER((BR180/BP180),(0.333333333333333))-1))</f>
        <v>58.710832974280564</v>
      </c>
      <c r="BT180" s="255">
        <f t="shared" ref="BT180" si="131">BS180+(BS180*(POWER((BS180/BQ180),(0.333333333333333))-1))</f>
        <v>58.627711397392616</v>
      </c>
    </row>
    <row r="181" spans="1:72" ht="36" customHeight="1" x14ac:dyDescent="0.25">
      <c r="A181" s="74">
        <v>168</v>
      </c>
      <c r="B181" s="71" t="s">
        <v>633</v>
      </c>
      <c r="C181" s="64" t="s">
        <v>575</v>
      </c>
      <c r="D181" s="22" t="s">
        <v>111</v>
      </c>
      <c r="E181" s="21" t="s">
        <v>107</v>
      </c>
      <c r="F181" s="21" t="s">
        <v>653</v>
      </c>
      <c r="G181" s="39">
        <v>1021</v>
      </c>
      <c r="H181" s="39">
        <v>1118</v>
      </c>
      <c r="I181" s="39">
        <v>1097</v>
      </c>
      <c r="J181" s="39">
        <v>1183</v>
      </c>
      <c r="K181" s="39">
        <v>1156</v>
      </c>
      <c r="L181" s="39">
        <v>1113</v>
      </c>
      <c r="M181" s="39">
        <v>1075</v>
      </c>
      <c r="N181" s="39">
        <v>1148</v>
      </c>
      <c r="O181" s="39">
        <v>1118</v>
      </c>
      <c r="P181" s="39">
        <v>1209</v>
      </c>
      <c r="Q181" s="39">
        <v>970</v>
      </c>
      <c r="R181" s="39">
        <v>1232</v>
      </c>
      <c r="S181" s="39">
        <v>1055</v>
      </c>
      <c r="T181" s="39">
        <v>1182</v>
      </c>
      <c r="U181" s="39">
        <v>1072</v>
      </c>
      <c r="V181" s="39">
        <v>1152</v>
      </c>
      <c r="W181" s="39">
        <v>1145</v>
      </c>
      <c r="X181" s="39">
        <v>1124</v>
      </c>
      <c r="Y181" s="39">
        <v>1173</v>
      </c>
      <c r="Z181" s="39">
        <v>1168</v>
      </c>
      <c r="AA181" s="39">
        <v>1119</v>
      </c>
      <c r="AB181" s="39">
        <v>1149</v>
      </c>
      <c r="AC181" s="39">
        <v>1018</v>
      </c>
      <c r="AD181" s="39">
        <v>1070</v>
      </c>
      <c r="AE181" s="51">
        <v>1077</v>
      </c>
      <c r="AF181" s="51">
        <v>1077</v>
      </c>
      <c r="AG181" s="51">
        <v>1070</v>
      </c>
      <c r="AH181" s="39">
        <v>1070</v>
      </c>
      <c r="AI181" s="39">
        <v>1070</v>
      </c>
      <c r="AJ181" s="39">
        <v>1070</v>
      </c>
      <c r="AK181" s="39">
        <v>1318</v>
      </c>
      <c r="AL181" s="39">
        <v>1350</v>
      </c>
      <c r="AM181" s="39">
        <v>1182</v>
      </c>
      <c r="AN181" s="39">
        <v>1223</v>
      </c>
      <c r="AO181" s="39">
        <v>1224</v>
      </c>
      <c r="AP181" s="39">
        <v>1224</v>
      </c>
      <c r="AQ181" s="39">
        <v>1224</v>
      </c>
      <c r="AR181" s="39">
        <v>1224</v>
      </c>
      <c r="AS181" s="39">
        <v>1224</v>
      </c>
      <c r="AT181" s="39">
        <v>1339</v>
      </c>
      <c r="AU181" s="39">
        <v>1339</v>
      </c>
      <c r="AV181" s="39">
        <v>1339</v>
      </c>
      <c r="AW181" s="39">
        <v>1380</v>
      </c>
      <c r="AX181" s="39">
        <v>1380</v>
      </c>
      <c r="AY181" s="39">
        <v>1380</v>
      </c>
      <c r="AZ181" s="39">
        <v>1380</v>
      </c>
      <c r="BA181" s="39">
        <v>1380</v>
      </c>
      <c r="BB181" s="39">
        <v>1380</v>
      </c>
      <c r="BC181" s="39">
        <v>1380</v>
      </c>
      <c r="BD181" s="39">
        <v>1380</v>
      </c>
      <c r="BE181" s="39">
        <v>1380</v>
      </c>
      <c r="BF181" s="39">
        <v>1380</v>
      </c>
      <c r="BG181" s="39">
        <v>1380</v>
      </c>
      <c r="BH181" s="39">
        <v>1380</v>
      </c>
      <c r="BI181" s="39">
        <v>1380</v>
      </c>
      <c r="BJ181" s="39">
        <v>1380</v>
      </c>
      <c r="BK181" s="39">
        <v>1690</v>
      </c>
      <c r="BL181" s="39">
        <v>1690</v>
      </c>
      <c r="BM181" s="39">
        <v>1690</v>
      </c>
      <c r="BN181" s="39">
        <v>1690</v>
      </c>
      <c r="BO181" s="39">
        <v>1690</v>
      </c>
      <c r="BP181" s="39">
        <v>1690</v>
      </c>
      <c r="BQ181" s="253">
        <v>1690</v>
      </c>
      <c r="BR181" s="39">
        <v>1690</v>
      </c>
      <c r="BS181" s="39">
        <v>1690</v>
      </c>
      <c r="BT181" s="39">
        <v>1690</v>
      </c>
    </row>
    <row r="182" spans="1:72" ht="36" customHeight="1" x14ac:dyDescent="0.25">
      <c r="A182" s="74">
        <v>169</v>
      </c>
      <c r="B182" s="71" t="s">
        <v>633</v>
      </c>
      <c r="C182" s="64" t="s">
        <v>575</v>
      </c>
      <c r="D182" s="22" t="s">
        <v>111</v>
      </c>
      <c r="E182" s="21" t="s">
        <v>107</v>
      </c>
      <c r="F182" s="21" t="s">
        <v>112</v>
      </c>
      <c r="G182" s="39">
        <v>60</v>
      </c>
      <c r="H182" s="39">
        <v>75</v>
      </c>
      <c r="I182" s="39">
        <v>75</v>
      </c>
      <c r="J182" s="39">
        <v>75</v>
      </c>
      <c r="K182" s="39">
        <v>75</v>
      </c>
      <c r="L182" s="39">
        <v>75</v>
      </c>
      <c r="M182" s="100">
        <v>0</v>
      </c>
      <c r="N182" s="100">
        <v>0</v>
      </c>
      <c r="O182" s="100">
        <v>0</v>
      </c>
      <c r="P182" s="100">
        <v>0</v>
      </c>
      <c r="Q182" s="100">
        <v>0</v>
      </c>
      <c r="R182" s="100">
        <v>0</v>
      </c>
      <c r="S182" s="100">
        <v>0</v>
      </c>
      <c r="T182" s="100">
        <v>0</v>
      </c>
      <c r="U182" s="100">
        <v>0</v>
      </c>
      <c r="V182" s="43">
        <v>0</v>
      </c>
      <c r="W182" s="43">
        <v>0</v>
      </c>
      <c r="X182" s="43">
        <v>0</v>
      </c>
      <c r="Y182" s="43">
        <v>0</v>
      </c>
      <c r="Z182" s="43">
        <v>0</v>
      </c>
      <c r="AA182" s="43">
        <v>0</v>
      </c>
      <c r="AB182" s="44"/>
      <c r="AC182" s="44"/>
      <c r="AD182" s="44"/>
      <c r="AE182" s="44"/>
      <c r="AF182" s="44"/>
      <c r="AG182" s="44"/>
      <c r="AH182" s="44"/>
      <c r="AI182" s="44"/>
      <c r="AJ182" s="44"/>
      <c r="AK182" s="44"/>
      <c r="AL182" s="44"/>
      <c r="AM182" s="44"/>
      <c r="AN182" s="44"/>
      <c r="AO182" s="44"/>
      <c r="AP182" s="44"/>
      <c r="AQ182" s="44"/>
      <c r="AR182" s="44"/>
      <c r="AS182" s="44"/>
      <c r="AT182" s="44"/>
      <c r="AU182" s="44"/>
      <c r="AV182" s="44"/>
      <c r="AW182" s="44"/>
      <c r="AX182" s="44"/>
      <c r="AY182" s="44"/>
      <c r="AZ182" s="44"/>
      <c r="BA182" s="44"/>
      <c r="BB182" s="44"/>
      <c r="BC182" s="44"/>
      <c r="BD182" s="44"/>
      <c r="BE182" s="44"/>
      <c r="BF182" s="44"/>
      <c r="BG182" s="44"/>
      <c r="BH182" s="44"/>
      <c r="BI182" s="44"/>
      <c r="BJ182" s="44"/>
      <c r="BK182" s="44"/>
      <c r="BL182" s="44"/>
      <c r="BM182" s="44"/>
      <c r="BN182" s="44"/>
      <c r="BO182" s="44"/>
      <c r="BP182" s="44"/>
      <c r="BQ182" s="252"/>
      <c r="BR182" s="44"/>
      <c r="BS182" s="44"/>
      <c r="BT182" s="44"/>
    </row>
    <row r="183" spans="1:72" ht="36" customHeight="1" x14ac:dyDescent="0.25">
      <c r="A183" s="74">
        <v>170</v>
      </c>
      <c r="B183" s="71" t="s">
        <v>633</v>
      </c>
      <c r="C183" s="64" t="s">
        <v>847</v>
      </c>
      <c r="D183" s="22" t="s">
        <v>848</v>
      </c>
      <c r="E183" s="21" t="s">
        <v>344</v>
      </c>
      <c r="F183" s="21" t="s">
        <v>849</v>
      </c>
      <c r="G183" s="47"/>
      <c r="H183" s="48"/>
      <c r="I183" s="48"/>
      <c r="J183" s="48"/>
      <c r="K183" s="48"/>
      <c r="L183" s="48"/>
      <c r="M183" s="48"/>
      <c r="N183" s="48"/>
      <c r="O183" s="48"/>
      <c r="P183" s="48"/>
      <c r="Q183" s="48"/>
      <c r="R183" s="48"/>
      <c r="S183" s="48"/>
      <c r="T183" s="48"/>
      <c r="U183" s="48"/>
      <c r="V183" s="48"/>
      <c r="W183" s="48"/>
      <c r="X183" s="48"/>
      <c r="Y183" s="48"/>
      <c r="Z183" s="48"/>
      <c r="AA183" s="48"/>
      <c r="AB183" s="48"/>
      <c r="AC183" s="48"/>
      <c r="AD183" s="48"/>
      <c r="AE183" s="48"/>
      <c r="AF183" s="48"/>
      <c r="AG183" s="48"/>
      <c r="AH183" s="48"/>
      <c r="AI183" s="48"/>
      <c r="AJ183" s="48"/>
      <c r="AK183" s="50"/>
      <c r="AL183" s="49">
        <v>0</v>
      </c>
      <c r="AM183" s="49">
        <v>0</v>
      </c>
      <c r="AN183" s="49">
        <v>0</v>
      </c>
      <c r="AO183" s="49">
        <v>0</v>
      </c>
      <c r="AP183" s="49">
        <v>0</v>
      </c>
      <c r="AQ183" s="49"/>
      <c r="AR183" s="49"/>
      <c r="AS183" s="49"/>
      <c r="AT183" s="49"/>
      <c r="AU183" s="49"/>
      <c r="AV183" s="49"/>
      <c r="AW183" s="49"/>
      <c r="AX183" s="49"/>
      <c r="AY183" s="49"/>
      <c r="AZ183" s="39">
        <v>40</v>
      </c>
      <c r="BA183" s="39">
        <v>40</v>
      </c>
      <c r="BB183" s="39">
        <v>40</v>
      </c>
      <c r="BC183" s="39">
        <v>45</v>
      </c>
      <c r="BD183" s="39">
        <v>47</v>
      </c>
      <c r="BE183" s="39">
        <v>47</v>
      </c>
      <c r="BF183" s="39">
        <v>47</v>
      </c>
      <c r="BG183" s="39">
        <v>47</v>
      </c>
      <c r="BH183" s="39">
        <v>47</v>
      </c>
      <c r="BI183" s="39">
        <v>47</v>
      </c>
      <c r="BJ183" s="39">
        <v>45</v>
      </c>
      <c r="BK183" s="39">
        <v>42</v>
      </c>
      <c r="BL183" s="39">
        <v>42</v>
      </c>
      <c r="BM183" s="39">
        <v>42</v>
      </c>
      <c r="BN183" s="39">
        <v>42</v>
      </c>
      <c r="BO183" s="39">
        <v>44</v>
      </c>
      <c r="BP183" s="39">
        <v>44</v>
      </c>
      <c r="BQ183" s="253">
        <v>44</v>
      </c>
      <c r="BR183" s="39">
        <v>42</v>
      </c>
      <c r="BS183" s="39">
        <v>84</v>
      </c>
      <c r="BT183" s="39">
        <v>42</v>
      </c>
    </row>
    <row r="184" spans="1:72" ht="36" customHeight="1" x14ac:dyDescent="0.25">
      <c r="A184" s="74">
        <v>171</v>
      </c>
      <c r="B184" s="71" t="s">
        <v>633</v>
      </c>
      <c r="C184" s="64" t="s">
        <v>545</v>
      </c>
      <c r="D184" s="22" t="s">
        <v>559</v>
      </c>
      <c r="E184" s="21" t="s">
        <v>154</v>
      </c>
      <c r="F184" s="21" t="s">
        <v>579</v>
      </c>
      <c r="G184" s="42">
        <v>0</v>
      </c>
      <c r="H184" s="42">
        <v>0</v>
      </c>
      <c r="I184" s="42">
        <v>0</v>
      </c>
      <c r="J184" s="42">
        <v>0</v>
      </c>
      <c r="K184" s="42">
        <v>0</v>
      </c>
      <c r="L184" s="42">
        <v>0</v>
      </c>
      <c r="M184" s="42">
        <v>0</v>
      </c>
      <c r="N184" s="42">
        <v>0</v>
      </c>
      <c r="O184" s="42">
        <v>0</v>
      </c>
      <c r="P184" s="42">
        <v>0</v>
      </c>
      <c r="Q184" s="42">
        <v>0</v>
      </c>
      <c r="R184" s="42">
        <v>0</v>
      </c>
      <c r="S184" s="42">
        <v>0</v>
      </c>
      <c r="T184" s="42">
        <v>0</v>
      </c>
      <c r="U184" s="42">
        <v>0</v>
      </c>
      <c r="V184" s="42">
        <v>0</v>
      </c>
      <c r="W184" s="42">
        <v>0</v>
      </c>
      <c r="X184" s="42">
        <v>0</v>
      </c>
      <c r="Y184" s="40">
        <v>0</v>
      </c>
      <c r="Z184" s="40">
        <v>0</v>
      </c>
      <c r="AA184" s="40">
        <v>0</v>
      </c>
      <c r="AB184" s="39">
        <v>19</v>
      </c>
      <c r="AC184" s="39">
        <v>26</v>
      </c>
      <c r="AD184" s="39">
        <v>37</v>
      </c>
      <c r="AE184" s="39">
        <v>33</v>
      </c>
      <c r="AF184" s="39">
        <v>36</v>
      </c>
      <c r="AG184" s="39">
        <v>40</v>
      </c>
      <c r="AH184" s="39">
        <v>41</v>
      </c>
      <c r="AI184" s="39">
        <v>42</v>
      </c>
      <c r="AJ184" s="39">
        <v>21</v>
      </c>
      <c r="AK184" s="39">
        <v>39</v>
      </c>
      <c r="AL184" s="39">
        <v>41</v>
      </c>
      <c r="AM184" s="39">
        <v>54</v>
      </c>
      <c r="AN184" s="39">
        <v>39</v>
      </c>
      <c r="AO184" s="39">
        <v>41</v>
      </c>
      <c r="AP184" s="39">
        <v>54</v>
      </c>
      <c r="AQ184" s="39">
        <v>61</v>
      </c>
      <c r="AR184" s="39">
        <v>59</v>
      </c>
      <c r="AS184" s="39">
        <v>70</v>
      </c>
      <c r="AT184" s="39">
        <v>62</v>
      </c>
      <c r="AU184" s="39">
        <v>42</v>
      </c>
      <c r="AV184" s="39">
        <v>92</v>
      </c>
      <c r="AW184" s="39">
        <v>75</v>
      </c>
      <c r="AX184" s="39">
        <v>46</v>
      </c>
      <c r="AY184" s="39">
        <v>58</v>
      </c>
      <c r="AZ184" s="40">
        <f>AY184+(AY184*(POWER((AY184/AW184),(0.333333333333333))-1))</f>
        <v>53.237408128149859</v>
      </c>
      <c r="BA184" s="40">
        <f>AZ184+(AZ184*(POWER((AZ184/AX184),(0.333333333333333))-1))</f>
        <v>55.89460965943524</v>
      </c>
      <c r="BB184" s="40">
        <f>BA184+(BA184*(POWER((BA184/AY184),(0.333333333333333))-1))</f>
        <v>55.209935395365598</v>
      </c>
      <c r="BC184" s="39">
        <v>47</v>
      </c>
      <c r="BD184" s="39">
        <v>72</v>
      </c>
      <c r="BE184" s="39">
        <v>77</v>
      </c>
      <c r="BF184" s="39">
        <v>62</v>
      </c>
      <c r="BG184" s="39">
        <v>69</v>
      </c>
      <c r="BH184" s="39">
        <v>22</v>
      </c>
      <c r="BI184" s="39">
        <v>81</v>
      </c>
      <c r="BJ184" s="39">
        <v>87</v>
      </c>
      <c r="BK184" s="39">
        <v>93</v>
      </c>
      <c r="BL184" s="39">
        <v>71</v>
      </c>
      <c r="BM184" s="39">
        <v>72</v>
      </c>
      <c r="BN184" s="39">
        <v>75</v>
      </c>
      <c r="BO184" s="39">
        <v>74</v>
      </c>
      <c r="BP184" s="39">
        <v>75</v>
      </c>
      <c r="BQ184" s="253">
        <v>80</v>
      </c>
      <c r="BR184" s="39">
        <v>84</v>
      </c>
      <c r="BS184" s="39">
        <v>87</v>
      </c>
      <c r="BT184" s="39">
        <v>108</v>
      </c>
    </row>
    <row r="185" spans="1:72" ht="36" customHeight="1" x14ac:dyDescent="0.25">
      <c r="A185" s="74">
        <v>172</v>
      </c>
      <c r="B185" s="71" t="s">
        <v>633</v>
      </c>
      <c r="C185" s="64" t="s">
        <v>842</v>
      </c>
      <c r="D185" s="22" t="s">
        <v>843</v>
      </c>
      <c r="E185" s="21" t="s">
        <v>229</v>
      </c>
      <c r="F185" s="21" t="s">
        <v>844</v>
      </c>
      <c r="G185" s="47"/>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50"/>
      <c r="AL185" s="49">
        <v>0</v>
      </c>
      <c r="AM185" s="49">
        <v>0</v>
      </c>
      <c r="AN185" s="49">
        <v>0</v>
      </c>
      <c r="AO185" s="49">
        <v>0</v>
      </c>
      <c r="AP185" s="49">
        <v>0</v>
      </c>
      <c r="AQ185" s="49"/>
      <c r="AR185" s="49"/>
      <c r="AS185" s="49"/>
      <c r="AT185" s="49"/>
      <c r="AU185" s="49"/>
      <c r="AV185" s="49"/>
      <c r="AW185" s="49"/>
      <c r="AX185" s="49"/>
      <c r="AY185" s="49"/>
      <c r="AZ185" s="40"/>
      <c r="BA185" s="40"/>
      <c r="BB185" s="40"/>
      <c r="BC185" s="40"/>
      <c r="BD185" s="40"/>
      <c r="BE185" s="40"/>
      <c r="BF185" s="40"/>
      <c r="BG185" s="40"/>
      <c r="BH185" s="40"/>
      <c r="BI185" s="40">
        <v>0</v>
      </c>
      <c r="BJ185" s="40">
        <v>0</v>
      </c>
      <c r="BK185" s="40">
        <v>0</v>
      </c>
      <c r="BL185" s="40">
        <v>0</v>
      </c>
      <c r="BM185" s="40">
        <v>0</v>
      </c>
      <c r="BN185" s="40">
        <v>0</v>
      </c>
      <c r="BO185" s="40">
        <v>0</v>
      </c>
      <c r="BP185" s="40">
        <v>0</v>
      </c>
      <c r="BQ185" s="255">
        <v>0</v>
      </c>
      <c r="BR185" s="40">
        <v>0</v>
      </c>
      <c r="BS185" s="40">
        <v>0</v>
      </c>
      <c r="BT185" s="40">
        <v>0</v>
      </c>
    </row>
    <row r="186" spans="1:72" ht="36" customHeight="1" x14ac:dyDescent="0.25">
      <c r="A186" s="74">
        <v>173</v>
      </c>
      <c r="B186" s="71" t="s">
        <v>633</v>
      </c>
      <c r="C186" s="64" t="s">
        <v>859</v>
      </c>
      <c r="D186" s="22" t="s">
        <v>860</v>
      </c>
      <c r="E186" s="21" t="s">
        <v>49</v>
      </c>
      <c r="F186" s="21" t="s">
        <v>861</v>
      </c>
      <c r="G186" s="48"/>
      <c r="H186" s="48"/>
      <c r="I186" s="48"/>
      <c r="J186" s="48"/>
      <c r="K186" s="48"/>
      <c r="L186" s="48"/>
      <c r="M186" s="48"/>
      <c r="N186" s="48"/>
      <c r="O186" s="48"/>
      <c r="P186" s="48"/>
      <c r="Q186" s="48"/>
      <c r="R186" s="48"/>
      <c r="S186" s="48"/>
      <c r="T186" s="48"/>
      <c r="U186" s="48"/>
      <c r="V186" s="48"/>
      <c r="W186" s="48"/>
      <c r="X186" s="48"/>
      <c r="Y186" s="48"/>
      <c r="Z186" s="48"/>
      <c r="AA186" s="48"/>
      <c r="AB186" s="48"/>
      <c r="AC186" s="48"/>
      <c r="AD186" s="48"/>
      <c r="AE186" s="48"/>
      <c r="AF186" s="48"/>
      <c r="AG186" s="48"/>
      <c r="AH186" s="48"/>
      <c r="AI186" s="48"/>
      <c r="AJ186" s="48"/>
      <c r="AK186" s="48"/>
      <c r="AL186" s="48"/>
      <c r="AM186" s="48"/>
      <c r="AN186" s="49">
        <v>0</v>
      </c>
      <c r="AO186" s="49">
        <v>0</v>
      </c>
      <c r="AP186" s="49">
        <v>0</v>
      </c>
      <c r="AQ186" s="49"/>
      <c r="AR186" s="49"/>
      <c r="AS186" s="49"/>
      <c r="AT186" s="49"/>
      <c r="AU186" s="49"/>
      <c r="AV186" s="49"/>
      <c r="AW186" s="49"/>
      <c r="AX186" s="49"/>
      <c r="AY186" s="49"/>
      <c r="AZ186" s="49"/>
      <c r="BA186" s="192"/>
      <c r="BB186" s="192"/>
      <c r="BC186" s="40"/>
      <c r="BD186" s="40"/>
      <c r="BE186" s="40"/>
      <c r="BF186" s="40"/>
      <c r="BG186" s="40"/>
      <c r="BH186" s="39">
        <v>18</v>
      </c>
      <c r="BI186" s="40">
        <v>0</v>
      </c>
      <c r="BJ186" s="40">
        <v>0</v>
      </c>
      <c r="BK186" s="40">
        <v>0</v>
      </c>
      <c r="BL186" s="39">
        <v>31</v>
      </c>
      <c r="BM186" s="39">
        <v>31</v>
      </c>
      <c r="BN186" s="39">
        <v>31</v>
      </c>
      <c r="BO186" s="40">
        <f t="shared" ref="BO186:BO189" si="132">BN186+(BN186*(POWER((BN186/BL186),(0.333333333333333))-1))</f>
        <v>31</v>
      </c>
      <c r="BP186" s="40">
        <f t="shared" ref="BP186:BP187" si="133">BO186+(BO186*(POWER((BO186/BM186),(0.333333333333333))-1))</f>
        <v>31</v>
      </c>
      <c r="BQ186" s="255">
        <f>BP186+(BP186*(POWER((BP186/BN186),(0.333333333333333))-1))</f>
        <v>31</v>
      </c>
      <c r="BR186" s="266">
        <v>150</v>
      </c>
      <c r="BS186" s="266">
        <v>150</v>
      </c>
      <c r="BT186" s="266">
        <v>150</v>
      </c>
    </row>
    <row r="187" spans="1:72" ht="36" customHeight="1" x14ac:dyDescent="0.25">
      <c r="A187" s="74">
        <v>174</v>
      </c>
      <c r="B187" s="71" t="s">
        <v>633</v>
      </c>
      <c r="C187" s="64" t="s">
        <v>238</v>
      </c>
      <c r="D187" s="22" t="s">
        <v>239</v>
      </c>
      <c r="E187" s="21" t="s">
        <v>229</v>
      </c>
      <c r="F187" s="21" t="s">
        <v>581</v>
      </c>
      <c r="G187" s="42">
        <v>113</v>
      </c>
      <c r="H187" s="42">
        <v>113</v>
      </c>
      <c r="I187" s="42">
        <v>113</v>
      </c>
      <c r="J187" s="42">
        <v>113</v>
      </c>
      <c r="K187" s="42">
        <v>113</v>
      </c>
      <c r="L187" s="42">
        <v>113</v>
      </c>
      <c r="M187" s="42">
        <v>113</v>
      </c>
      <c r="N187" s="42">
        <v>113</v>
      </c>
      <c r="O187" s="42">
        <v>113</v>
      </c>
      <c r="P187" s="42">
        <v>113</v>
      </c>
      <c r="Q187" s="42">
        <v>113</v>
      </c>
      <c r="R187" s="42">
        <v>113</v>
      </c>
      <c r="S187" s="42">
        <v>113</v>
      </c>
      <c r="T187" s="42">
        <v>113</v>
      </c>
      <c r="U187" s="42">
        <v>113</v>
      </c>
      <c r="V187" s="40">
        <v>113</v>
      </c>
      <c r="W187" s="40">
        <v>113</v>
      </c>
      <c r="X187" s="40">
        <v>113</v>
      </c>
      <c r="Y187" s="39">
        <v>0</v>
      </c>
      <c r="Z187" s="39">
        <v>30</v>
      </c>
      <c r="AA187" s="39">
        <v>32</v>
      </c>
      <c r="AB187" s="39">
        <v>40</v>
      </c>
      <c r="AC187" s="39">
        <v>40</v>
      </c>
      <c r="AD187" s="39">
        <v>40</v>
      </c>
      <c r="AE187" s="39">
        <v>70</v>
      </c>
      <c r="AF187" s="39">
        <v>70</v>
      </c>
      <c r="AG187" s="39">
        <v>70</v>
      </c>
      <c r="AH187" s="39">
        <v>40</v>
      </c>
      <c r="AI187" s="39">
        <v>40</v>
      </c>
      <c r="AJ187" s="39">
        <v>40</v>
      </c>
      <c r="AK187" s="39">
        <v>70</v>
      </c>
      <c r="AL187" s="39">
        <v>70</v>
      </c>
      <c r="AM187" s="39">
        <v>70</v>
      </c>
      <c r="AN187" s="40">
        <v>70</v>
      </c>
      <c r="AO187" s="40">
        <v>70</v>
      </c>
      <c r="AP187" s="40">
        <v>70</v>
      </c>
      <c r="AQ187" s="40">
        <v>70</v>
      </c>
      <c r="AR187" s="40">
        <v>70</v>
      </c>
      <c r="AS187" s="40">
        <v>70</v>
      </c>
      <c r="AT187" s="40">
        <f t="shared" ref="AT187:BG187" si="134">AS187+(AS187*(POWER((AS187/AQ187),(0.333333333333333))-1))</f>
        <v>70</v>
      </c>
      <c r="AU187" s="40">
        <f t="shared" si="134"/>
        <v>70</v>
      </c>
      <c r="AV187" s="40">
        <f t="shared" si="134"/>
        <v>70</v>
      </c>
      <c r="AW187" s="40">
        <f t="shared" si="134"/>
        <v>70</v>
      </c>
      <c r="AX187" s="41">
        <f t="shared" si="134"/>
        <v>70</v>
      </c>
      <c r="AY187" s="41">
        <f t="shared" si="134"/>
        <v>70</v>
      </c>
      <c r="AZ187" s="41">
        <f t="shared" si="134"/>
        <v>70</v>
      </c>
      <c r="BA187" s="41">
        <f t="shared" si="134"/>
        <v>70</v>
      </c>
      <c r="BB187" s="41">
        <f t="shared" si="134"/>
        <v>70</v>
      </c>
      <c r="BC187" s="41">
        <f t="shared" si="134"/>
        <v>70</v>
      </c>
      <c r="BD187" s="41">
        <f t="shared" si="134"/>
        <v>70</v>
      </c>
      <c r="BE187" s="41">
        <f t="shared" si="134"/>
        <v>70</v>
      </c>
      <c r="BF187" s="41">
        <f t="shared" si="134"/>
        <v>70</v>
      </c>
      <c r="BG187" s="41">
        <f t="shared" si="134"/>
        <v>70</v>
      </c>
      <c r="BH187" s="41">
        <f>BG187+(BG187*(POWER((BG187/BE187),(0.333333333333333))-1))</f>
        <v>70</v>
      </c>
      <c r="BI187" s="41">
        <f t="shared" ref="BI187:BK187" si="135">BH187+(BH187*(POWER((BH187/BF187),(0.333333333333333))-1))</f>
        <v>70</v>
      </c>
      <c r="BJ187" s="41">
        <f t="shared" si="135"/>
        <v>70</v>
      </c>
      <c r="BK187" s="41">
        <f t="shared" si="135"/>
        <v>70</v>
      </c>
      <c r="BL187" s="40">
        <v>70</v>
      </c>
      <c r="BM187" s="40">
        <v>70</v>
      </c>
      <c r="BN187" s="40">
        <v>70</v>
      </c>
      <c r="BO187" s="40">
        <f t="shared" si="132"/>
        <v>70</v>
      </c>
      <c r="BP187" s="40">
        <f t="shared" si="133"/>
        <v>70</v>
      </c>
      <c r="BQ187" s="255">
        <f>BP187+(BP187*(POWER((BP187/BN187),(0.333333333333333))-1))</f>
        <v>70</v>
      </c>
      <c r="BR187" s="255">
        <f>BQ187+(BQ187*(POWER((BQ187/BO187),(0.333333333333333))-1))</f>
        <v>70</v>
      </c>
      <c r="BS187" s="255">
        <f t="shared" ref="BS187" si="136">BR187+(BR187*(POWER((BR187/BP187),(0.333333333333333))-1))</f>
        <v>70</v>
      </c>
      <c r="BT187" s="255">
        <f t="shared" ref="BT187" si="137">BS187+(BS187*(POWER((BS187/BQ187),(0.333333333333333))-1))</f>
        <v>70</v>
      </c>
    </row>
    <row r="188" spans="1:72" ht="36" customHeight="1" x14ac:dyDescent="0.25">
      <c r="A188" s="74">
        <v>175</v>
      </c>
      <c r="B188" s="71" t="s">
        <v>633</v>
      </c>
      <c r="C188" s="64" t="s">
        <v>830</v>
      </c>
      <c r="D188" s="22" t="s">
        <v>831</v>
      </c>
      <c r="E188" s="21" t="s">
        <v>127</v>
      </c>
      <c r="F188" s="21" t="s">
        <v>832</v>
      </c>
      <c r="G188" s="47"/>
      <c r="H188" s="48"/>
      <c r="I188" s="48"/>
      <c r="J188" s="48"/>
      <c r="K188" s="48"/>
      <c r="L188" s="48"/>
      <c r="M188" s="48"/>
      <c r="N188" s="48"/>
      <c r="O188" s="48"/>
      <c r="P188" s="48"/>
      <c r="Q188" s="48"/>
      <c r="R188" s="48"/>
      <c r="S188" s="48"/>
      <c r="T188" s="48"/>
      <c r="U188" s="48"/>
      <c r="V188" s="48"/>
      <c r="W188" s="48"/>
      <c r="X188" s="48"/>
      <c r="Y188" s="48"/>
      <c r="Z188" s="48"/>
      <c r="AA188" s="48"/>
      <c r="AB188" s="48"/>
      <c r="AC188" s="48"/>
      <c r="AD188" s="48"/>
      <c r="AE188" s="48"/>
      <c r="AF188" s="48"/>
      <c r="AG188" s="48"/>
      <c r="AH188" s="48"/>
      <c r="AI188" s="48"/>
      <c r="AJ188" s="48"/>
      <c r="AK188" s="49">
        <v>0</v>
      </c>
      <c r="AL188" s="49">
        <v>0</v>
      </c>
      <c r="AM188" s="49">
        <v>0</v>
      </c>
      <c r="AN188" s="49">
        <v>0</v>
      </c>
      <c r="AO188" s="49">
        <v>0</v>
      </c>
      <c r="AP188" s="49">
        <v>0</v>
      </c>
      <c r="AQ188" s="49"/>
      <c r="AR188" s="49"/>
      <c r="AS188" s="49"/>
      <c r="AT188" s="49"/>
      <c r="AU188" s="49"/>
      <c r="AV188" s="49"/>
      <c r="AW188" s="49"/>
      <c r="AX188" s="40"/>
      <c r="AY188" s="40"/>
      <c r="AZ188" s="40"/>
      <c r="BA188" s="40"/>
      <c r="BB188" s="40"/>
      <c r="BC188" s="40"/>
      <c r="BD188" s="40"/>
      <c r="BE188" s="40"/>
      <c r="BF188" s="40"/>
      <c r="BG188" s="40"/>
      <c r="BH188" s="40"/>
      <c r="BI188" s="40">
        <v>0</v>
      </c>
      <c r="BJ188" s="40">
        <v>0</v>
      </c>
      <c r="BK188" s="40">
        <v>0</v>
      </c>
      <c r="BL188" s="40">
        <v>0</v>
      </c>
      <c r="BM188" s="40">
        <v>0</v>
      </c>
      <c r="BN188" s="40">
        <v>0</v>
      </c>
      <c r="BO188" s="39">
        <v>0</v>
      </c>
      <c r="BP188" s="39">
        <v>1</v>
      </c>
      <c r="BQ188" s="253">
        <v>1</v>
      </c>
      <c r="BR188" s="39">
        <v>4</v>
      </c>
      <c r="BS188" s="39">
        <v>4</v>
      </c>
      <c r="BT188" s="39">
        <v>4</v>
      </c>
    </row>
    <row r="189" spans="1:72" ht="36" customHeight="1" x14ac:dyDescent="0.25">
      <c r="A189" s="74">
        <v>176</v>
      </c>
      <c r="B189" s="71" t="s">
        <v>633</v>
      </c>
      <c r="C189" s="64" t="s">
        <v>494</v>
      </c>
      <c r="D189" s="22" t="s">
        <v>495</v>
      </c>
      <c r="E189" s="21" t="s">
        <v>154</v>
      </c>
      <c r="F189" s="21" t="s">
        <v>517</v>
      </c>
      <c r="G189" s="42">
        <v>0</v>
      </c>
      <c r="H189" s="42">
        <v>0</v>
      </c>
      <c r="I189" s="42">
        <v>0</v>
      </c>
      <c r="J189" s="42">
        <v>0</v>
      </c>
      <c r="K189" s="42">
        <v>0</v>
      </c>
      <c r="L189" s="42">
        <v>0</v>
      </c>
      <c r="M189" s="42">
        <v>0</v>
      </c>
      <c r="N189" s="42">
        <v>0</v>
      </c>
      <c r="O189" s="42">
        <v>0</v>
      </c>
      <c r="P189" s="42">
        <v>0</v>
      </c>
      <c r="Q189" s="42">
        <v>0</v>
      </c>
      <c r="R189" s="42">
        <v>0</v>
      </c>
      <c r="S189" s="42">
        <v>0</v>
      </c>
      <c r="T189" s="42">
        <v>0</v>
      </c>
      <c r="U189" s="42">
        <v>0</v>
      </c>
      <c r="V189" s="39">
        <v>11</v>
      </c>
      <c r="W189" s="39">
        <v>11</v>
      </c>
      <c r="X189" s="39">
        <v>11</v>
      </c>
      <c r="Y189" s="39">
        <v>11</v>
      </c>
      <c r="Z189" s="39">
        <v>11</v>
      </c>
      <c r="AA189" s="39">
        <v>11</v>
      </c>
      <c r="AB189" s="39">
        <v>16</v>
      </c>
      <c r="AC189" s="39">
        <v>16</v>
      </c>
      <c r="AD189" s="39">
        <v>16</v>
      </c>
      <c r="AE189" s="39">
        <v>29</v>
      </c>
      <c r="AF189" s="39">
        <v>29</v>
      </c>
      <c r="AG189" s="39">
        <v>29</v>
      </c>
      <c r="AH189" s="39">
        <v>29</v>
      </c>
      <c r="AI189" s="39">
        <v>29</v>
      </c>
      <c r="AJ189" s="39">
        <v>40</v>
      </c>
      <c r="AK189" s="39">
        <v>40</v>
      </c>
      <c r="AL189" s="39">
        <v>40</v>
      </c>
      <c r="AM189" s="39">
        <v>40</v>
      </c>
      <c r="AN189" s="39">
        <v>40</v>
      </c>
      <c r="AO189" s="39">
        <v>40</v>
      </c>
      <c r="AP189" s="39">
        <v>40</v>
      </c>
      <c r="AQ189" s="39">
        <v>40</v>
      </c>
      <c r="AR189" s="39">
        <v>40</v>
      </c>
      <c r="AS189" s="39">
        <v>40</v>
      </c>
      <c r="AT189" s="39">
        <v>39</v>
      </c>
      <c r="AU189" s="39">
        <v>37</v>
      </c>
      <c r="AV189" s="39">
        <v>38</v>
      </c>
      <c r="AW189" s="39">
        <v>37</v>
      </c>
      <c r="AX189" s="39">
        <v>36</v>
      </c>
      <c r="AY189" s="39">
        <v>36</v>
      </c>
      <c r="AZ189" s="39">
        <v>36</v>
      </c>
      <c r="BA189" s="39">
        <v>36</v>
      </c>
      <c r="BB189" s="39">
        <v>36</v>
      </c>
      <c r="BC189" s="39">
        <v>36</v>
      </c>
      <c r="BD189" s="39">
        <v>36</v>
      </c>
      <c r="BE189" s="39">
        <v>36</v>
      </c>
      <c r="BF189" s="39">
        <v>40</v>
      </c>
      <c r="BG189" s="39">
        <v>40</v>
      </c>
      <c r="BH189" s="39">
        <v>40</v>
      </c>
      <c r="BI189" s="39">
        <v>20</v>
      </c>
      <c r="BJ189" s="39">
        <v>20</v>
      </c>
      <c r="BK189" s="39">
        <v>20</v>
      </c>
      <c r="BL189" s="39">
        <v>20</v>
      </c>
      <c r="BM189" s="39">
        <v>20</v>
      </c>
      <c r="BN189" s="39">
        <v>22</v>
      </c>
      <c r="BO189" s="40">
        <f t="shared" si="132"/>
        <v>22.710162540040081</v>
      </c>
      <c r="BP189" s="40">
        <f t="shared" ref="BP189" si="138">BO189+(BO189*(POWER((BO189/BM189),(0.333333333333333))-1))</f>
        <v>23.692832901958138</v>
      </c>
      <c r="BQ189" s="255">
        <f>BP189+(BP189*(POWER((BP189/BN189),(0.333333333333333))-1))</f>
        <v>24.285577116188662</v>
      </c>
      <c r="BR189" s="255">
        <f>BQ189+(BQ189*(POWER((BQ189/BO189),(0.333333333333333))-1))</f>
        <v>24.834637414272816</v>
      </c>
      <c r="BS189" s="255">
        <f t="shared" ref="BS189" si="139">BR189+(BR189*(POWER((BR189/BP189),(0.333333333333333))-1))</f>
        <v>25.227338488885621</v>
      </c>
      <c r="BT189" s="255">
        <f t="shared" ref="BT189" si="140">BS189+(BS189*(POWER((BS189/BQ189),(0.333333333333333))-1))</f>
        <v>25.549305720837999</v>
      </c>
    </row>
    <row r="190" spans="1:72" ht="36" customHeight="1" x14ac:dyDescent="0.25">
      <c r="A190" s="74">
        <v>177</v>
      </c>
      <c r="B190" s="71" t="s">
        <v>633</v>
      </c>
      <c r="C190" s="64" t="s">
        <v>494</v>
      </c>
      <c r="D190" s="22" t="s">
        <v>940</v>
      </c>
      <c r="E190" s="21" t="s">
        <v>154</v>
      </c>
      <c r="F190" s="21" t="s">
        <v>941</v>
      </c>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E190" s="52"/>
      <c r="AF190" s="52"/>
      <c r="AG190" s="52"/>
      <c r="AH190" s="52"/>
      <c r="AI190" s="52"/>
      <c r="AJ190" s="52"/>
      <c r="AK190" s="52"/>
      <c r="AL190" s="52"/>
      <c r="AM190" s="52"/>
      <c r="AN190" s="52"/>
      <c r="AO190" s="52"/>
      <c r="AP190" s="52"/>
      <c r="AQ190" s="52"/>
      <c r="AR190" s="52"/>
      <c r="AS190" s="52"/>
      <c r="AT190" s="52"/>
      <c r="AU190" s="52"/>
      <c r="AV190" s="52"/>
      <c r="AW190" s="52"/>
      <c r="AX190" s="52"/>
      <c r="AY190" s="49"/>
      <c r="AZ190" s="40"/>
      <c r="BA190" s="40"/>
      <c r="BB190" s="40"/>
      <c r="BC190" s="40"/>
      <c r="BD190" s="40"/>
      <c r="BE190" s="40"/>
      <c r="BF190" s="40"/>
      <c r="BG190" s="40"/>
      <c r="BH190" s="40"/>
      <c r="BI190" s="40">
        <v>0</v>
      </c>
      <c r="BJ190" s="40">
        <v>0</v>
      </c>
      <c r="BK190" s="40">
        <v>0</v>
      </c>
      <c r="BL190" s="40">
        <v>0</v>
      </c>
      <c r="BM190" s="40">
        <v>0</v>
      </c>
      <c r="BN190" s="40">
        <v>0</v>
      </c>
      <c r="BO190" s="40">
        <v>0</v>
      </c>
      <c r="BP190" s="40">
        <v>0</v>
      </c>
      <c r="BQ190" s="255">
        <v>0</v>
      </c>
      <c r="BR190" s="40">
        <v>0</v>
      </c>
      <c r="BS190" s="40">
        <v>0</v>
      </c>
      <c r="BT190" s="40">
        <v>0</v>
      </c>
    </row>
    <row r="191" spans="1:72" ht="36" customHeight="1" x14ac:dyDescent="0.25">
      <c r="A191" s="74">
        <v>178</v>
      </c>
      <c r="B191" s="71" t="s">
        <v>633</v>
      </c>
      <c r="C191" s="64" t="s">
        <v>812</v>
      </c>
      <c r="D191" s="22" t="s">
        <v>813</v>
      </c>
      <c r="E191" s="21" t="s">
        <v>74</v>
      </c>
      <c r="F191" s="21" t="s">
        <v>814</v>
      </c>
      <c r="G191" s="52"/>
      <c r="H191" s="52"/>
      <c r="I191" s="52"/>
      <c r="J191" s="52"/>
      <c r="K191" s="52"/>
      <c r="L191" s="52"/>
      <c r="M191" s="52"/>
      <c r="N191" s="52"/>
      <c r="O191" s="52"/>
      <c r="P191" s="52"/>
      <c r="Q191" s="52"/>
      <c r="R191" s="52"/>
      <c r="S191" s="52"/>
      <c r="T191" s="52"/>
      <c r="U191" s="52"/>
      <c r="V191" s="52"/>
      <c r="W191" s="52"/>
      <c r="X191" s="52"/>
      <c r="Y191" s="52"/>
      <c r="Z191" s="52"/>
      <c r="AA191" s="52"/>
      <c r="AB191" s="52"/>
      <c r="AC191" s="52"/>
      <c r="AD191" s="52"/>
      <c r="AE191" s="52"/>
      <c r="AF191" s="52"/>
      <c r="AG191" s="66"/>
      <c r="AH191" s="66"/>
      <c r="AI191" s="66"/>
      <c r="AJ191" s="66"/>
      <c r="AK191" s="66"/>
      <c r="AL191" s="49">
        <v>0</v>
      </c>
      <c r="AM191" s="49">
        <v>0</v>
      </c>
      <c r="AN191" s="49">
        <v>0</v>
      </c>
      <c r="AO191" s="49">
        <v>0</v>
      </c>
      <c r="AP191" s="49">
        <v>0</v>
      </c>
      <c r="AQ191" s="49"/>
      <c r="AR191" s="49"/>
      <c r="AS191" s="49"/>
      <c r="AT191" s="49"/>
      <c r="AU191" s="49"/>
      <c r="AV191" s="49"/>
      <c r="AW191" s="49"/>
      <c r="AX191" s="49"/>
      <c r="AY191" s="40"/>
      <c r="AZ191" s="40"/>
      <c r="BA191" s="40"/>
      <c r="BB191" s="40"/>
      <c r="BC191" s="39">
        <v>10</v>
      </c>
      <c r="BD191" s="39">
        <v>12</v>
      </c>
      <c r="BE191" s="39">
        <v>14</v>
      </c>
      <c r="BF191" s="39">
        <v>10</v>
      </c>
      <c r="BG191" s="39">
        <v>14</v>
      </c>
      <c r="BH191" s="39">
        <v>15</v>
      </c>
      <c r="BI191" s="39">
        <v>12</v>
      </c>
      <c r="BJ191" s="39">
        <v>14</v>
      </c>
      <c r="BK191" s="39">
        <v>16</v>
      </c>
      <c r="BL191" s="39">
        <v>12</v>
      </c>
      <c r="BM191" s="39">
        <v>16</v>
      </c>
      <c r="BN191" s="39">
        <v>20</v>
      </c>
      <c r="BO191" s="39">
        <v>12</v>
      </c>
      <c r="BP191" s="39">
        <v>16</v>
      </c>
      <c r="BQ191" s="253">
        <v>20</v>
      </c>
      <c r="BR191" s="39">
        <v>25</v>
      </c>
      <c r="BS191" s="39">
        <v>28</v>
      </c>
      <c r="BT191" s="39">
        <v>30</v>
      </c>
    </row>
    <row r="192" spans="1:72" ht="36" customHeight="1" x14ac:dyDescent="0.25">
      <c r="A192" s="74">
        <v>179</v>
      </c>
      <c r="B192" s="71" t="s">
        <v>633</v>
      </c>
      <c r="C192" s="64" t="s">
        <v>812</v>
      </c>
      <c r="D192" s="22" t="s">
        <v>813</v>
      </c>
      <c r="E192" s="21" t="s">
        <v>74</v>
      </c>
      <c r="F192" s="21" t="s">
        <v>89</v>
      </c>
      <c r="G192" s="52"/>
      <c r="H192" s="52"/>
      <c r="I192" s="52"/>
      <c r="J192" s="52"/>
      <c r="K192" s="52"/>
      <c r="L192" s="52"/>
      <c r="M192" s="52"/>
      <c r="N192" s="52"/>
      <c r="O192" s="52"/>
      <c r="P192" s="52"/>
      <c r="Q192" s="52"/>
      <c r="R192" s="52"/>
      <c r="S192" s="52"/>
      <c r="T192" s="52"/>
      <c r="U192" s="52"/>
      <c r="V192" s="52"/>
      <c r="W192" s="52"/>
      <c r="X192" s="52"/>
      <c r="Y192" s="52"/>
      <c r="Z192" s="52"/>
      <c r="AA192" s="52"/>
      <c r="AB192" s="52"/>
      <c r="AC192" s="52"/>
      <c r="AD192" s="52"/>
      <c r="AE192" s="52"/>
      <c r="AF192" s="52"/>
      <c r="AG192" s="52"/>
      <c r="AH192" s="66"/>
      <c r="AI192" s="66"/>
      <c r="AJ192" s="66"/>
      <c r="AK192" s="66"/>
      <c r="AL192" s="49">
        <v>0</v>
      </c>
      <c r="AM192" s="49">
        <v>0</v>
      </c>
      <c r="AN192" s="49">
        <v>0</v>
      </c>
      <c r="AO192" s="49">
        <v>0</v>
      </c>
      <c r="AP192" s="49">
        <v>0</v>
      </c>
      <c r="AQ192" s="49"/>
      <c r="AR192" s="49"/>
      <c r="AS192" s="49"/>
      <c r="AT192" s="49"/>
      <c r="AU192" s="49"/>
      <c r="AV192" s="49"/>
      <c r="AW192" s="49"/>
      <c r="AX192" s="49"/>
      <c r="AY192" s="40"/>
      <c r="AZ192" s="40"/>
      <c r="BA192" s="40"/>
      <c r="BB192" s="40"/>
      <c r="BC192" s="39">
        <v>9</v>
      </c>
      <c r="BD192" s="39">
        <v>13</v>
      </c>
      <c r="BE192" s="39">
        <v>15</v>
      </c>
      <c r="BF192" s="39">
        <v>11</v>
      </c>
      <c r="BG192" s="39">
        <v>13</v>
      </c>
      <c r="BH192" s="39">
        <v>15</v>
      </c>
      <c r="BI192" s="39">
        <v>11</v>
      </c>
      <c r="BJ192" s="39">
        <v>13</v>
      </c>
      <c r="BK192" s="39">
        <v>16</v>
      </c>
      <c r="BL192" s="39">
        <v>25</v>
      </c>
      <c r="BM192" s="39">
        <v>28</v>
      </c>
      <c r="BN192" s="39">
        <v>30</v>
      </c>
      <c r="BO192" s="39">
        <v>26</v>
      </c>
      <c r="BP192" s="39">
        <v>29</v>
      </c>
      <c r="BQ192" s="253">
        <v>30</v>
      </c>
      <c r="BR192" s="39">
        <v>25</v>
      </c>
      <c r="BS192" s="39">
        <v>28</v>
      </c>
      <c r="BT192" s="39">
        <v>30</v>
      </c>
    </row>
    <row r="193" spans="1:72" ht="36" customHeight="1" x14ac:dyDescent="0.25">
      <c r="A193" s="74">
        <v>180</v>
      </c>
      <c r="B193" s="71" t="s">
        <v>633</v>
      </c>
      <c r="C193" s="64" t="s">
        <v>812</v>
      </c>
      <c r="D193" s="22" t="s">
        <v>813</v>
      </c>
      <c r="E193" s="21" t="s">
        <v>74</v>
      </c>
      <c r="F193" s="21" t="s">
        <v>819</v>
      </c>
      <c r="G193" s="52"/>
      <c r="H193" s="52"/>
      <c r="I193" s="52"/>
      <c r="J193" s="52"/>
      <c r="K193" s="52"/>
      <c r="L193" s="52"/>
      <c r="M193" s="52"/>
      <c r="N193" s="52"/>
      <c r="O193" s="52"/>
      <c r="P193" s="52"/>
      <c r="Q193" s="52"/>
      <c r="R193" s="52"/>
      <c r="S193" s="52"/>
      <c r="T193" s="52"/>
      <c r="U193" s="52"/>
      <c r="V193" s="52"/>
      <c r="W193" s="52"/>
      <c r="X193" s="52"/>
      <c r="Y193" s="52"/>
      <c r="Z193" s="52"/>
      <c r="AA193" s="52"/>
      <c r="AB193" s="52"/>
      <c r="AC193" s="52"/>
      <c r="AD193" s="52"/>
      <c r="AE193" s="52"/>
      <c r="AF193" s="60"/>
      <c r="AG193" s="60"/>
      <c r="AH193" s="60"/>
      <c r="AI193" s="60"/>
      <c r="AJ193" s="60"/>
      <c r="AK193" s="50"/>
      <c r="AL193" s="50"/>
      <c r="AM193" s="50"/>
      <c r="AN193" s="49">
        <v>0</v>
      </c>
      <c r="AO193" s="49">
        <v>0</v>
      </c>
      <c r="AP193" s="49">
        <v>0</v>
      </c>
      <c r="AQ193" s="49"/>
      <c r="AR193" s="49"/>
      <c r="AS193" s="49"/>
      <c r="AT193" s="49"/>
      <c r="AU193" s="49"/>
      <c r="AV193" s="49"/>
      <c r="AW193" s="49"/>
      <c r="AX193" s="49"/>
      <c r="AY193" s="49"/>
      <c r="AZ193" s="49"/>
      <c r="BA193" s="49"/>
      <c r="BB193" s="49"/>
      <c r="BC193" s="39">
        <v>10</v>
      </c>
      <c r="BD193" s="39">
        <v>13</v>
      </c>
      <c r="BE193" s="39">
        <v>15</v>
      </c>
      <c r="BF193" s="39">
        <v>12</v>
      </c>
      <c r="BG193" s="39">
        <v>14</v>
      </c>
      <c r="BH193" s="39">
        <v>16</v>
      </c>
      <c r="BI193" s="39">
        <v>13</v>
      </c>
      <c r="BJ193" s="39">
        <v>15</v>
      </c>
      <c r="BK193" s="39">
        <v>15</v>
      </c>
      <c r="BL193" s="39">
        <v>45</v>
      </c>
      <c r="BM193" s="39">
        <v>48</v>
      </c>
      <c r="BN193" s="39">
        <v>50</v>
      </c>
      <c r="BO193" s="39">
        <v>45</v>
      </c>
      <c r="BP193" s="39">
        <v>92</v>
      </c>
      <c r="BQ193" s="253">
        <v>47</v>
      </c>
      <c r="BR193" s="39">
        <v>25</v>
      </c>
      <c r="BS193" s="39">
        <v>28</v>
      </c>
      <c r="BT193" s="39">
        <v>30</v>
      </c>
    </row>
    <row r="194" spans="1:72" ht="36" customHeight="1" x14ac:dyDescent="0.25">
      <c r="A194" s="74">
        <v>181</v>
      </c>
      <c r="B194" s="71" t="s">
        <v>633</v>
      </c>
      <c r="C194" s="64" t="s">
        <v>57</v>
      </c>
      <c r="D194" s="22" t="s">
        <v>58</v>
      </c>
      <c r="E194" s="21" t="s">
        <v>49</v>
      </c>
      <c r="F194" s="21" t="s">
        <v>59</v>
      </c>
      <c r="G194" s="39">
        <v>599</v>
      </c>
      <c r="H194" s="39">
        <v>602</v>
      </c>
      <c r="I194" s="39">
        <v>589</v>
      </c>
      <c r="J194" s="39">
        <v>595</v>
      </c>
      <c r="K194" s="39">
        <v>586</v>
      </c>
      <c r="L194" s="39">
        <v>586</v>
      </c>
      <c r="M194" s="39">
        <v>606</v>
      </c>
      <c r="N194" s="39">
        <v>608</v>
      </c>
      <c r="O194" s="39">
        <v>610</v>
      </c>
      <c r="P194" s="39">
        <v>614</v>
      </c>
      <c r="Q194" s="39">
        <v>616</v>
      </c>
      <c r="R194" s="39">
        <v>613</v>
      </c>
      <c r="S194" s="39">
        <v>615</v>
      </c>
      <c r="T194" s="39">
        <v>606</v>
      </c>
      <c r="U194" s="39">
        <v>616</v>
      </c>
      <c r="V194" s="39">
        <v>621</v>
      </c>
      <c r="W194" s="39">
        <v>603</v>
      </c>
      <c r="X194" s="39">
        <v>609</v>
      </c>
      <c r="Y194" s="39">
        <v>611</v>
      </c>
      <c r="Z194" s="39">
        <v>615</v>
      </c>
      <c r="AA194" s="39">
        <v>616</v>
      </c>
      <c r="AB194" s="39">
        <v>614</v>
      </c>
      <c r="AC194" s="39">
        <v>616</v>
      </c>
      <c r="AD194" s="39">
        <v>618</v>
      </c>
      <c r="AE194" s="39">
        <v>620</v>
      </c>
      <c r="AF194" s="39">
        <v>624</v>
      </c>
      <c r="AG194" s="39">
        <v>626</v>
      </c>
      <c r="AH194" s="39">
        <v>631</v>
      </c>
      <c r="AI194" s="39">
        <v>626</v>
      </c>
      <c r="AJ194" s="39">
        <v>628</v>
      </c>
      <c r="AK194" s="39">
        <v>631</v>
      </c>
      <c r="AL194" s="39">
        <v>627</v>
      </c>
      <c r="AM194" s="39">
        <v>629</v>
      </c>
      <c r="AN194" s="39">
        <v>618</v>
      </c>
      <c r="AO194" s="39">
        <v>627</v>
      </c>
      <c r="AP194" s="39">
        <v>629</v>
      </c>
      <c r="AQ194" s="39">
        <v>631</v>
      </c>
      <c r="AR194" s="39">
        <v>626</v>
      </c>
      <c r="AS194" s="39">
        <v>616</v>
      </c>
      <c r="AT194" s="39">
        <v>611</v>
      </c>
      <c r="AU194" s="39">
        <v>606</v>
      </c>
      <c r="AV194" s="39">
        <v>608</v>
      </c>
      <c r="AW194" s="39">
        <v>606</v>
      </c>
      <c r="AX194" s="39">
        <v>1208</v>
      </c>
      <c r="AY194" s="39">
        <v>611</v>
      </c>
      <c r="AZ194" s="39">
        <v>606</v>
      </c>
      <c r="BA194" s="39">
        <v>611</v>
      </c>
      <c r="BB194" s="39">
        <v>611</v>
      </c>
      <c r="BC194" s="39">
        <v>606</v>
      </c>
      <c r="BD194" s="39">
        <v>611</v>
      </c>
      <c r="BE194" s="39">
        <v>550</v>
      </c>
      <c r="BF194" s="39">
        <v>452</v>
      </c>
      <c r="BG194" s="39">
        <v>445</v>
      </c>
      <c r="BH194" s="39">
        <v>395</v>
      </c>
      <c r="BI194" s="39">
        <v>404</v>
      </c>
      <c r="BJ194" s="39">
        <v>405</v>
      </c>
      <c r="BK194" s="39">
        <v>408</v>
      </c>
      <c r="BL194" s="39">
        <v>401</v>
      </c>
      <c r="BM194" s="39">
        <v>388</v>
      </c>
      <c r="BN194" s="39">
        <v>390</v>
      </c>
      <c r="BO194" s="44"/>
      <c r="BP194" s="44"/>
      <c r="BQ194" s="252"/>
      <c r="BR194" s="44"/>
      <c r="BS194" s="44"/>
      <c r="BT194" s="44"/>
    </row>
    <row r="195" spans="1:72" ht="36" customHeight="1" x14ac:dyDescent="0.25">
      <c r="A195" s="74">
        <v>182</v>
      </c>
      <c r="B195" s="71" t="s">
        <v>633</v>
      </c>
      <c r="C195" s="64" t="s">
        <v>2</v>
      </c>
      <c r="D195" s="22" t="s">
        <v>3</v>
      </c>
      <c r="E195" s="21" t="s">
        <v>1</v>
      </c>
      <c r="F195" s="21" t="s">
        <v>755</v>
      </c>
      <c r="G195" s="39">
        <v>1106</v>
      </c>
      <c r="H195" s="39">
        <v>1096</v>
      </c>
      <c r="I195" s="39">
        <v>1094</v>
      </c>
      <c r="J195" s="39">
        <v>549</v>
      </c>
      <c r="K195" s="39">
        <v>551</v>
      </c>
      <c r="L195" s="39">
        <v>547</v>
      </c>
      <c r="M195" s="39">
        <v>548</v>
      </c>
      <c r="N195" s="39">
        <v>553</v>
      </c>
      <c r="O195" s="39">
        <v>550</v>
      </c>
      <c r="P195" s="51">
        <v>474</v>
      </c>
      <c r="Q195" s="51">
        <v>474</v>
      </c>
      <c r="R195" s="51">
        <v>474</v>
      </c>
      <c r="S195" s="39">
        <v>549</v>
      </c>
      <c r="T195" s="39">
        <v>553</v>
      </c>
      <c r="U195" s="39">
        <v>551</v>
      </c>
      <c r="V195" s="39">
        <v>548</v>
      </c>
      <c r="W195" s="39">
        <v>235</v>
      </c>
      <c r="X195" s="39">
        <v>235</v>
      </c>
      <c r="Y195" s="39">
        <v>541</v>
      </c>
      <c r="Z195" s="39">
        <v>537</v>
      </c>
      <c r="AA195" s="39">
        <v>543</v>
      </c>
      <c r="AB195" s="39">
        <v>518</v>
      </c>
      <c r="AC195" s="39">
        <v>501</v>
      </c>
      <c r="AD195" s="39">
        <v>492</v>
      </c>
      <c r="AE195" s="44"/>
      <c r="AF195" s="44"/>
      <c r="AG195" s="44"/>
      <c r="AH195" s="44"/>
      <c r="AI195" s="44"/>
      <c r="AJ195" s="44"/>
      <c r="AK195" s="44"/>
      <c r="AL195" s="44"/>
      <c r="AM195" s="44"/>
      <c r="AN195" s="44"/>
      <c r="AO195" s="44"/>
      <c r="AP195" s="44"/>
      <c r="AQ195" s="44"/>
      <c r="AR195" s="44"/>
      <c r="AS195" s="44"/>
      <c r="AT195" s="44"/>
      <c r="AU195" s="44"/>
      <c r="AV195" s="44"/>
      <c r="AW195" s="44"/>
      <c r="AX195" s="44"/>
      <c r="AY195" s="44"/>
      <c r="AZ195" s="44"/>
      <c r="BA195" s="44"/>
      <c r="BB195" s="44"/>
      <c r="BC195" s="44"/>
      <c r="BD195" s="44"/>
      <c r="BE195" s="44"/>
      <c r="BF195" s="44"/>
      <c r="BG195" s="44"/>
      <c r="BH195" s="44"/>
      <c r="BI195" s="44"/>
      <c r="BJ195" s="44"/>
      <c r="BK195" s="44"/>
      <c r="BL195" s="44"/>
      <c r="BM195" s="44"/>
      <c r="BN195" s="44"/>
      <c r="BO195" s="44"/>
      <c r="BP195" s="44"/>
      <c r="BQ195" s="252"/>
      <c r="BR195" s="44"/>
      <c r="BS195" s="44"/>
      <c r="BT195" s="44"/>
    </row>
    <row r="196" spans="1:72" ht="36" customHeight="1" x14ac:dyDescent="0.25">
      <c r="A196" s="74">
        <v>183</v>
      </c>
      <c r="B196" s="71" t="s">
        <v>633</v>
      </c>
      <c r="C196" s="64" t="s">
        <v>2</v>
      </c>
      <c r="D196" s="22" t="s">
        <v>8</v>
      </c>
      <c r="E196" s="21" t="s">
        <v>1</v>
      </c>
      <c r="F196" s="21" t="s">
        <v>9</v>
      </c>
      <c r="G196" s="39">
        <v>484</v>
      </c>
      <c r="H196" s="39">
        <v>486</v>
      </c>
      <c r="I196" s="39">
        <v>484</v>
      </c>
      <c r="J196" s="39">
        <v>240</v>
      </c>
      <c r="K196" s="39">
        <v>239</v>
      </c>
      <c r="L196" s="39">
        <v>239</v>
      </c>
      <c r="M196" s="39">
        <v>235</v>
      </c>
      <c r="N196" s="39">
        <v>237</v>
      </c>
      <c r="O196" s="39">
        <v>238</v>
      </c>
      <c r="P196" s="39">
        <v>232</v>
      </c>
      <c r="Q196" s="39">
        <v>233</v>
      </c>
      <c r="R196" s="39">
        <v>236</v>
      </c>
      <c r="S196" s="39">
        <v>228</v>
      </c>
      <c r="T196" s="39">
        <v>230</v>
      </c>
      <c r="U196" s="39">
        <v>234</v>
      </c>
      <c r="V196" s="39">
        <v>235</v>
      </c>
      <c r="W196" s="39">
        <v>548</v>
      </c>
      <c r="X196" s="39">
        <v>548</v>
      </c>
      <c r="Y196" s="39">
        <v>235</v>
      </c>
      <c r="Z196" s="39">
        <v>230</v>
      </c>
      <c r="AA196" s="39">
        <v>232</v>
      </c>
      <c r="AB196" s="39">
        <v>227</v>
      </c>
      <c r="AC196" s="39">
        <v>227</v>
      </c>
      <c r="AD196" s="39">
        <v>227</v>
      </c>
      <c r="AE196" s="44"/>
      <c r="AF196" s="44"/>
      <c r="AG196" s="44"/>
      <c r="AH196" s="44"/>
      <c r="AI196" s="44"/>
      <c r="AJ196" s="44"/>
      <c r="AK196" s="44"/>
      <c r="AL196" s="44"/>
      <c r="AM196" s="44"/>
      <c r="AN196" s="44"/>
      <c r="AO196" s="44"/>
      <c r="AP196" s="44"/>
      <c r="AQ196" s="44"/>
      <c r="AR196" s="44"/>
      <c r="AS196" s="44"/>
      <c r="AT196" s="44"/>
      <c r="AU196" s="44"/>
      <c r="AV196" s="44"/>
      <c r="AW196" s="44"/>
      <c r="AX196" s="44"/>
      <c r="AY196" s="44"/>
      <c r="AZ196" s="44"/>
      <c r="BA196" s="44"/>
      <c r="BB196" s="44"/>
      <c r="BC196" s="44"/>
      <c r="BD196" s="44"/>
      <c r="BE196" s="44"/>
      <c r="BF196" s="44"/>
      <c r="BG196" s="44"/>
      <c r="BH196" s="44"/>
      <c r="BI196" s="44"/>
      <c r="BJ196" s="44"/>
      <c r="BK196" s="44"/>
      <c r="BL196" s="44"/>
      <c r="BM196" s="44"/>
      <c r="BN196" s="44"/>
      <c r="BO196" s="44"/>
      <c r="BP196" s="44"/>
      <c r="BQ196" s="252"/>
      <c r="BR196" s="44"/>
      <c r="BS196" s="44"/>
      <c r="BT196" s="44"/>
    </row>
    <row r="197" spans="1:72" ht="36" customHeight="1" x14ac:dyDescent="0.25">
      <c r="A197" s="74">
        <v>184</v>
      </c>
      <c r="B197" s="71" t="s">
        <v>633</v>
      </c>
      <c r="C197" s="64" t="s">
        <v>919</v>
      </c>
      <c r="D197" s="22" t="s">
        <v>61</v>
      </c>
      <c r="E197" s="21" t="s">
        <v>49</v>
      </c>
      <c r="F197" s="21" t="s">
        <v>62</v>
      </c>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7"/>
      <c r="AF197" s="67"/>
      <c r="AG197" s="67"/>
      <c r="AH197" s="67"/>
      <c r="AI197" s="67"/>
      <c r="AJ197" s="67"/>
      <c r="AK197" s="67"/>
      <c r="AL197" s="67"/>
      <c r="AM197" s="67"/>
      <c r="AN197" s="67"/>
      <c r="AO197" s="67"/>
      <c r="AP197" s="67"/>
      <c r="AQ197" s="67"/>
      <c r="AR197" s="67"/>
      <c r="AS197" s="67"/>
      <c r="AT197" s="67"/>
      <c r="AU197" s="49">
        <v>0</v>
      </c>
      <c r="AV197" s="49">
        <v>84</v>
      </c>
      <c r="AW197" s="49">
        <v>166</v>
      </c>
      <c r="AX197" s="49">
        <v>166</v>
      </c>
      <c r="AY197" s="49">
        <v>168</v>
      </c>
      <c r="AZ197" s="49">
        <v>178</v>
      </c>
      <c r="BA197" s="49">
        <v>184</v>
      </c>
      <c r="BB197" s="49">
        <v>186</v>
      </c>
      <c r="BC197" s="49">
        <v>186</v>
      </c>
      <c r="BD197" s="49">
        <v>182</v>
      </c>
      <c r="BE197" s="49">
        <v>181</v>
      </c>
      <c r="BF197" s="49">
        <v>176</v>
      </c>
      <c r="BG197" s="49">
        <v>176</v>
      </c>
      <c r="BH197" s="39">
        <v>178</v>
      </c>
      <c r="BI197" s="39">
        <v>186</v>
      </c>
      <c r="BJ197" s="39">
        <v>186</v>
      </c>
      <c r="BK197" s="39">
        <v>190</v>
      </c>
      <c r="BL197" s="39">
        <v>178</v>
      </c>
      <c r="BM197" s="39">
        <v>180</v>
      </c>
      <c r="BN197" s="39">
        <v>185</v>
      </c>
      <c r="BO197" s="39">
        <v>190</v>
      </c>
      <c r="BP197" s="39">
        <v>185</v>
      </c>
      <c r="BQ197" s="253">
        <v>189</v>
      </c>
      <c r="BR197" s="39">
        <v>185</v>
      </c>
      <c r="BS197" s="39">
        <v>179</v>
      </c>
      <c r="BT197" s="39">
        <v>181</v>
      </c>
    </row>
    <row r="198" spans="1:72" ht="36" customHeight="1" x14ac:dyDescent="0.25">
      <c r="A198" s="74">
        <v>185</v>
      </c>
      <c r="B198" s="197" t="s">
        <v>633</v>
      </c>
      <c r="C198" s="59" t="s">
        <v>978</v>
      </c>
      <c r="D198" s="59" t="s">
        <v>979</v>
      </c>
      <c r="E198" s="59" t="s">
        <v>310</v>
      </c>
      <c r="F198" s="59" t="s">
        <v>980</v>
      </c>
      <c r="G198" s="198"/>
      <c r="H198" s="198"/>
      <c r="I198" s="198"/>
      <c r="J198" s="198"/>
      <c r="K198" s="198"/>
      <c r="L198" s="198"/>
      <c r="M198" s="198"/>
      <c r="N198" s="198"/>
      <c r="O198" s="198"/>
      <c r="P198" s="198"/>
      <c r="Q198" s="198"/>
      <c r="R198" s="198"/>
      <c r="S198" s="198"/>
      <c r="T198" s="198"/>
      <c r="U198" s="198"/>
      <c r="V198" s="198"/>
      <c r="W198" s="198"/>
      <c r="X198" s="198"/>
      <c r="Y198" s="198"/>
      <c r="Z198" s="198"/>
      <c r="AA198" s="198"/>
      <c r="AB198" s="198"/>
      <c r="AC198" s="198"/>
      <c r="AD198" s="198"/>
      <c r="AE198" s="199"/>
      <c r="AF198" s="199"/>
      <c r="AG198" s="199"/>
      <c r="AH198" s="199"/>
      <c r="AI198" s="199"/>
      <c r="AJ198" s="199"/>
      <c r="AK198" s="199"/>
      <c r="AL198" s="199"/>
      <c r="AM198" s="199"/>
      <c r="AN198" s="199"/>
      <c r="AO198" s="199"/>
      <c r="AP198" s="199"/>
      <c r="AQ198" s="199"/>
      <c r="AR198" s="199"/>
      <c r="AS198" s="199"/>
      <c r="AT198" s="200"/>
      <c r="AU198" s="66"/>
      <c r="AV198" s="66"/>
      <c r="AW198" s="66"/>
      <c r="AX198" s="66"/>
      <c r="AY198" s="66"/>
      <c r="AZ198" s="66"/>
      <c r="BA198" s="66"/>
      <c r="BB198" s="66"/>
      <c r="BC198" s="66"/>
      <c r="BD198" s="66"/>
      <c r="BE198" s="66"/>
      <c r="BF198" s="49"/>
      <c r="BG198" s="49"/>
      <c r="BH198" s="49"/>
      <c r="BI198" s="49">
        <v>0</v>
      </c>
      <c r="BJ198" s="49">
        <v>0</v>
      </c>
      <c r="BK198" s="49">
        <v>0</v>
      </c>
      <c r="BL198" s="49">
        <v>0</v>
      </c>
      <c r="BM198" s="49">
        <v>0</v>
      </c>
      <c r="BN198" s="49">
        <v>0</v>
      </c>
      <c r="BO198" s="49">
        <v>0</v>
      </c>
      <c r="BP198" s="49">
        <v>0</v>
      </c>
      <c r="BQ198" s="254">
        <v>0</v>
      </c>
      <c r="BR198" s="49">
        <v>0</v>
      </c>
      <c r="BS198" s="49">
        <v>0</v>
      </c>
      <c r="BT198" s="49">
        <v>0</v>
      </c>
    </row>
    <row r="199" spans="1:72" ht="36" customHeight="1" x14ac:dyDescent="0.25">
      <c r="A199" s="74">
        <v>186</v>
      </c>
      <c r="B199" s="71" t="s">
        <v>633</v>
      </c>
      <c r="C199" s="64" t="s">
        <v>137</v>
      </c>
      <c r="D199" s="22" t="s">
        <v>138</v>
      </c>
      <c r="E199" s="21" t="s">
        <v>201</v>
      </c>
      <c r="F199" s="21" t="s">
        <v>224</v>
      </c>
      <c r="G199" s="102">
        <v>0</v>
      </c>
      <c r="H199" s="102">
        <v>0</v>
      </c>
      <c r="I199" s="102">
        <v>0</v>
      </c>
      <c r="J199" s="102">
        <v>0</v>
      </c>
      <c r="K199" s="102">
        <v>0</v>
      </c>
      <c r="L199" s="102">
        <v>0</v>
      </c>
      <c r="M199" s="102">
        <v>0</v>
      </c>
      <c r="N199" s="102">
        <v>0</v>
      </c>
      <c r="O199" s="102">
        <v>0</v>
      </c>
      <c r="P199" s="102">
        <v>0</v>
      </c>
      <c r="Q199" s="102">
        <v>0</v>
      </c>
      <c r="R199" s="102">
        <v>0</v>
      </c>
      <c r="S199" s="102">
        <v>0</v>
      </c>
      <c r="T199" s="102">
        <v>0</v>
      </c>
      <c r="U199" s="102">
        <v>0</v>
      </c>
      <c r="V199" s="102">
        <v>0</v>
      </c>
      <c r="W199" s="102">
        <v>0</v>
      </c>
      <c r="X199" s="102">
        <v>0</v>
      </c>
      <c r="Y199" s="102">
        <v>0</v>
      </c>
      <c r="Z199" s="102">
        <v>0</v>
      </c>
      <c r="AA199" s="102">
        <v>0</v>
      </c>
      <c r="AB199" s="102">
        <v>0</v>
      </c>
      <c r="AC199" s="102">
        <v>0</v>
      </c>
      <c r="AD199" s="102">
        <v>0</v>
      </c>
      <c r="AE199" s="102">
        <v>0</v>
      </c>
      <c r="AF199" s="102">
        <v>0</v>
      </c>
      <c r="AG199" s="102">
        <v>0</v>
      </c>
      <c r="AH199" s="102">
        <v>0</v>
      </c>
      <c r="AI199" s="102">
        <v>0</v>
      </c>
      <c r="AJ199" s="102">
        <v>0</v>
      </c>
      <c r="AK199" s="102">
        <v>0</v>
      </c>
      <c r="AL199" s="102">
        <v>0</v>
      </c>
      <c r="AM199" s="102">
        <v>0</v>
      </c>
      <c r="AN199" s="102">
        <v>0</v>
      </c>
      <c r="AO199" s="102">
        <v>0</v>
      </c>
      <c r="AP199" s="102">
        <v>0</v>
      </c>
      <c r="AQ199" s="102">
        <v>0</v>
      </c>
      <c r="AR199" s="102">
        <v>0</v>
      </c>
      <c r="AS199" s="102">
        <v>0</v>
      </c>
      <c r="AT199" s="44"/>
      <c r="AU199" s="44"/>
      <c r="AV199" s="44"/>
      <c r="AW199" s="44"/>
      <c r="AX199" s="44"/>
      <c r="AY199" s="44"/>
      <c r="AZ199" s="44"/>
      <c r="BA199" s="44"/>
      <c r="BB199" s="44"/>
      <c r="BC199" s="44"/>
      <c r="BD199" s="44"/>
      <c r="BE199" s="44"/>
      <c r="BF199" s="44"/>
      <c r="BG199" s="44"/>
      <c r="BH199" s="44"/>
      <c r="BI199" s="44"/>
      <c r="BJ199" s="44"/>
      <c r="BK199" s="44"/>
      <c r="BL199" s="44"/>
      <c r="BM199" s="44"/>
      <c r="BN199" s="44"/>
      <c r="BO199" s="44"/>
      <c r="BP199" s="44"/>
      <c r="BQ199" s="252"/>
      <c r="BR199" s="44"/>
      <c r="BS199" s="44"/>
      <c r="BT199" s="44"/>
    </row>
    <row r="200" spans="1:72" ht="36" customHeight="1" x14ac:dyDescent="0.25">
      <c r="A200" s="74">
        <v>187</v>
      </c>
      <c r="B200" s="71" t="s">
        <v>633</v>
      </c>
      <c r="C200" s="64" t="s">
        <v>137</v>
      </c>
      <c r="D200" s="22" t="s">
        <v>138</v>
      </c>
      <c r="E200" s="21" t="s">
        <v>201</v>
      </c>
      <c r="F200" s="21" t="s">
        <v>580</v>
      </c>
      <c r="G200" s="39">
        <v>1189</v>
      </c>
      <c r="H200" s="39">
        <v>1156</v>
      </c>
      <c r="I200" s="39">
        <v>1039</v>
      </c>
      <c r="J200" s="39">
        <v>955</v>
      </c>
      <c r="K200" s="39">
        <v>2084</v>
      </c>
      <c r="L200" s="39">
        <v>2234</v>
      </c>
      <c r="M200" s="39">
        <v>1096</v>
      </c>
      <c r="N200" s="39">
        <v>1108</v>
      </c>
      <c r="O200" s="39">
        <v>1251</v>
      </c>
      <c r="P200" s="39">
        <v>1264</v>
      </c>
      <c r="Q200" s="39">
        <v>1220</v>
      </c>
      <c r="R200" s="39">
        <v>1307</v>
      </c>
      <c r="S200" s="39">
        <v>1266</v>
      </c>
      <c r="T200" s="39">
        <v>1291</v>
      </c>
      <c r="U200" s="39">
        <v>1277</v>
      </c>
      <c r="V200" s="39">
        <v>1351</v>
      </c>
      <c r="W200" s="39">
        <v>1306</v>
      </c>
      <c r="X200" s="39">
        <v>2782</v>
      </c>
      <c r="Y200" s="39">
        <v>1399</v>
      </c>
      <c r="Z200" s="39">
        <v>1452</v>
      </c>
      <c r="AA200" s="39">
        <v>1406</v>
      </c>
      <c r="AB200" s="39">
        <v>1244</v>
      </c>
      <c r="AC200" s="39">
        <v>1286</v>
      </c>
      <c r="AD200" s="39">
        <v>1193</v>
      </c>
      <c r="AE200" s="39">
        <v>1214</v>
      </c>
      <c r="AF200" s="39">
        <v>1276</v>
      </c>
      <c r="AG200" s="39">
        <v>1255</v>
      </c>
      <c r="AH200" s="39">
        <v>1239</v>
      </c>
      <c r="AI200" s="39">
        <v>1235</v>
      </c>
      <c r="AJ200" s="39">
        <v>1197</v>
      </c>
      <c r="AK200" s="39">
        <v>1215</v>
      </c>
      <c r="AL200" s="39">
        <v>1129</v>
      </c>
      <c r="AM200" s="39">
        <v>1134</v>
      </c>
      <c r="AN200" s="39">
        <v>964</v>
      </c>
      <c r="AO200" s="39">
        <v>1129</v>
      </c>
      <c r="AP200" s="39">
        <v>1042</v>
      </c>
      <c r="AQ200" s="39">
        <v>965</v>
      </c>
      <c r="AR200" s="39">
        <v>920</v>
      </c>
      <c r="AS200" s="39">
        <v>931</v>
      </c>
      <c r="AT200" s="39">
        <v>965</v>
      </c>
      <c r="AU200" s="39">
        <v>973</v>
      </c>
      <c r="AV200" s="39">
        <v>859</v>
      </c>
      <c r="AW200" s="39">
        <v>954</v>
      </c>
      <c r="AX200" s="39">
        <v>954</v>
      </c>
      <c r="AY200" s="39">
        <v>963</v>
      </c>
      <c r="AZ200" s="39">
        <v>920</v>
      </c>
      <c r="BA200" s="39">
        <v>912</v>
      </c>
      <c r="BB200" s="39">
        <v>674</v>
      </c>
      <c r="BC200" s="39">
        <v>702</v>
      </c>
      <c r="BD200" s="39">
        <v>904</v>
      </c>
      <c r="BE200" s="39">
        <v>796</v>
      </c>
      <c r="BF200" s="39">
        <v>769</v>
      </c>
      <c r="BG200" s="39">
        <v>773</v>
      </c>
      <c r="BH200" s="39">
        <v>735</v>
      </c>
      <c r="BI200" s="39">
        <v>714</v>
      </c>
      <c r="BJ200" s="39">
        <v>690</v>
      </c>
      <c r="BK200" s="39">
        <v>834</v>
      </c>
      <c r="BL200" s="39">
        <v>833</v>
      </c>
      <c r="BM200" s="39">
        <v>849</v>
      </c>
      <c r="BN200" s="39">
        <v>904</v>
      </c>
      <c r="BO200" s="39">
        <v>860</v>
      </c>
      <c r="BP200" s="39">
        <v>782</v>
      </c>
      <c r="BQ200" s="253">
        <v>882</v>
      </c>
      <c r="BR200" s="39">
        <v>882</v>
      </c>
      <c r="BS200" s="39">
        <v>936</v>
      </c>
      <c r="BT200" s="39">
        <v>881</v>
      </c>
    </row>
    <row r="201" spans="1:72" ht="36" customHeight="1" x14ac:dyDescent="0.25">
      <c r="A201" s="74">
        <v>188</v>
      </c>
      <c r="B201" s="71" t="s">
        <v>633</v>
      </c>
      <c r="C201" s="64" t="s">
        <v>279</v>
      </c>
      <c r="D201" s="22" t="s">
        <v>280</v>
      </c>
      <c r="E201" s="21" t="s">
        <v>274</v>
      </c>
      <c r="F201" s="21" t="s">
        <v>281</v>
      </c>
      <c r="G201" s="39">
        <v>64</v>
      </c>
      <c r="H201" s="39">
        <v>59</v>
      </c>
      <c r="I201" s="39">
        <v>65</v>
      </c>
      <c r="J201" s="39">
        <v>55</v>
      </c>
      <c r="K201" s="39">
        <v>67</v>
      </c>
      <c r="L201" s="39">
        <v>65</v>
      </c>
      <c r="M201" s="39">
        <v>65</v>
      </c>
      <c r="N201" s="39">
        <v>69</v>
      </c>
      <c r="O201" s="39">
        <v>68</v>
      </c>
      <c r="P201" s="39">
        <v>70</v>
      </c>
      <c r="Q201" s="39">
        <v>68</v>
      </c>
      <c r="R201" s="39">
        <v>68</v>
      </c>
      <c r="S201" s="39">
        <v>64</v>
      </c>
      <c r="T201" s="39">
        <v>66</v>
      </c>
      <c r="U201" s="39">
        <v>65</v>
      </c>
      <c r="V201" s="39">
        <v>57</v>
      </c>
      <c r="W201" s="39">
        <v>54</v>
      </c>
      <c r="X201" s="39">
        <v>55</v>
      </c>
      <c r="Y201" s="39">
        <v>39</v>
      </c>
      <c r="Z201" s="39">
        <v>56</v>
      </c>
      <c r="AA201" s="39">
        <v>58</v>
      </c>
      <c r="AB201" s="39">
        <v>57</v>
      </c>
      <c r="AC201" s="39">
        <v>24</v>
      </c>
      <c r="AD201" s="39">
        <v>38</v>
      </c>
      <c r="AE201" s="39">
        <v>58</v>
      </c>
      <c r="AF201" s="39">
        <v>66</v>
      </c>
      <c r="AG201" s="39">
        <v>65</v>
      </c>
      <c r="AH201" s="39">
        <v>56</v>
      </c>
      <c r="AI201" s="39">
        <v>59</v>
      </c>
      <c r="AJ201" s="39">
        <v>59</v>
      </c>
      <c r="AK201" s="39">
        <v>50</v>
      </c>
      <c r="AL201" s="39">
        <v>52</v>
      </c>
      <c r="AM201" s="39">
        <v>52</v>
      </c>
      <c r="AN201" s="39">
        <v>48</v>
      </c>
      <c r="AO201" s="39">
        <v>44</v>
      </c>
      <c r="AP201" s="39">
        <v>52</v>
      </c>
      <c r="AQ201" s="39">
        <v>48</v>
      </c>
      <c r="AR201" s="39">
        <v>51</v>
      </c>
      <c r="AS201" s="39">
        <v>50</v>
      </c>
      <c r="AT201" s="39">
        <v>44</v>
      </c>
      <c r="AU201" s="39">
        <v>44</v>
      </c>
      <c r="AV201" s="39">
        <v>46</v>
      </c>
      <c r="AW201" s="39">
        <v>37</v>
      </c>
      <c r="AX201" s="39">
        <v>47</v>
      </c>
      <c r="AY201" s="39">
        <v>52</v>
      </c>
      <c r="AZ201" s="39">
        <v>42</v>
      </c>
      <c r="BA201" s="39">
        <v>42</v>
      </c>
      <c r="BB201" s="39">
        <v>40</v>
      </c>
      <c r="BC201" s="39">
        <v>35</v>
      </c>
      <c r="BD201" s="39">
        <v>40</v>
      </c>
      <c r="BE201" s="39">
        <v>40</v>
      </c>
      <c r="BF201" s="39">
        <v>40</v>
      </c>
      <c r="BG201" s="39">
        <v>33</v>
      </c>
      <c r="BH201" s="39">
        <v>37</v>
      </c>
      <c r="BI201" s="39">
        <v>20</v>
      </c>
      <c r="BJ201" s="39">
        <v>0</v>
      </c>
      <c r="BK201" s="39">
        <v>0</v>
      </c>
      <c r="BL201" s="39">
        <v>0</v>
      </c>
      <c r="BM201" s="39">
        <v>0</v>
      </c>
      <c r="BN201" s="39">
        <v>0</v>
      </c>
      <c r="BO201" s="40">
        <v>0</v>
      </c>
      <c r="BP201" s="40">
        <v>0</v>
      </c>
      <c r="BQ201" s="255">
        <v>0</v>
      </c>
      <c r="BR201" s="40">
        <v>0</v>
      </c>
      <c r="BS201" s="40">
        <v>0</v>
      </c>
      <c r="BT201" s="40">
        <v>0</v>
      </c>
    </row>
    <row r="202" spans="1:72" ht="36" customHeight="1" x14ac:dyDescent="0.25">
      <c r="A202" s="74">
        <v>189</v>
      </c>
      <c r="B202" s="71" t="s">
        <v>633</v>
      </c>
      <c r="C202" s="64" t="s">
        <v>698</v>
      </c>
      <c r="D202" s="22" t="s">
        <v>348</v>
      </c>
      <c r="E202" s="21" t="s">
        <v>344</v>
      </c>
      <c r="F202" s="21" t="s">
        <v>349</v>
      </c>
      <c r="G202" s="42">
        <v>0</v>
      </c>
      <c r="H202" s="42">
        <v>0</v>
      </c>
      <c r="I202" s="42">
        <v>0</v>
      </c>
      <c r="J202" s="42">
        <v>0</v>
      </c>
      <c r="K202" s="42">
        <v>0</v>
      </c>
      <c r="L202" s="42">
        <v>0</v>
      </c>
      <c r="M202" s="42">
        <v>0</v>
      </c>
      <c r="N202" s="42">
        <v>0</v>
      </c>
      <c r="O202" s="42">
        <v>0</v>
      </c>
      <c r="P202" s="42">
        <v>0</v>
      </c>
      <c r="Q202" s="42">
        <v>0</v>
      </c>
      <c r="R202" s="42">
        <v>0</v>
      </c>
      <c r="S202" s="51">
        <v>16</v>
      </c>
      <c r="T202" s="51">
        <v>18</v>
      </c>
      <c r="U202" s="51">
        <v>20</v>
      </c>
      <c r="V202" s="51">
        <v>128</v>
      </c>
      <c r="W202" s="51">
        <v>128</v>
      </c>
      <c r="X202" s="51">
        <v>128</v>
      </c>
      <c r="Y202" s="39">
        <v>260</v>
      </c>
      <c r="Z202" s="39">
        <v>260</v>
      </c>
      <c r="AA202" s="39">
        <v>260</v>
      </c>
      <c r="AB202" s="39">
        <v>268</v>
      </c>
      <c r="AC202" s="39">
        <v>268</v>
      </c>
      <c r="AD202" s="39">
        <v>272</v>
      </c>
      <c r="AE202" s="39">
        <v>256</v>
      </c>
      <c r="AF202" s="39">
        <v>264</v>
      </c>
      <c r="AG202" s="39">
        <v>268</v>
      </c>
      <c r="AH202" s="39">
        <v>244</v>
      </c>
      <c r="AI202" s="39">
        <v>446</v>
      </c>
      <c r="AJ202" s="39">
        <v>496</v>
      </c>
      <c r="AK202" s="39">
        <v>508</v>
      </c>
      <c r="AL202" s="39">
        <v>220</v>
      </c>
      <c r="AM202" s="39">
        <v>256</v>
      </c>
      <c r="AN202" s="39">
        <v>156</v>
      </c>
      <c r="AO202" s="39">
        <v>264</v>
      </c>
      <c r="AP202" s="39">
        <v>246</v>
      </c>
      <c r="AQ202" s="39">
        <v>294</v>
      </c>
      <c r="AR202" s="39">
        <v>308</v>
      </c>
      <c r="AS202" s="39">
        <v>288</v>
      </c>
      <c r="AT202" s="39">
        <v>124</v>
      </c>
      <c r="AU202" s="39">
        <v>466</v>
      </c>
      <c r="AV202" s="39">
        <v>388</v>
      </c>
      <c r="AW202" s="39">
        <v>390</v>
      </c>
      <c r="AX202" s="39">
        <v>380</v>
      </c>
      <c r="AY202" s="39">
        <v>338</v>
      </c>
      <c r="AZ202" s="39">
        <v>10</v>
      </c>
      <c r="BA202" s="39">
        <v>26</v>
      </c>
      <c r="BB202" s="39">
        <v>158</v>
      </c>
      <c r="BC202" s="39">
        <v>120</v>
      </c>
      <c r="BD202" s="39">
        <v>420</v>
      </c>
      <c r="BE202" s="39">
        <v>434</v>
      </c>
      <c r="BF202" s="39">
        <v>170</v>
      </c>
      <c r="BG202" s="39">
        <v>320</v>
      </c>
      <c r="BH202" s="39">
        <v>376</v>
      </c>
      <c r="BI202" s="39">
        <v>540</v>
      </c>
      <c r="BJ202" s="39">
        <v>220</v>
      </c>
      <c r="BK202" s="39">
        <v>540</v>
      </c>
      <c r="BL202" s="39">
        <v>510</v>
      </c>
      <c r="BM202" s="39">
        <v>440</v>
      </c>
      <c r="BN202" s="39">
        <v>206</v>
      </c>
      <c r="BO202" s="39">
        <v>0</v>
      </c>
      <c r="BP202" s="39">
        <v>272</v>
      </c>
      <c r="BQ202" s="253">
        <v>295</v>
      </c>
      <c r="BR202" s="255">
        <f>BQ202+(BQ202*(POWER((BQ202/BN202),(0.333333333333333))-1))</f>
        <v>332.51171266087573</v>
      </c>
      <c r="BS202" s="255">
        <f>BR202+(BR202*(POWER((BR202/BP202),(0.333333333333333))-1))</f>
        <v>355.53822163049966</v>
      </c>
      <c r="BT202" s="40">
        <f t="shared" ref="BT202" si="141">BS202+(BS202*(POWER((BS202/BQ202),(0.333333333333333))-1))</f>
        <v>378.36218289392843</v>
      </c>
    </row>
    <row r="203" spans="1:72" ht="36" customHeight="1" x14ac:dyDescent="0.25">
      <c r="A203" s="74">
        <v>190</v>
      </c>
      <c r="B203" s="71" t="s">
        <v>633</v>
      </c>
      <c r="C203" s="64" t="s">
        <v>245</v>
      </c>
      <c r="D203" s="22" t="s">
        <v>246</v>
      </c>
      <c r="E203" s="21" t="s">
        <v>229</v>
      </c>
      <c r="F203" s="21" t="s">
        <v>247</v>
      </c>
      <c r="G203" s="42">
        <v>0</v>
      </c>
      <c r="H203" s="42">
        <v>0</v>
      </c>
      <c r="I203" s="42">
        <v>0</v>
      </c>
      <c r="J203" s="42">
        <v>0</v>
      </c>
      <c r="K203" s="42">
        <v>0</v>
      </c>
      <c r="L203" s="42">
        <v>0</v>
      </c>
      <c r="M203" s="42">
        <v>0</v>
      </c>
      <c r="N203" s="42">
        <v>0</v>
      </c>
      <c r="O203" s="42">
        <v>0</v>
      </c>
      <c r="P203" s="42">
        <v>0</v>
      </c>
      <c r="Q203" s="42">
        <v>0</v>
      </c>
      <c r="R203" s="42">
        <v>0</v>
      </c>
      <c r="S203" s="42">
        <v>0</v>
      </c>
      <c r="T203" s="42">
        <v>0</v>
      </c>
      <c r="U203" s="42">
        <v>0</v>
      </c>
      <c r="V203" s="40">
        <v>0</v>
      </c>
      <c r="W203" s="40">
        <v>0</v>
      </c>
      <c r="X203" s="40">
        <v>0</v>
      </c>
      <c r="Y203" s="40">
        <v>0</v>
      </c>
      <c r="Z203" s="40">
        <v>0</v>
      </c>
      <c r="AA203" s="40">
        <v>0</v>
      </c>
      <c r="AB203" s="40">
        <v>0</v>
      </c>
      <c r="AC203" s="40">
        <v>0</v>
      </c>
      <c r="AD203" s="40">
        <v>0</v>
      </c>
      <c r="AE203" s="40">
        <v>0</v>
      </c>
      <c r="AF203" s="40">
        <v>0</v>
      </c>
      <c r="AG203" s="40">
        <v>0</v>
      </c>
      <c r="AH203" s="40">
        <v>0</v>
      </c>
      <c r="AI203" s="40">
        <v>0</v>
      </c>
      <c r="AJ203" s="40">
        <v>0</v>
      </c>
      <c r="AK203" s="40">
        <v>0</v>
      </c>
      <c r="AL203" s="40">
        <v>0</v>
      </c>
      <c r="AM203" s="40">
        <v>0</v>
      </c>
      <c r="AN203" s="40">
        <v>0</v>
      </c>
      <c r="AO203" s="40">
        <v>0</v>
      </c>
      <c r="AP203" s="40">
        <v>0</v>
      </c>
      <c r="AQ203" s="41">
        <v>0</v>
      </c>
      <c r="AR203" s="41">
        <v>0</v>
      </c>
      <c r="AS203" s="41">
        <v>0</v>
      </c>
      <c r="AT203" s="44"/>
      <c r="AU203" s="44"/>
      <c r="AV203" s="44"/>
      <c r="AW203" s="44"/>
      <c r="AX203" s="44"/>
      <c r="AY203" s="44"/>
      <c r="AZ203" s="44"/>
      <c r="BA203" s="44"/>
      <c r="BB203" s="44"/>
      <c r="BC203" s="44"/>
      <c r="BD203" s="44"/>
      <c r="BE203" s="44"/>
      <c r="BF203" s="44"/>
      <c r="BG203" s="44"/>
      <c r="BH203" s="44"/>
      <c r="BI203" s="44"/>
      <c r="BJ203" s="44"/>
      <c r="BK203" s="44"/>
      <c r="BL203" s="44"/>
      <c r="BM203" s="44"/>
      <c r="BN203" s="44"/>
      <c r="BO203" s="44"/>
      <c r="BP203" s="44"/>
      <c r="BQ203" s="252"/>
      <c r="BR203" s="44"/>
      <c r="BS203" s="44"/>
      <c r="BT203" s="44"/>
    </row>
    <row r="204" spans="1:72" ht="36" customHeight="1" x14ac:dyDescent="0.25">
      <c r="A204" s="74">
        <v>191</v>
      </c>
      <c r="B204" s="71" t="s">
        <v>633</v>
      </c>
      <c r="C204" s="64" t="s">
        <v>674</v>
      </c>
      <c r="D204" s="22" t="s">
        <v>214</v>
      </c>
      <c r="E204" s="21" t="s">
        <v>201</v>
      </c>
      <c r="F204" s="21" t="s">
        <v>215</v>
      </c>
      <c r="G204" s="39">
        <v>160</v>
      </c>
      <c r="H204" s="39">
        <v>148</v>
      </c>
      <c r="I204" s="39">
        <v>157</v>
      </c>
      <c r="J204" s="39">
        <v>171</v>
      </c>
      <c r="K204" s="39">
        <v>133</v>
      </c>
      <c r="L204" s="39">
        <v>179</v>
      </c>
      <c r="M204" s="39">
        <v>122</v>
      </c>
      <c r="N204" s="39">
        <v>133</v>
      </c>
      <c r="O204" s="39">
        <v>150</v>
      </c>
      <c r="P204" s="39">
        <v>153</v>
      </c>
      <c r="Q204" s="39">
        <v>129</v>
      </c>
      <c r="R204" s="39">
        <v>160</v>
      </c>
      <c r="S204" s="39">
        <v>102</v>
      </c>
      <c r="T204" s="39">
        <v>94</v>
      </c>
      <c r="U204" s="39">
        <v>81</v>
      </c>
      <c r="V204" s="39">
        <v>80</v>
      </c>
      <c r="W204" s="39">
        <v>76</v>
      </c>
      <c r="X204" s="39">
        <v>70</v>
      </c>
      <c r="Y204" s="39">
        <v>124</v>
      </c>
      <c r="Z204" s="39">
        <v>126</v>
      </c>
      <c r="AA204" s="39">
        <v>94</v>
      </c>
      <c r="AB204" s="39">
        <v>116</v>
      </c>
      <c r="AC204" s="39">
        <v>110</v>
      </c>
      <c r="AD204" s="39">
        <v>97</v>
      </c>
      <c r="AE204" s="39">
        <v>88</v>
      </c>
      <c r="AF204" s="39">
        <v>91</v>
      </c>
      <c r="AG204" s="39">
        <v>93</v>
      </c>
      <c r="AH204" s="39">
        <v>169</v>
      </c>
      <c r="AI204" s="39">
        <v>190</v>
      </c>
      <c r="AJ204" s="39">
        <v>204</v>
      </c>
      <c r="AK204" s="39">
        <v>221</v>
      </c>
      <c r="AL204" s="39">
        <v>291</v>
      </c>
      <c r="AM204" s="39">
        <v>279</v>
      </c>
      <c r="AN204" s="39">
        <v>201</v>
      </c>
      <c r="AO204" s="39">
        <v>181</v>
      </c>
      <c r="AP204" s="39">
        <v>206</v>
      </c>
      <c r="AQ204" s="39">
        <v>201</v>
      </c>
      <c r="AR204" s="39">
        <v>184</v>
      </c>
      <c r="AS204" s="39">
        <v>199</v>
      </c>
      <c r="AT204" s="39">
        <v>201</v>
      </c>
      <c r="AU204" s="39">
        <v>184</v>
      </c>
      <c r="AV204" s="39">
        <v>199</v>
      </c>
      <c r="AW204" s="39">
        <v>201</v>
      </c>
      <c r="AX204" s="39">
        <v>201</v>
      </c>
      <c r="AY204" s="39">
        <v>201</v>
      </c>
      <c r="AZ204" s="39">
        <v>201</v>
      </c>
      <c r="BA204" s="39">
        <v>180</v>
      </c>
      <c r="BB204" s="39">
        <v>200</v>
      </c>
      <c r="BC204" s="40">
        <f>BB204+(BB204*(POWER((BB204/AZ204),(0.333333333333333))-1))</f>
        <v>199.66777347471657</v>
      </c>
      <c r="BD204" s="40">
        <f>BC204+(BC204*(POWER((BC204/BA204),(0.333333333333333))-1))</f>
        <v>206.69015855076452</v>
      </c>
      <c r="BE204" s="40">
        <f>BD204+(BD204*(POWER((BD204/BB204),(0.333333333333333))-1))</f>
        <v>208.96957814208434</v>
      </c>
      <c r="BF204" s="39">
        <v>180</v>
      </c>
      <c r="BG204" s="39">
        <v>180</v>
      </c>
      <c r="BH204" s="39">
        <v>180</v>
      </c>
      <c r="BI204" s="39">
        <v>180</v>
      </c>
      <c r="BJ204" s="39">
        <v>180</v>
      </c>
      <c r="BK204" s="39">
        <v>180</v>
      </c>
      <c r="BL204" s="39">
        <v>180</v>
      </c>
      <c r="BM204" s="39">
        <v>180</v>
      </c>
      <c r="BN204" s="39">
        <v>180</v>
      </c>
      <c r="BO204" s="39">
        <v>180</v>
      </c>
      <c r="BP204" s="39">
        <v>180</v>
      </c>
      <c r="BQ204" s="253">
        <v>180</v>
      </c>
      <c r="BR204" s="39">
        <v>180</v>
      </c>
      <c r="BS204" s="39">
        <v>180</v>
      </c>
      <c r="BT204" s="39">
        <v>180</v>
      </c>
    </row>
    <row r="205" spans="1:72" ht="36" customHeight="1" x14ac:dyDescent="0.25">
      <c r="A205" s="74">
        <v>192</v>
      </c>
      <c r="B205" s="71" t="s">
        <v>633</v>
      </c>
      <c r="C205" s="64" t="s">
        <v>388</v>
      </c>
      <c r="D205" s="22" t="s">
        <v>389</v>
      </c>
      <c r="E205" s="21" t="s">
        <v>376</v>
      </c>
      <c r="F205" s="21" t="s">
        <v>390</v>
      </c>
      <c r="G205" s="42">
        <v>90</v>
      </c>
      <c r="H205" s="42">
        <v>90</v>
      </c>
      <c r="I205" s="42">
        <v>90</v>
      </c>
      <c r="J205" s="42">
        <v>90</v>
      </c>
      <c r="K205" s="42">
        <v>90</v>
      </c>
      <c r="L205" s="42">
        <v>90</v>
      </c>
      <c r="M205" s="42">
        <v>90</v>
      </c>
      <c r="N205" s="42">
        <v>90</v>
      </c>
      <c r="O205" s="42">
        <v>90</v>
      </c>
      <c r="P205" s="42">
        <v>90</v>
      </c>
      <c r="Q205" s="42">
        <v>90</v>
      </c>
      <c r="R205" s="42">
        <v>90</v>
      </c>
      <c r="S205" s="42">
        <v>90</v>
      </c>
      <c r="T205" s="42">
        <v>90</v>
      </c>
      <c r="U205" s="42">
        <v>90</v>
      </c>
      <c r="V205" s="39">
        <v>90</v>
      </c>
      <c r="W205" s="39">
        <v>90</v>
      </c>
      <c r="X205" s="39">
        <v>90</v>
      </c>
      <c r="Y205" s="40">
        <v>90</v>
      </c>
      <c r="Z205" s="40">
        <v>90</v>
      </c>
      <c r="AA205" s="40">
        <v>90</v>
      </c>
      <c r="AB205" s="40">
        <v>90</v>
      </c>
      <c r="AC205" s="40">
        <v>90</v>
      </c>
      <c r="AD205" s="40">
        <v>90</v>
      </c>
      <c r="AE205" s="40">
        <v>90</v>
      </c>
      <c r="AF205" s="40">
        <v>90</v>
      </c>
      <c r="AG205" s="40">
        <v>90</v>
      </c>
      <c r="AH205" s="44"/>
      <c r="AI205" s="44"/>
      <c r="AJ205" s="44"/>
      <c r="AK205" s="44"/>
      <c r="AL205" s="44"/>
      <c r="AM205" s="44"/>
      <c r="AN205" s="44"/>
      <c r="AO205" s="44"/>
      <c r="AP205" s="44"/>
      <c r="AQ205" s="44"/>
      <c r="AR205" s="44"/>
      <c r="AS205" s="44"/>
      <c r="AT205" s="44"/>
      <c r="AU205" s="44"/>
      <c r="AV205" s="44"/>
      <c r="AW205" s="44"/>
      <c r="AX205" s="44"/>
      <c r="AY205" s="44"/>
      <c r="AZ205" s="44"/>
      <c r="BA205" s="44"/>
      <c r="BB205" s="44"/>
      <c r="BC205" s="44"/>
      <c r="BD205" s="44"/>
      <c r="BE205" s="44"/>
      <c r="BF205" s="44"/>
      <c r="BG205" s="44"/>
      <c r="BH205" s="44"/>
      <c r="BI205" s="44"/>
      <c r="BJ205" s="44"/>
      <c r="BK205" s="44"/>
      <c r="BL205" s="44"/>
      <c r="BM205" s="44"/>
      <c r="BN205" s="44"/>
      <c r="BO205" s="44"/>
      <c r="BP205" s="44"/>
      <c r="BQ205" s="252"/>
      <c r="BR205" s="44"/>
      <c r="BS205" s="44"/>
      <c r="BT205" s="44"/>
    </row>
    <row r="206" spans="1:72" ht="36" customHeight="1" x14ac:dyDescent="0.25">
      <c r="A206" s="74">
        <v>193</v>
      </c>
      <c r="B206" s="71" t="s">
        <v>633</v>
      </c>
      <c r="C206" s="64" t="s">
        <v>60</v>
      </c>
      <c r="D206" s="22" t="s">
        <v>61</v>
      </c>
      <c r="E206" s="21" t="s">
        <v>49</v>
      </c>
      <c r="F206" s="21" t="s">
        <v>62</v>
      </c>
      <c r="G206" s="39">
        <v>411</v>
      </c>
      <c r="H206" s="39">
        <v>411</v>
      </c>
      <c r="I206" s="39">
        <v>412</v>
      </c>
      <c r="J206" s="39">
        <v>412</v>
      </c>
      <c r="K206" s="39">
        <v>414</v>
      </c>
      <c r="L206" s="39">
        <v>416</v>
      </c>
      <c r="M206" s="39">
        <v>416</v>
      </c>
      <c r="N206" s="39">
        <v>413</v>
      </c>
      <c r="O206" s="39">
        <v>413</v>
      </c>
      <c r="P206" s="39">
        <v>405</v>
      </c>
      <c r="Q206" s="39">
        <v>400</v>
      </c>
      <c r="R206" s="39">
        <v>398</v>
      </c>
      <c r="S206" s="39">
        <v>398</v>
      </c>
      <c r="T206" s="39">
        <v>378</v>
      </c>
      <c r="U206" s="39">
        <v>373</v>
      </c>
      <c r="V206" s="39">
        <v>373</v>
      </c>
      <c r="W206" s="39">
        <v>373</v>
      </c>
      <c r="X206" s="39">
        <v>373</v>
      </c>
      <c r="Y206" s="39">
        <v>353</v>
      </c>
      <c r="Z206" s="39">
        <v>353</v>
      </c>
      <c r="AA206" s="39">
        <v>323</v>
      </c>
      <c r="AB206" s="39">
        <v>323</v>
      </c>
      <c r="AC206" s="39">
        <v>298</v>
      </c>
      <c r="AD206" s="39">
        <v>291</v>
      </c>
      <c r="AE206" s="39">
        <v>291</v>
      </c>
      <c r="AF206" s="39">
        <v>294</v>
      </c>
      <c r="AG206" s="39">
        <v>296</v>
      </c>
      <c r="AH206" s="39">
        <v>298</v>
      </c>
      <c r="AI206" s="39">
        <v>305</v>
      </c>
      <c r="AJ206" s="39">
        <v>306</v>
      </c>
      <c r="AK206" s="39">
        <v>308</v>
      </c>
      <c r="AL206" s="39">
        <v>309</v>
      </c>
      <c r="AM206" s="39">
        <v>311</v>
      </c>
      <c r="AN206" s="39">
        <v>311</v>
      </c>
      <c r="AO206" s="39">
        <v>313</v>
      </c>
      <c r="AP206" s="39">
        <v>313</v>
      </c>
      <c r="AQ206" s="43">
        <v>299</v>
      </c>
      <c r="AR206" s="43">
        <v>288</v>
      </c>
      <c r="AS206" s="43">
        <v>287</v>
      </c>
      <c r="AT206" s="44"/>
      <c r="AU206" s="44"/>
      <c r="AV206" s="44"/>
      <c r="AW206" s="44"/>
      <c r="AX206" s="44"/>
      <c r="AY206" s="44"/>
      <c r="AZ206" s="44"/>
      <c r="BA206" s="44"/>
      <c r="BB206" s="44"/>
      <c r="BC206" s="44"/>
      <c r="BD206" s="44"/>
      <c r="BE206" s="44"/>
      <c r="BF206" s="44"/>
      <c r="BG206" s="44"/>
      <c r="BH206" s="44"/>
      <c r="BI206" s="44"/>
      <c r="BJ206" s="44"/>
      <c r="BK206" s="44"/>
      <c r="BL206" s="44"/>
      <c r="BM206" s="44"/>
      <c r="BN206" s="44"/>
      <c r="BO206" s="44"/>
      <c r="BP206" s="44"/>
      <c r="BQ206" s="252"/>
      <c r="BR206" s="44"/>
      <c r="BS206" s="44"/>
      <c r="BT206" s="44"/>
    </row>
    <row r="207" spans="1:72" ht="36" customHeight="1" x14ac:dyDescent="0.25">
      <c r="A207" s="74">
        <v>194</v>
      </c>
      <c r="B207" s="71" t="s">
        <v>633</v>
      </c>
      <c r="C207" s="64" t="s">
        <v>421</v>
      </c>
      <c r="D207" s="22" t="s">
        <v>433</v>
      </c>
      <c r="E207" s="21" t="s">
        <v>1</v>
      </c>
      <c r="F207" s="21" t="s">
        <v>434</v>
      </c>
      <c r="G207" s="42">
        <v>0</v>
      </c>
      <c r="H207" s="42">
        <v>0</v>
      </c>
      <c r="I207" s="42">
        <v>0</v>
      </c>
      <c r="J207" s="39">
        <v>0</v>
      </c>
      <c r="K207" s="39">
        <v>14</v>
      </c>
      <c r="L207" s="39">
        <v>17</v>
      </c>
      <c r="M207" s="39">
        <v>39</v>
      </c>
      <c r="N207" s="39">
        <v>90</v>
      </c>
      <c r="O207" s="39">
        <v>101</v>
      </c>
      <c r="P207" s="39">
        <v>101</v>
      </c>
      <c r="Q207" s="39">
        <v>101</v>
      </c>
      <c r="R207" s="39">
        <v>105</v>
      </c>
      <c r="S207" s="39">
        <v>107</v>
      </c>
      <c r="T207" s="39">
        <v>105</v>
      </c>
      <c r="U207" s="39">
        <v>108</v>
      </c>
      <c r="V207" s="39">
        <v>105</v>
      </c>
      <c r="W207" s="39">
        <v>0</v>
      </c>
      <c r="X207" s="39">
        <v>102</v>
      </c>
      <c r="Y207" s="39">
        <v>101</v>
      </c>
      <c r="Z207" s="39">
        <v>98</v>
      </c>
      <c r="AA207" s="39">
        <v>93</v>
      </c>
      <c r="AB207" s="39">
        <v>78</v>
      </c>
      <c r="AC207" s="39">
        <v>67</v>
      </c>
      <c r="AD207" s="39">
        <v>70</v>
      </c>
      <c r="AE207" s="39">
        <v>75</v>
      </c>
      <c r="AF207" s="39">
        <v>38</v>
      </c>
      <c r="AG207" s="39">
        <v>32</v>
      </c>
      <c r="AH207" s="39">
        <v>33</v>
      </c>
      <c r="AI207" s="39">
        <v>41</v>
      </c>
      <c r="AJ207" s="39">
        <v>0</v>
      </c>
      <c r="AK207" s="39">
        <v>82</v>
      </c>
      <c r="AL207" s="39">
        <v>14</v>
      </c>
      <c r="AM207" s="39">
        <v>26</v>
      </c>
      <c r="AN207" s="39">
        <v>26</v>
      </c>
      <c r="AO207" s="39">
        <v>28</v>
      </c>
      <c r="AP207" s="39">
        <v>25</v>
      </c>
      <c r="AQ207" s="39">
        <v>30</v>
      </c>
      <c r="AR207" s="39">
        <v>22</v>
      </c>
      <c r="AS207" s="39">
        <v>28</v>
      </c>
      <c r="AT207" s="39">
        <v>22</v>
      </c>
      <c r="AU207" s="39">
        <v>0</v>
      </c>
      <c r="AV207" s="39">
        <v>37</v>
      </c>
      <c r="AW207" s="39">
        <v>31</v>
      </c>
      <c r="AX207" s="39">
        <v>0</v>
      </c>
      <c r="AY207" s="39">
        <v>0</v>
      </c>
      <c r="AZ207" s="39">
        <v>0</v>
      </c>
      <c r="BA207" s="39">
        <v>27</v>
      </c>
      <c r="BB207" s="39">
        <v>0</v>
      </c>
      <c r="BC207" s="39">
        <v>53</v>
      </c>
      <c r="BD207" s="39">
        <v>48</v>
      </c>
      <c r="BE207" s="39">
        <v>42</v>
      </c>
      <c r="BF207" s="39">
        <v>41</v>
      </c>
      <c r="BG207" s="39">
        <v>40</v>
      </c>
      <c r="BH207" s="39">
        <v>39</v>
      </c>
      <c r="BI207" s="39">
        <v>44</v>
      </c>
      <c r="BJ207" s="39">
        <v>43</v>
      </c>
      <c r="BK207" s="39">
        <v>43</v>
      </c>
      <c r="BL207" s="39">
        <v>43</v>
      </c>
      <c r="BM207" s="39">
        <v>40</v>
      </c>
      <c r="BN207" s="39">
        <v>41</v>
      </c>
      <c r="BO207" s="39">
        <v>40</v>
      </c>
      <c r="BP207" s="39">
        <v>41</v>
      </c>
      <c r="BQ207" s="253">
        <v>35</v>
      </c>
      <c r="BR207" s="39">
        <v>36</v>
      </c>
      <c r="BS207" s="39">
        <v>33</v>
      </c>
      <c r="BT207" s="39">
        <v>35</v>
      </c>
    </row>
    <row r="208" spans="1:72" ht="36" customHeight="1" x14ac:dyDescent="0.25">
      <c r="A208" s="74">
        <v>195</v>
      </c>
      <c r="B208" s="71" t="s">
        <v>633</v>
      </c>
      <c r="C208" s="64" t="s">
        <v>608</v>
      </c>
      <c r="D208" s="22" t="s">
        <v>253</v>
      </c>
      <c r="E208" s="21" t="s">
        <v>229</v>
      </c>
      <c r="F208" s="21" t="s">
        <v>254</v>
      </c>
      <c r="G208" s="45">
        <v>300</v>
      </c>
      <c r="H208" s="45">
        <v>300</v>
      </c>
      <c r="I208" s="45">
        <v>300</v>
      </c>
      <c r="J208" s="45">
        <v>300</v>
      </c>
      <c r="K208" s="45">
        <v>300</v>
      </c>
      <c r="L208" s="45">
        <v>300</v>
      </c>
      <c r="M208" s="45">
        <v>300</v>
      </c>
      <c r="N208" s="45">
        <v>300</v>
      </c>
      <c r="O208" s="45">
        <v>300</v>
      </c>
      <c r="P208" s="45">
        <v>300</v>
      </c>
      <c r="Q208" s="45">
        <v>300</v>
      </c>
      <c r="R208" s="45">
        <v>300</v>
      </c>
      <c r="S208" s="45">
        <v>300</v>
      </c>
      <c r="T208" s="45">
        <v>300</v>
      </c>
      <c r="U208" s="45">
        <v>300</v>
      </c>
      <c r="V208" s="51">
        <v>200</v>
      </c>
      <c r="W208" s="51">
        <v>200</v>
      </c>
      <c r="X208" s="51">
        <v>200</v>
      </c>
      <c r="Y208" s="39">
        <v>200</v>
      </c>
      <c r="Z208" s="39">
        <v>200</v>
      </c>
      <c r="AA208" s="39">
        <v>200</v>
      </c>
      <c r="AB208" s="39">
        <v>200</v>
      </c>
      <c r="AC208" s="39">
        <v>200</v>
      </c>
      <c r="AD208" s="39">
        <v>200</v>
      </c>
      <c r="AE208" s="39">
        <v>200</v>
      </c>
      <c r="AF208" s="39">
        <v>200</v>
      </c>
      <c r="AG208" s="39">
        <v>200</v>
      </c>
      <c r="AH208" s="39">
        <v>400</v>
      </c>
      <c r="AI208" s="39">
        <v>400</v>
      </c>
      <c r="AJ208" s="39">
        <v>400</v>
      </c>
      <c r="AK208" s="40">
        <v>400</v>
      </c>
      <c r="AL208" s="40">
        <v>400</v>
      </c>
      <c r="AM208" s="40">
        <v>400</v>
      </c>
      <c r="AN208" s="40">
        <v>400</v>
      </c>
      <c r="AO208" s="40">
        <v>400</v>
      </c>
      <c r="AP208" s="40">
        <v>400</v>
      </c>
      <c r="AQ208" s="40">
        <v>400</v>
      </c>
      <c r="AR208" s="40">
        <v>400</v>
      </c>
      <c r="AS208" s="40">
        <v>400</v>
      </c>
      <c r="AT208" s="40">
        <f>AS208+(AS208*(POWER((AS208/AQ208),(0.333333333333333))-1))</f>
        <v>400</v>
      </c>
      <c r="AU208" s="40">
        <f>AT208+(AT208*(POWER((AT208/AR208),(0.333333333333333))-1))</f>
        <v>400</v>
      </c>
      <c r="AV208" s="40">
        <f>AU208+(AU208*(POWER((AU208/AS208),(0.333333333333333))-1))</f>
        <v>400</v>
      </c>
      <c r="AW208" s="39">
        <v>200</v>
      </c>
      <c r="AX208" s="39">
        <v>200</v>
      </c>
      <c r="AY208" s="39">
        <v>200</v>
      </c>
      <c r="AZ208" s="40">
        <f>AY208+(AY208*(POWER((AY208/AW208),(0.333333333333333))-1))</f>
        <v>200</v>
      </c>
      <c r="BA208" s="40">
        <f>AZ208+(AZ208*(POWER((AZ208/AX208),(0.333333333333333))-1))</f>
        <v>200</v>
      </c>
      <c r="BB208" s="40">
        <f>BA208+(BA208*(POWER((BA208/AY208),(0.333333333333333))-1))</f>
        <v>200</v>
      </c>
      <c r="BC208" s="39">
        <v>200</v>
      </c>
      <c r="BD208" s="39">
        <v>200</v>
      </c>
      <c r="BE208" s="39">
        <v>200</v>
      </c>
      <c r="BF208" s="39">
        <v>200</v>
      </c>
      <c r="BG208" s="39">
        <v>200</v>
      </c>
      <c r="BH208" s="39">
        <v>200</v>
      </c>
      <c r="BI208" s="39">
        <v>200</v>
      </c>
      <c r="BJ208" s="39">
        <v>200</v>
      </c>
      <c r="BK208" s="39">
        <v>200</v>
      </c>
      <c r="BL208" s="40">
        <v>200</v>
      </c>
      <c r="BM208" s="40">
        <v>200</v>
      </c>
      <c r="BN208" s="40">
        <v>200</v>
      </c>
      <c r="BO208" s="39">
        <v>200</v>
      </c>
      <c r="BP208" s="39">
        <v>200</v>
      </c>
      <c r="BQ208" s="253">
        <v>200</v>
      </c>
      <c r="BR208" s="255">
        <f>BQ208+(BQ208*(POWER((BQ208/BO208),(0.333333333333333))-1))</f>
        <v>200</v>
      </c>
      <c r="BS208" s="255">
        <f t="shared" ref="BS208" si="142">BR208+(BR208*(POWER((BR208/BP208),(0.333333333333333))-1))</f>
        <v>200</v>
      </c>
      <c r="BT208" s="255">
        <f t="shared" ref="BT208" si="143">BS208+(BS208*(POWER((BS208/BQ208),(0.333333333333333))-1))</f>
        <v>200</v>
      </c>
    </row>
    <row r="209" spans="1:72" ht="36" customHeight="1" x14ac:dyDescent="0.25">
      <c r="A209" s="74">
        <v>196</v>
      </c>
      <c r="B209" s="71" t="s">
        <v>633</v>
      </c>
      <c r="C209" s="64" t="s">
        <v>184</v>
      </c>
      <c r="D209" s="22" t="s">
        <v>185</v>
      </c>
      <c r="E209" s="21" t="s">
        <v>164</v>
      </c>
      <c r="F209" s="21" t="s">
        <v>186</v>
      </c>
      <c r="G209" s="39">
        <v>80</v>
      </c>
      <c r="H209" s="39">
        <v>78</v>
      </c>
      <c r="I209" s="39">
        <v>79</v>
      </c>
      <c r="J209" s="39">
        <v>85</v>
      </c>
      <c r="K209" s="39">
        <v>91</v>
      </c>
      <c r="L209" s="39">
        <v>91</v>
      </c>
      <c r="M209" s="39">
        <v>87</v>
      </c>
      <c r="N209" s="39">
        <v>84</v>
      </c>
      <c r="O209" s="39">
        <v>82</v>
      </c>
      <c r="P209" s="51">
        <v>82</v>
      </c>
      <c r="Q209" s="51">
        <v>79</v>
      </c>
      <c r="R209" s="51">
        <v>79</v>
      </c>
      <c r="S209" s="39">
        <v>84</v>
      </c>
      <c r="T209" s="39">
        <v>85</v>
      </c>
      <c r="U209" s="39">
        <v>83</v>
      </c>
      <c r="V209" s="39">
        <v>82</v>
      </c>
      <c r="W209" s="39">
        <v>82</v>
      </c>
      <c r="X209" s="39">
        <v>85</v>
      </c>
      <c r="Y209" s="39">
        <v>77</v>
      </c>
      <c r="Z209" s="39">
        <v>75</v>
      </c>
      <c r="AA209" s="39">
        <v>75</v>
      </c>
      <c r="AB209" s="39">
        <v>81</v>
      </c>
      <c r="AC209" s="39">
        <v>81</v>
      </c>
      <c r="AD209" s="39">
        <v>83</v>
      </c>
      <c r="AE209" s="39">
        <v>75</v>
      </c>
      <c r="AF209" s="39">
        <v>80</v>
      </c>
      <c r="AG209" s="39">
        <v>92</v>
      </c>
      <c r="AH209" s="39">
        <v>86</v>
      </c>
      <c r="AI209" s="39">
        <v>90</v>
      </c>
      <c r="AJ209" s="39">
        <v>97</v>
      </c>
      <c r="AK209" s="39">
        <v>99</v>
      </c>
      <c r="AL209" s="39">
        <v>94</v>
      </c>
      <c r="AM209" s="39">
        <v>82</v>
      </c>
      <c r="AN209" s="39">
        <v>73</v>
      </c>
      <c r="AO209" s="39">
        <v>78</v>
      </c>
      <c r="AP209" s="39">
        <v>82</v>
      </c>
      <c r="AQ209" s="39">
        <v>78</v>
      </c>
      <c r="AR209" s="39">
        <v>85</v>
      </c>
      <c r="AS209" s="39">
        <v>83</v>
      </c>
      <c r="AT209" s="39">
        <v>77</v>
      </c>
      <c r="AU209" s="39">
        <v>82</v>
      </c>
      <c r="AV209" s="39">
        <v>82</v>
      </c>
      <c r="AW209" s="39">
        <v>74</v>
      </c>
      <c r="AX209" s="39">
        <v>76</v>
      </c>
      <c r="AY209" s="39">
        <v>79</v>
      </c>
      <c r="AZ209" s="39">
        <v>66</v>
      </c>
      <c r="BA209" s="39">
        <v>61</v>
      </c>
      <c r="BB209" s="39">
        <v>61</v>
      </c>
      <c r="BC209" s="39">
        <v>32</v>
      </c>
      <c r="BD209" s="39">
        <v>48</v>
      </c>
      <c r="BE209" s="39">
        <v>58</v>
      </c>
      <c r="BF209" s="39">
        <v>69</v>
      </c>
      <c r="BG209" s="39">
        <v>64</v>
      </c>
      <c r="BH209" s="39">
        <v>65</v>
      </c>
      <c r="BI209" s="39">
        <v>66</v>
      </c>
      <c r="BJ209" s="39">
        <v>67</v>
      </c>
      <c r="BK209" s="39">
        <v>68</v>
      </c>
      <c r="BL209" s="39">
        <v>61</v>
      </c>
      <c r="BM209" s="39">
        <v>56</v>
      </c>
      <c r="BN209" s="39">
        <v>50</v>
      </c>
      <c r="BO209" s="39">
        <v>54</v>
      </c>
      <c r="BP209" s="39">
        <v>56</v>
      </c>
      <c r="BQ209" s="253">
        <v>52</v>
      </c>
      <c r="BR209" s="39">
        <v>48</v>
      </c>
      <c r="BS209" s="39">
        <v>50</v>
      </c>
      <c r="BT209" s="39">
        <v>50</v>
      </c>
    </row>
    <row r="210" spans="1:72" ht="36" customHeight="1" x14ac:dyDescent="0.25">
      <c r="A210" s="74">
        <v>197</v>
      </c>
      <c r="B210" s="71" t="s">
        <v>633</v>
      </c>
      <c r="C210" s="64" t="s">
        <v>884</v>
      </c>
      <c r="D210" s="22" t="s">
        <v>885</v>
      </c>
      <c r="E210" s="21" t="s">
        <v>274</v>
      </c>
      <c r="F210" s="21" t="s">
        <v>281</v>
      </c>
      <c r="G210" s="60"/>
      <c r="H210" s="60"/>
      <c r="I210" s="60"/>
      <c r="J210" s="60"/>
      <c r="K210" s="60"/>
      <c r="L210" s="60"/>
      <c r="M210" s="60"/>
      <c r="N210" s="60"/>
      <c r="O210" s="60"/>
      <c r="P210" s="50"/>
      <c r="Q210" s="50"/>
      <c r="R210" s="50"/>
      <c r="S210" s="60"/>
      <c r="T210" s="60"/>
      <c r="U210" s="60"/>
      <c r="V210" s="60"/>
      <c r="W210" s="60"/>
      <c r="X210" s="60"/>
      <c r="Y210" s="60"/>
      <c r="Z210" s="60"/>
      <c r="AA210" s="60"/>
      <c r="AB210" s="60"/>
      <c r="AC210" s="60"/>
      <c r="AD210" s="60"/>
      <c r="AE210" s="60"/>
      <c r="AF210" s="60"/>
      <c r="AG210" s="60"/>
      <c r="AH210" s="60"/>
      <c r="AI210" s="60"/>
      <c r="AJ210" s="60"/>
      <c r="AK210" s="60"/>
      <c r="AL210" s="60"/>
      <c r="AM210" s="60"/>
      <c r="AN210" s="60"/>
      <c r="AO210" s="60"/>
      <c r="AP210" s="60"/>
      <c r="AQ210" s="67"/>
      <c r="AR210" s="67"/>
      <c r="AS210" s="49"/>
      <c r="AT210" s="49"/>
      <c r="AU210" s="49"/>
      <c r="AV210" s="49"/>
      <c r="AW210" s="49"/>
      <c r="AX210" s="49"/>
      <c r="AY210" s="49"/>
      <c r="AZ210" s="49"/>
      <c r="BA210" s="49"/>
      <c r="BB210" s="49"/>
      <c r="BC210" s="49"/>
      <c r="BD210" s="49"/>
      <c r="BE210" s="49"/>
      <c r="BF210" s="187"/>
      <c r="BG210" s="187"/>
      <c r="BH210" s="187"/>
      <c r="BI210" s="39">
        <v>0</v>
      </c>
      <c r="BJ210" s="39">
        <v>20</v>
      </c>
      <c r="BK210" s="39">
        <v>23</v>
      </c>
      <c r="BL210" s="39">
        <v>25</v>
      </c>
      <c r="BM210" s="39">
        <v>22</v>
      </c>
      <c r="BN210" s="39">
        <v>19</v>
      </c>
      <c r="BO210" s="39">
        <v>18</v>
      </c>
      <c r="BP210" s="39">
        <v>17</v>
      </c>
      <c r="BQ210" s="253">
        <v>18</v>
      </c>
      <c r="BR210" s="39">
        <v>23</v>
      </c>
      <c r="BS210" s="39">
        <v>21</v>
      </c>
      <c r="BT210" s="39">
        <v>22</v>
      </c>
    </row>
    <row r="211" spans="1:72" ht="36" customHeight="1" x14ac:dyDescent="0.25">
      <c r="A211" s="74">
        <v>198</v>
      </c>
      <c r="B211" s="71" t="s">
        <v>633</v>
      </c>
      <c r="C211" s="64" t="s">
        <v>75</v>
      </c>
      <c r="D211" s="22" t="s">
        <v>76</v>
      </c>
      <c r="E211" s="21" t="s">
        <v>74</v>
      </c>
      <c r="F211" s="21" t="s">
        <v>632</v>
      </c>
      <c r="G211" s="39">
        <v>194</v>
      </c>
      <c r="H211" s="39">
        <v>192</v>
      </c>
      <c r="I211" s="39">
        <v>195</v>
      </c>
      <c r="J211" s="39">
        <v>191</v>
      </c>
      <c r="K211" s="39">
        <v>191</v>
      </c>
      <c r="L211" s="39">
        <v>193</v>
      </c>
      <c r="M211" s="39">
        <v>192</v>
      </c>
      <c r="N211" s="39">
        <v>190</v>
      </c>
      <c r="O211" s="39">
        <v>191</v>
      </c>
      <c r="P211" s="39">
        <v>191</v>
      </c>
      <c r="Q211" s="39">
        <v>192</v>
      </c>
      <c r="R211" s="39">
        <v>190</v>
      </c>
      <c r="S211" s="39">
        <v>190</v>
      </c>
      <c r="T211" s="39">
        <v>189</v>
      </c>
      <c r="U211" s="39">
        <v>187</v>
      </c>
      <c r="V211" s="39">
        <v>193</v>
      </c>
      <c r="W211" s="39">
        <v>193</v>
      </c>
      <c r="X211" s="39">
        <v>191</v>
      </c>
      <c r="Y211" s="46">
        <v>190.33794962726242</v>
      </c>
      <c r="Z211" s="46">
        <v>189.45878414193857</v>
      </c>
      <c r="AA211" s="46">
        <v>188.94781413231772</v>
      </c>
      <c r="AB211" s="39">
        <v>189</v>
      </c>
      <c r="AC211" s="39">
        <v>196</v>
      </c>
      <c r="AD211" s="39">
        <v>193</v>
      </c>
      <c r="AE211" s="39">
        <v>196</v>
      </c>
      <c r="AF211" s="39">
        <v>194</v>
      </c>
      <c r="AG211" s="39">
        <v>194</v>
      </c>
      <c r="AH211" s="39">
        <v>193</v>
      </c>
      <c r="AI211" s="39">
        <v>195</v>
      </c>
      <c r="AJ211" s="39">
        <v>197</v>
      </c>
      <c r="AK211" s="39">
        <v>192</v>
      </c>
      <c r="AL211" s="39">
        <v>191</v>
      </c>
      <c r="AM211" s="39">
        <v>197</v>
      </c>
      <c r="AN211" s="39">
        <v>196</v>
      </c>
      <c r="AO211" s="39">
        <v>197</v>
      </c>
      <c r="AP211" s="39">
        <v>199</v>
      </c>
      <c r="AQ211" s="43">
        <v>201</v>
      </c>
      <c r="AR211" s="43">
        <v>202</v>
      </c>
      <c r="AS211" s="43">
        <v>205</v>
      </c>
      <c r="AT211" s="43">
        <v>208</v>
      </c>
      <c r="AU211" s="43">
        <v>205</v>
      </c>
      <c r="AV211" s="43">
        <v>202</v>
      </c>
      <c r="AW211" s="39">
        <v>208</v>
      </c>
      <c r="AX211" s="39">
        <v>210</v>
      </c>
      <c r="AY211" s="39">
        <v>205</v>
      </c>
      <c r="AZ211" s="43">
        <v>208</v>
      </c>
      <c r="BA211" s="43">
        <v>203</v>
      </c>
      <c r="BB211" s="43">
        <v>201</v>
      </c>
      <c r="BC211" s="43">
        <v>201</v>
      </c>
      <c r="BD211" s="43">
        <v>205</v>
      </c>
      <c r="BE211" s="43">
        <v>208</v>
      </c>
      <c r="BF211" s="43">
        <v>202</v>
      </c>
      <c r="BG211" s="43">
        <v>209</v>
      </c>
      <c r="BH211" s="43">
        <v>205</v>
      </c>
      <c r="BI211" s="39">
        <v>203</v>
      </c>
      <c r="BJ211" s="39">
        <v>210</v>
      </c>
      <c r="BK211" s="39">
        <v>205</v>
      </c>
      <c r="BL211" s="39">
        <v>203</v>
      </c>
      <c r="BM211" s="39">
        <v>207</v>
      </c>
      <c r="BN211" s="39">
        <v>205</v>
      </c>
      <c r="BO211" s="39">
        <v>208</v>
      </c>
      <c r="BP211" s="39">
        <v>68</v>
      </c>
      <c r="BQ211" s="253">
        <v>206</v>
      </c>
      <c r="BR211" s="39">
        <v>208</v>
      </c>
      <c r="BS211" s="39">
        <v>210</v>
      </c>
      <c r="BT211" s="39">
        <v>205</v>
      </c>
    </row>
    <row r="212" spans="1:72" ht="36" customHeight="1" x14ac:dyDescent="0.25">
      <c r="A212" s="74">
        <v>199</v>
      </c>
      <c r="B212" s="71" t="s">
        <v>633</v>
      </c>
      <c r="C212" s="64" t="s">
        <v>778</v>
      </c>
      <c r="D212" s="22" t="s">
        <v>779</v>
      </c>
      <c r="E212" s="21" t="s">
        <v>64</v>
      </c>
      <c r="F212" s="21" t="s">
        <v>780</v>
      </c>
      <c r="G212" s="52"/>
      <c r="H212" s="52"/>
      <c r="I212" s="52"/>
      <c r="J212" s="52"/>
      <c r="K212" s="52"/>
      <c r="L212" s="52"/>
      <c r="M212" s="52"/>
      <c r="N212" s="52"/>
      <c r="O212" s="52"/>
      <c r="P212" s="52"/>
      <c r="Q212" s="52"/>
      <c r="R212" s="52"/>
      <c r="S212" s="52"/>
      <c r="T212" s="52"/>
      <c r="U212" s="52"/>
      <c r="V212" s="52"/>
      <c r="W212" s="52"/>
      <c r="X212" s="52"/>
      <c r="Y212" s="52"/>
      <c r="Z212" s="52"/>
      <c r="AA212" s="52"/>
      <c r="AB212" s="60"/>
      <c r="AC212" s="45">
        <v>0</v>
      </c>
      <c r="AD212" s="45">
        <v>0</v>
      </c>
      <c r="AE212" s="45">
        <v>0</v>
      </c>
      <c r="AF212" s="45">
        <v>0</v>
      </c>
      <c r="AG212" s="45">
        <v>0</v>
      </c>
      <c r="AH212" s="45">
        <v>0</v>
      </c>
      <c r="AI212" s="45">
        <v>0</v>
      </c>
      <c r="AJ212" s="45">
        <v>0</v>
      </c>
      <c r="AK212" s="49">
        <v>0</v>
      </c>
      <c r="AL212" s="49">
        <v>0</v>
      </c>
      <c r="AM212" s="49">
        <v>0</v>
      </c>
      <c r="AN212" s="49">
        <v>0</v>
      </c>
      <c r="AO212" s="49">
        <v>0</v>
      </c>
      <c r="AP212" s="40">
        <v>0</v>
      </c>
      <c r="AQ212" s="40">
        <v>0</v>
      </c>
      <c r="AR212" s="40">
        <v>0</v>
      </c>
      <c r="AS212" s="40">
        <v>0</v>
      </c>
      <c r="AT212" s="40">
        <v>0</v>
      </c>
      <c r="AU212" s="40">
        <v>0</v>
      </c>
      <c r="AV212" s="40">
        <v>0</v>
      </c>
      <c r="AW212" s="40">
        <v>0</v>
      </c>
      <c r="AX212" s="40">
        <v>0</v>
      </c>
      <c r="AY212" s="40">
        <v>0</v>
      </c>
      <c r="AZ212" s="40">
        <v>0</v>
      </c>
      <c r="BA212" s="40">
        <v>0</v>
      </c>
      <c r="BB212" s="40">
        <v>0</v>
      </c>
      <c r="BC212" s="40">
        <v>0</v>
      </c>
      <c r="BD212" s="40">
        <v>0</v>
      </c>
      <c r="BE212" s="40">
        <v>0</v>
      </c>
      <c r="BF212" s="40">
        <v>0</v>
      </c>
      <c r="BG212" s="40">
        <v>0</v>
      </c>
      <c r="BH212" s="40">
        <v>0</v>
      </c>
      <c r="BI212" s="40">
        <v>0</v>
      </c>
      <c r="BJ212" s="40">
        <v>0</v>
      </c>
      <c r="BK212" s="40">
        <v>0</v>
      </c>
      <c r="BL212" s="40">
        <v>0</v>
      </c>
      <c r="BM212" s="40">
        <v>0</v>
      </c>
      <c r="BN212" s="40">
        <v>0</v>
      </c>
      <c r="BO212" s="40">
        <v>0</v>
      </c>
      <c r="BP212" s="40">
        <v>0</v>
      </c>
      <c r="BQ212" s="255">
        <v>0</v>
      </c>
      <c r="BR212" s="40">
        <v>0</v>
      </c>
      <c r="BS212" s="40">
        <v>0</v>
      </c>
      <c r="BT212" s="40">
        <v>0</v>
      </c>
    </row>
    <row r="213" spans="1:72" ht="36" customHeight="1" x14ac:dyDescent="0.25">
      <c r="A213" s="74">
        <v>200</v>
      </c>
      <c r="B213" s="71" t="s">
        <v>633</v>
      </c>
      <c r="C213" s="64" t="s">
        <v>0</v>
      </c>
      <c r="D213" s="22" t="s">
        <v>620</v>
      </c>
      <c r="E213" s="21" t="s">
        <v>1</v>
      </c>
      <c r="F213" s="21" t="s">
        <v>634</v>
      </c>
      <c r="G213" s="39">
        <v>1170</v>
      </c>
      <c r="H213" s="39">
        <v>1181</v>
      </c>
      <c r="I213" s="39">
        <v>681</v>
      </c>
      <c r="J213" s="39">
        <v>952</v>
      </c>
      <c r="K213" s="39">
        <v>970</v>
      </c>
      <c r="L213" s="39">
        <v>985</v>
      </c>
      <c r="M213" s="39">
        <v>1023</v>
      </c>
      <c r="N213" s="39">
        <v>1103</v>
      </c>
      <c r="O213" s="39">
        <v>1192</v>
      </c>
      <c r="P213" s="39">
        <v>1170</v>
      </c>
      <c r="Q213" s="39">
        <v>1151</v>
      </c>
      <c r="R213" s="39">
        <v>1132</v>
      </c>
      <c r="S213" s="39">
        <v>1134</v>
      </c>
      <c r="T213" s="39">
        <v>1137</v>
      </c>
      <c r="U213" s="39">
        <v>1139</v>
      </c>
      <c r="V213" s="39">
        <v>1083</v>
      </c>
      <c r="W213" s="39">
        <v>1051</v>
      </c>
      <c r="X213" s="39">
        <v>1020</v>
      </c>
      <c r="Y213" s="39">
        <v>1562</v>
      </c>
      <c r="Z213" s="39">
        <v>1570</v>
      </c>
      <c r="AA213" s="39">
        <v>1576</v>
      </c>
      <c r="AB213" s="39">
        <v>1066</v>
      </c>
      <c r="AC213" s="39">
        <v>2407</v>
      </c>
      <c r="AD213" s="39">
        <v>1098</v>
      </c>
      <c r="AE213" s="39">
        <v>1066</v>
      </c>
      <c r="AF213" s="39">
        <v>1086</v>
      </c>
      <c r="AG213" s="39">
        <v>1098</v>
      </c>
      <c r="AH213" s="39">
        <v>1106</v>
      </c>
      <c r="AI213" s="39">
        <v>1128</v>
      </c>
      <c r="AJ213" s="39">
        <v>1140</v>
      </c>
      <c r="AK213" s="39">
        <v>1060</v>
      </c>
      <c r="AL213" s="39">
        <v>980</v>
      </c>
      <c r="AM213" s="39">
        <v>900</v>
      </c>
      <c r="AN213" s="39">
        <v>905</v>
      </c>
      <c r="AO213" s="39">
        <v>911</v>
      </c>
      <c r="AP213" s="39">
        <v>918</v>
      </c>
      <c r="AQ213" s="39">
        <v>923</v>
      </c>
      <c r="AR213" s="39">
        <v>930</v>
      </c>
      <c r="AS213" s="39">
        <v>934</v>
      </c>
      <c r="AT213" s="39">
        <v>938</v>
      </c>
      <c r="AU213" s="39">
        <v>944</v>
      </c>
      <c r="AV213" s="39">
        <v>951</v>
      </c>
      <c r="AW213" s="39">
        <v>920</v>
      </c>
      <c r="AX213" s="39">
        <v>898</v>
      </c>
      <c r="AY213" s="39">
        <v>877</v>
      </c>
      <c r="AZ213" s="39">
        <v>920</v>
      </c>
      <c r="BA213" s="39">
        <v>900</v>
      </c>
      <c r="BB213" s="39">
        <v>877</v>
      </c>
      <c r="BC213" s="39">
        <v>852</v>
      </c>
      <c r="BD213" s="39">
        <v>822</v>
      </c>
      <c r="BE213" s="39">
        <v>797</v>
      </c>
      <c r="BF213" s="39">
        <v>747</v>
      </c>
      <c r="BG213" s="39">
        <v>697</v>
      </c>
      <c r="BH213" s="39">
        <v>678</v>
      </c>
      <c r="BI213" s="39">
        <v>628</v>
      </c>
      <c r="BJ213" s="39">
        <v>598</v>
      </c>
      <c r="BK213" s="39">
        <v>583</v>
      </c>
      <c r="BL213" s="39">
        <v>1630</v>
      </c>
      <c r="BM213" s="39">
        <v>1680</v>
      </c>
      <c r="BN213" s="39">
        <v>1738</v>
      </c>
      <c r="BO213" s="39">
        <v>1678</v>
      </c>
      <c r="BP213" s="39">
        <v>1603</v>
      </c>
      <c r="BQ213" s="253">
        <v>1528</v>
      </c>
      <c r="BR213" s="39">
        <v>1478</v>
      </c>
      <c r="BS213" s="39">
        <v>1432</v>
      </c>
      <c r="BT213" s="39">
        <v>1384</v>
      </c>
    </row>
    <row r="214" spans="1:72" ht="36" customHeight="1" x14ac:dyDescent="0.25">
      <c r="A214" s="74">
        <v>201</v>
      </c>
      <c r="B214" s="71" t="s">
        <v>633</v>
      </c>
      <c r="C214" s="64" t="s">
        <v>0</v>
      </c>
      <c r="D214" s="22" t="s">
        <v>622</v>
      </c>
      <c r="E214" s="21" t="s">
        <v>74</v>
      </c>
      <c r="F214" s="21" t="s">
        <v>514</v>
      </c>
      <c r="G214" s="39">
        <v>3888</v>
      </c>
      <c r="H214" s="39">
        <v>3901</v>
      </c>
      <c r="I214" s="39">
        <v>2401</v>
      </c>
      <c r="J214" s="39">
        <v>2469</v>
      </c>
      <c r="K214" s="39">
        <v>2484</v>
      </c>
      <c r="L214" s="39">
        <v>2497</v>
      </c>
      <c r="M214" s="39">
        <v>4250</v>
      </c>
      <c r="N214" s="39">
        <v>4345</v>
      </c>
      <c r="O214" s="39">
        <v>4458</v>
      </c>
      <c r="P214" s="39">
        <v>2633</v>
      </c>
      <c r="Q214" s="39">
        <v>2583</v>
      </c>
      <c r="R214" s="39">
        <v>2572</v>
      </c>
      <c r="S214" s="39">
        <v>2575</v>
      </c>
      <c r="T214" s="39">
        <v>2577</v>
      </c>
      <c r="U214" s="39">
        <v>2580</v>
      </c>
      <c r="V214" s="39">
        <v>2451</v>
      </c>
      <c r="W214" s="39">
        <v>2378</v>
      </c>
      <c r="X214" s="39">
        <v>2307</v>
      </c>
      <c r="Y214" s="39">
        <v>2307</v>
      </c>
      <c r="Z214" s="39">
        <v>2324</v>
      </c>
      <c r="AA214" s="39">
        <v>2331</v>
      </c>
      <c r="AB214" s="39">
        <v>2369</v>
      </c>
      <c r="AC214" s="39">
        <v>1086</v>
      </c>
      <c r="AD214" s="39">
        <v>1878</v>
      </c>
      <c r="AE214" s="39">
        <v>2369</v>
      </c>
      <c r="AF214" s="39">
        <v>2407</v>
      </c>
      <c r="AG214" s="39">
        <v>2447</v>
      </c>
      <c r="AH214" s="39">
        <v>2483</v>
      </c>
      <c r="AI214" s="39">
        <v>2528</v>
      </c>
      <c r="AJ214" s="39">
        <v>2560</v>
      </c>
      <c r="AK214" s="39">
        <v>2460</v>
      </c>
      <c r="AL214" s="39">
        <v>2510</v>
      </c>
      <c r="AM214" s="39">
        <v>2560</v>
      </c>
      <c r="AN214" s="39">
        <v>2565</v>
      </c>
      <c r="AO214" s="39">
        <v>2571</v>
      </c>
      <c r="AP214" s="39">
        <v>2578</v>
      </c>
      <c r="AQ214" s="39">
        <v>2583</v>
      </c>
      <c r="AR214" s="39">
        <v>2588</v>
      </c>
      <c r="AS214" s="39">
        <v>2594</v>
      </c>
      <c r="AT214" s="39">
        <v>2519</v>
      </c>
      <c r="AU214" s="39">
        <v>2474</v>
      </c>
      <c r="AV214" s="39">
        <v>2414</v>
      </c>
      <c r="AW214" s="39">
        <v>2379</v>
      </c>
      <c r="AX214" s="39">
        <v>2336</v>
      </c>
      <c r="AY214" s="39">
        <v>2290</v>
      </c>
      <c r="AZ214" s="39">
        <v>2379</v>
      </c>
      <c r="BA214" s="39">
        <v>2300</v>
      </c>
      <c r="BB214" s="39">
        <v>2290</v>
      </c>
      <c r="BC214" s="39">
        <v>2210</v>
      </c>
      <c r="BD214" s="39">
        <v>2150</v>
      </c>
      <c r="BE214" s="39">
        <v>2070</v>
      </c>
      <c r="BF214" s="39">
        <v>1940</v>
      </c>
      <c r="BG214" s="39">
        <v>1835</v>
      </c>
      <c r="BH214" s="39">
        <v>1760</v>
      </c>
      <c r="BI214" s="39">
        <v>1720</v>
      </c>
      <c r="BJ214" s="39">
        <v>1680</v>
      </c>
      <c r="BK214" s="39">
        <v>1640</v>
      </c>
      <c r="BL214" s="39">
        <v>1690</v>
      </c>
      <c r="BM214" s="39">
        <v>1740</v>
      </c>
      <c r="BN214" s="39">
        <v>1805</v>
      </c>
      <c r="BO214" s="39">
        <v>1730</v>
      </c>
      <c r="BP214" s="39">
        <v>1660</v>
      </c>
      <c r="BQ214" s="253">
        <v>1585</v>
      </c>
      <c r="BR214" s="39">
        <v>1460</v>
      </c>
      <c r="BS214" s="39">
        <v>1285</v>
      </c>
      <c r="BT214" s="39">
        <v>1056</v>
      </c>
    </row>
    <row r="215" spans="1:72" ht="36" customHeight="1" x14ac:dyDescent="0.25">
      <c r="A215" s="74">
        <v>202</v>
      </c>
      <c r="B215" s="71" t="s">
        <v>633</v>
      </c>
      <c r="C215" s="64" t="s">
        <v>0</v>
      </c>
      <c r="D215" s="22" t="s">
        <v>621</v>
      </c>
      <c r="E215" s="21" t="s">
        <v>35</v>
      </c>
      <c r="F215" s="21" t="s">
        <v>756</v>
      </c>
      <c r="G215" s="39">
        <v>2625</v>
      </c>
      <c r="H215" s="39">
        <v>2633</v>
      </c>
      <c r="I215" s="39">
        <v>1633</v>
      </c>
      <c r="J215" s="39">
        <v>1852</v>
      </c>
      <c r="K215" s="39">
        <v>1868</v>
      </c>
      <c r="L215" s="39">
        <v>1883</v>
      </c>
      <c r="M215" s="39">
        <v>1953</v>
      </c>
      <c r="N215" s="39">
        <v>2003</v>
      </c>
      <c r="O215" s="39">
        <v>2080</v>
      </c>
      <c r="P215" s="39">
        <v>2034</v>
      </c>
      <c r="Q215" s="39">
        <v>2000</v>
      </c>
      <c r="R215" s="39">
        <v>1965</v>
      </c>
      <c r="S215" s="39">
        <v>1968</v>
      </c>
      <c r="T215" s="39">
        <v>1971</v>
      </c>
      <c r="U215" s="39">
        <v>1973</v>
      </c>
      <c r="V215" s="39">
        <v>1875</v>
      </c>
      <c r="W215" s="39">
        <v>1819</v>
      </c>
      <c r="X215" s="39">
        <v>1765</v>
      </c>
      <c r="Y215" s="39">
        <v>1775</v>
      </c>
      <c r="Z215" s="39">
        <v>1783</v>
      </c>
      <c r="AA215" s="39">
        <v>1789</v>
      </c>
      <c r="AB215" s="39">
        <v>1819</v>
      </c>
      <c r="AC215" s="39">
        <v>1849</v>
      </c>
      <c r="AD215" s="39">
        <v>2447</v>
      </c>
      <c r="AE215" s="39">
        <v>1819</v>
      </c>
      <c r="AF215" s="39">
        <v>1849</v>
      </c>
      <c r="AG215" s="39">
        <v>1878</v>
      </c>
      <c r="AH215" s="39">
        <v>1901</v>
      </c>
      <c r="AI215" s="39">
        <v>1936</v>
      </c>
      <c r="AJ215" s="39">
        <v>1959</v>
      </c>
      <c r="AK215" s="39">
        <v>1879</v>
      </c>
      <c r="AL215" s="39">
        <v>1919</v>
      </c>
      <c r="AM215" s="39">
        <v>1959</v>
      </c>
      <c r="AN215" s="39">
        <v>1964</v>
      </c>
      <c r="AO215" s="39">
        <v>1970</v>
      </c>
      <c r="AP215" s="39">
        <v>1977</v>
      </c>
      <c r="AQ215" s="39">
        <v>1980</v>
      </c>
      <c r="AR215" s="39">
        <v>1986</v>
      </c>
      <c r="AS215" s="39">
        <v>1992</v>
      </c>
      <c r="AT215" s="39">
        <v>1942</v>
      </c>
      <c r="AU215" s="39">
        <v>1879</v>
      </c>
      <c r="AV215" s="39">
        <v>1796</v>
      </c>
      <c r="AW215" s="39">
        <v>1759</v>
      </c>
      <c r="AX215" s="39">
        <v>1724</v>
      </c>
      <c r="AY215" s="39">
        <v>1693</v>
      </c>
      <c r="AZ215" s="39">
        <v>1759</v>
      </c>
      <c r="BA215" s="39">
        <v>1700</v>
      </c>
      <c r="BB215" s="39">
        <v>1693</v>
      </c>
      <c r="BC215" s="39">
        <v>1643</v>
      </c>
      <c r="BD215" s="39">
        <v>1593</v>
      </c>
      <c r="BE215" s="39">
        <v>1543</v>
      </c>
      <c r="BF215" s="39">
        <v>1463</v>
      </c>
      <c r="BG215" s="39">
        <v>1378</v>
      </c>
      <c r="BH215" s="39">
        <v>1313</v>
      </c>
      <c r="BI215" s="39">
        <v>1263</v>
      </c>
      <c r="BJ215" s="39">
        <v>1213</v>
      </c>
      <c r="BK215" s="39">
        <v>1173</v>
      </c>
      <c r="BL215" s="39">
        <v>1223</v>
      </c>
      <c r="BM215" s="39">
        <v>1273</v>
      </c>
      <c r="BN215" s="39">
        <v>1293</v>
      </c>
      <c r="BO215" s="39">
        <v>1233</v>
      </c>
      <c r="BP215" s="39">
        <v>1178</v>
      </c>
      <c r="BQ215" s="253">
        <v>1138</v>
      </c>
      <c r="BR215" s="39">
        <v>1062</v>
      </c>
      <c r="BS215" s="39">
        <v>997</v>
      </c>
      <c r="BT215" s="39">
        <v>920</v>
      </c>
    </row>
    <row r="216" spans="1:72" ht="36" customHeight="1" x14ac:dyDescent="0.25">
      <c r="A216" s="74">
        <v>203</v>
      </c>
      <c r="B216" s="71" t="s">
        <v>633</v>
      </c>
      <c r="C216" s="64" t="s">
        <v>551</v>
      </c>
      <c r="D216" s="22" t="s">
        <v>561</v>
      </c>
      <c r="E216" s="21" t="s">
        <v>290</v>
      </c>
      <c r="F216" s="21" t="s">
        <v>569</v>
      </c>
      <c r="G216" s="42">
        <v>0</v>
      </c>
      <c r="H216" s="42">
        <v>0</v>
      </c>
      <c r="I216" s="42">
        <v>0</v>
      </c>
      <c r="J216" s="42">
        <v>0</v>
      </c>
      <c r="K216" s="42">
        <v>0</v>
      </c>
      <c r="L216" s="42">
        <v>0</v>
      </c>
      <c r="M216" s="42">
        <v>0</v>
      </c>
      <c r="N216" s="42">
        <v>0</v>
      </c>
      <c r="O216" s="42">
        <v>0</v>
      </c>
      <c r="P216" s="42">
        <v>0</v>
      </c>
      <c r="Q216" s="42">
        <v>0</v>
      </c>
      <c r="R216" s="42">
        <v>0</v>
      </c>
      <c r="S216" s="42">
        <v>0</v>
      </c>
      <c r="T216" s="42">
        <v>0</v>
      </c>
      <c r="U216" s="42">
        <v>0</v>
      </c>
      <c r="V216" s="39">
        <v>25</v>
      </c>
      <c r="W216" s="39">
        <v>25</v>
      </c>
      <c r="X216" s="39">
        <v>50</v>
      </c>
      <c r="Y216" s="39">
        <v>25</v>
      </c>
      <c r="Z216" s="39">
        <v>25</v>
      </c>
      <c r="AA216" s="39">
        <v>38</v>
      </c>
      <c r="AB216" s="39">
        <v>38</v>
      </c>
      <c r="AC216" s="39">
        <v>38</v>
      </c>
      <c r="AD216" s="39">
        <v>38</v>
      </c>
      <c r="AE216" s="39">
        <v>38</v>
      </c>
      <c r="AF216" s="39">
        <v>38</v>
      </c>
      <c r="AG216" s="39">
        <v>41</v>
      </c>
      <c r="AH216" s="39">
        <v>41</v>
      </c>
      <c r="AI216" s="39">
        <v>41</v>
      </c>
      <c r="AJ216" s="39">
        <v>41</v>
      </c>
      <c r="AK216" s="39">
        <v>41</v>
      </c>
      <c r="AL216" s="39">
        <v>41</v>
      </c>
      <c r="AM216" s="39">
        <v>41</v>
      </c>
      <c r="AN216" s="39">
        <v>41</v>
      </c>
      <c r="AO216" s="39">
        <v>41</v>
      </c>
      <c r="AP216" s="39">
        <v>41</v>
      </c>
      <c r="AQ216" s="43">
        <v>85</v>
      </c>
      <c r="AR216" s="43">
        <v>85</v>
      </c>
      <c r="AS216" s="43">
        <v>85</v>
      </c>
      <c r="AT216" s="43">
        <v>115</v>
      </c>
      <c r="AU216" s="43">
        <v>115</v>
      </c>
      <c r="AV216" s="43">
        <v>115</v>
      </c>
      <c r="AW216" s="39">
        <v>115</v>
      </c>
      <c r="AX216" s="39">
        <v>115</v>
      </c>
      <c r="AY216" s="39">
        <v>115</v>
      </c>
      <c r="AZ216" s="43">
        <v>115</v>
      </c>
      <c r="BA216" s="43">
        <v>115</v>
      </c>
      <c r="BB216" s="43">
        <v>115</v>
      </c>
      <c r="BC216" s="43">
        <v>115</v>
      </c>
      <c r="BD216" s="43">
        <v>115</v>
      </c>
      <c r="BE216" s="43">
        <v>115</v>
      </c>
      <c r="BF216" s="41">
        <f>BE216+(BE216*(POWER((BE216/BC216),(0.333333333333333))-1))</f>
        <v>115</v>
      </c>
      <c r="BG216" s="41">
        <f>BF216+(BF216*(POWER((BF216/BD216),(0.333333333333333))-1))</f>
        <v>115</v>
      </c>
      <c r="BH216" s="41">
        <f>BG216+(BG216*(POWER((BG216/BE216),(0.333333333333333))-1))</f>
        <v>115</v>
      </c>
      <c r="BI216" s="39">
        <v>115</v>
      </c>
      <c r="BJ216" s="39">
        <v>115</v>
      </c>
      <c r="BK216" s="39">
        <v>115</v>
      </c>
      <c r="BL216" s="40">
        <v>115</v>
      </c>
      <c r="BM216" s="40">
        <v>115</v>
      </c>
      <c r="BN216" s="40">
        <v>115</v>
      </c>
      <c r="BO216" s="40">
        <f t="shared" ref="BO216" si="144">BN216+(BN216*(POWER((BN216/BL216),(0.333333333333333))-1))</f>
        <v>115</v>
      </c>
      <c r="BP216" s="40">
        <f t="shared" ref="BP216" si="145">BO216+(BO216*(POWER((BO216/BM216),(0.333333333333333))-1))</f>
        <v>115</v>
      </c>
      <c r="BQ216" s="255">
        <f>BP216+(BP216*(POWER((BP216/BN216),(0.333333333333333))-1))</f>
        <v>115</v>
      </c>
      <c r="BR216" s="255">
        <f>BQ216+(BQ216*(POWER((BQ216/BO216),(0.333333333333333))-1))</f>
        <v>115</v>
      </c>
      <c r="BS216" s="255">
        <f t="shared" ref="BS216" si="146">BR216+(BR216*(POWER((BR216/BP216),(0.333333333333333))-1))</f>
        <v>115</v>
      </c>
      <c r="BT216" s="255">
        <f t="shared" ref="BT216" si="147">BS216+(BS216*(POWER((BS216/BQ216),(0.333333333333333))-1))</f>
        <v>115</v>
      </c>
    </row>
    <row r="217" spans="1:72" ht="36" customHeight="1" x14ac:dyDescent="0.25">
      <c r="A217" s="74">
        <v>204</v>
      </c>
      <c r="B217" s="71" t="s">
        <v>633</v>
      </c>
      <c r="C217" s="64" t="s">
        <v>605</v>
      </c>
      <c r="D217" s="22" t="s">
        <v>606</v>
      </c>
      <c r="E217" s="21" t="s">
        <v>304</v>
      </c>
      <c r="F217" s="21" t="s">
        <v>607</v>
      </c>
      <c r="G217" s="42">
        <v>0</v>
      </c>
      <c r="H217" s="42">
        <v>0</v>
      </c>
      <c r="I217" s="42">
        <v>0</v>
      </c>
      <c r="J217" s="42">
        <v>0</v>
      </c>
      <c r="K217" s="42">
        <v>0</v>
      </c>
      <c r="L217" s="42">
        <v>0</v>
      </c>
      <c r="M217" s="42">
        <v>0</v>
      </c>
      <c r="N217" s="42">
        <v>0</v>
      </c>
      <c r="O217" s="42">
        <v>0</v>
      </c>
      <c r="P217" s="42">
        <v>0</v>
      </c>
      <c r="Q217" s="42">
        <v>0</v>
      </c>
      <c r="R217" s="42">
        <v>0</v>
      </c>
      <c r="S217" s="42">
        <v>0</v>
      </c>
      <c r="T217" s="42">
        <v>0</v>
      </c>
      <c r="U217" s="42">
        <v>0</v>
      </c>
      <c r="V217" s="39">
        <v>608</v>
      </c>
      <c r="W217" s="39">
        <v>628</v>
      </c>
      <c r="X217" s="39">
        <v>648</v>
      </c>
      <c r="Y217" s="39">
        <v>674</v>
      </c>
      <c r="Z217" s="39">
        <v>690</v>
      </c>
      <c r="AA217" s="39">
        <v>701</v>
      </c>
      <c r="AB217" s="39">
        <v>692</v>
      </c>
      <c r="AC217" s="39">
        <v>685</v>
      </c>
      <c r="AD217" s="39">
        <v>715</v>
      </c>
      <c r="AE217" s="39">
        <v>710</v>
      </c>
      <c r="AF217" s="39">
        <v>703</v>
      </c>
      <c r="AG217" s="39">
        <v>715</v>
      </c>
      <c r="AH217" s="39">
        <v>723</v>
      </c>
      <c r="AI217" s="39">
        <v>723</v>
      </c>
      <c r="AJ217" s="39">
        <v>735</v>
      </c>
      <c r="AK217" s="39">
        <v>740</v>
      </c>
      <c r="AL217" s="39">
        <v>748</v>
      </c>
      <c r="AM217" s="39">
        <v>750</v>
      </c>
      <c r="AN217" s="39">
        <v>740</v>
      </c>
      <c r="AO217" s="39">
        <v>755</v>
      </c>
      <c r="AP217" s="39">
        <v>765</v>
      </c>
      <c r="AQ217" s="39">
        <v>770</v>
      </c>
      <c r="AR217" s="39">
        <v>772</v>
      </c>
      <c r="AS217" s="39">
        <v>772</v>
      </c>
      <c r="AT217" s="40">
        <f>AS217+(AS217*(POWER((AS217/AQ217),(0.333333333333333))-1))</f>
        <v>772.66782040222006</v>
      </c>
      <c r="AU217" s="40">
        <f>AT217+(AT217*(POWER((AT217/AR217),(0.333333333333333))-1))</f>
        <v>772.89055555597884</v>
      </c>
      <c r="AV217" s="40">
        <f>AU217+(AU217*(POWER((AU217/AS217),(0.333333333333333))-1))</f>
        <v>773.1876356422805</v>
      </c>
      <c r="AW217" s="39">
        <v>769</v>
      </c>
      <c r="AX217" s="39">
        <v>769</v>
      </c>
      <c r="AY217" s="39">
        <v>777</v>
      </c>
      <c r="AZ217" s="39">
        <v>767</v>
      </c>
      <c r="BA217" s="39">
        <v>767</v>
      </c>
      <c r="BB217" s="39">
        <v>767</v>
      </c>
      <c r="BC217" s="39">
        <v>767</v>
      </c>
      <c r="BD217" s="39">
        <v>762</v>
      </c>
      <c r="BE217" s="39">
        <v>728</v>
      </c>
      <c r="BF217" s="39">
        <v>697</v>
      </c>
      <c r="BG217" s="39">
        <v>652</v>
      </c>
      <c r="BH217" s="39">
        <v>643</v>
      </c>
      <c r="BI217" s="39">
        <v>643</v>
      </c>
      <c r="BJ217" s="39">
        <v>617</v>
      </c>
      <c r="BK217" s="39">
        <v>617</v>
      </c>
      <c r="BL217" s="39">
        <v>604</v>
      </c>
      <c r="BM217" s="39">
        <v>601</v>
      </c>
      <c r="BN217" s="39">
        <v>601</v>
      </c>
      <c r="BO217" s="39">
        <v>604</v>
      </c>
      <c r="BP217" s="39">
        <v>601</v>
      </c>
      <c r="BQ217" s="253">
        <v>601</v>
      </c>
      <c r="BR217" s="39">
        <v>601</v>
      </c>
      <c r="BS217" s="39">
        <v>601</v>
      </c>
      <c r="BT217" s="39">
        <v>601</v>
      </c>
    </row>
    <row r="218" spans="1:72" ht="36" customHeight="1" x14ac:dyDescent="0.25">
      <c r="A218" s="74">
        <v>205</v>
      </c>
      <c r="B218" s="71" t="s">
        <v>633</v>
      </c>
      <c r="C218" s="64" t="s">
        <v>15</v>
      </c>
      <c r="D218" s="22" t="s">
        <v>16</v>
      </c>
      <c r="E218" s="21" t="s">
        <v>1</v>
      </c>
      <c r="F218" s="21" t="s">
        <v>17</v>
      </c>
      <c r="G218" s="39">
        <v>198</v>
      </c>
      <c r="H218" s="39">
        <v>192</v>
      </c>
      <c r="I218" s="39">
        <v>185</v>
      </c>
      <c r="J218" s="39">
        <v>192</v>
      </c>
      <c r="K218" s="39">
        <v>195</v>
      </c>
      <c r="L218" s="39">
        <v>192</v>
      </c>
      <c r="M218" s="39">
        <v>189</v>
      </c>
      <c r="N218" s="39">
        <v>192</v>
      </c>
      <c r="O218" s="39">
        <v>195</v>
      </c>
      <c r="P218" s="39">
        <v>185</v>
      </c>
      <c r="Q218" s="39">
        <v>183</v>
      </c>
      <c r="R218" s="39">
        <v>181</v>
      </c>
      <c r="S218" s="39">
        <v>190</v>
      </c>
      <c r="T218" s="39">
        <v>192</v>
      </c>
      <c r="U218" s="39">
        <v>195</v>
      </c>
      <c r="V218" s="39">
        <v>192</v>
      </c>
      <c r="W218" s="39">
        <v>190</v>
      </c>
      <c r="X218" s="39">
        <v>160</v>
      </c>
      <c r="Y218" s="39">
        <v>189</v>
      </c>
      <c r="Z218" s="39">
        <v>185</v>
      </c>
      <c r="AA218" s="39">
        <v>192</v>
      </c>
      <c r="AB218" s="39">
        <v>181</v>
      </c>
      <c r="AC218" s="39">
        <v>178</v>
      </c>
      <c r="AD218" s="39">
        <v>183</v>
      </c>
      <c r="AE218" s="39">
        <v>364</v>
      </c>
      <c r="AF218" s="39">
        <v>370</v>
      </c>
      <c r="AG218" s="39">
        <v>382</v>
      </c>
      <c r="AH218" s="39">
        <v>188</v>
      </c>
      <c r="AI218" s="39">
        <v>186</v>
      </c>
      <c r="AJ218" s="39">
        <v>185</v>
      </c>
      <c r="AK218" s="39">
        <v>185</v>
      </c>
      <c r="AL218" s="39">
        <v>386</v>
      </c>
      <c r="AM218" s="39">
        <v>194</v>
      </c>
      <c r="AN218" s="39">
        <v>192</v>
      </c>
      <c r="AO218" s="39">
        <v>189</v>
      </c>
      <c r="AP218" s="39">
        <v>191</v>
      </c>
      <c r="AQ218" s="43">
        <v>186</v>
      </c>
      <c r="AR218" s="43">
        <v>186</v>
      </c>
      <c r="AS218" s="43">
        <v>193</v>
      </c>
      <c r="AT218" s="44"/>
      <c r="AU218" s="44"/>
      <c r="AV218" s="44"/>
      <c r="AW218" s="44"/>
      <c r="AX218" s="44"/>
      <c r="AY218" s="44"/>
      <c r="AZ218" s="44"/>
      <c r="BA218" s="44"/>
      <c r="BB218" s="44"/>
      <c r="BC218" s="44"/>
      <c r="BD218" s="44"/>
      <c r="BE218" s="44"/>
      <c r="BF218" s="44"/>
      <c r="BG218" s="44"/>
      <c r="BH218" s="44"/>
      <c r="BI218" s="44"/>
      <c r="BJ218" s="44"/>
      <c r="BK218" s="44"/>
      <c r="BL218" s="44"/>
      <c r="BM218" s="44"/>
      <c r="BN218" s="44"/>
      <c r="BO218" s="44"/>
      <c r="BP218" s="44"/>
      <c r="BQ218" s="252"/>
      <c r="BR218" s="44"/>
      <c r="BS218" s="44"/>
      <c r="BT218" s="44"/>
    </row>
    <row r="219" spans="1:72" ht="36" customHeight="1" x14ac:dyDescent="0.25">
      <c r="A219" s="74">
        <v>206</v>
      </c>
      <c r="B219" s="71" t="s">
        <v>633</v>
      </c>
      <c r="C219" s="64" t="s">
        <v>478</v>
      </c>
      <c r="D219" s="22" t="s">
        <v>138</v>
      </c>
      <c r="E219" s="21" t="s">
        <v>201</v>
      </c>
      <c r="F219" s="21" t="s">
        <v>757</v>
      </c>
      <c r="G219" s="39">
        <v>222</v>
      </c>
      <c r="H219" s="39">
        <v>241</v>
      </c>
      <c r="I219" s="39">
        <v>231</v>
      </c>
      <c r="J219" s="40">
        <v>234.08036269939558</v>
      </c>
      <c r="K219" s="40">
        <v>231.81825270821074</v>
      </c>
      <c r="L219" s="40">
        <v>232.09164720040201</v>
      </c>
      <c r="M219" s="40">
        <v>231.43250378375896</v>
      </c>
      <c r="N219" s="40">
        <v>231.30406350434438</v>
      </c>
      <c r="O219" s="40">
        <v>231.04212996521241</v>
      </c>
      <c r="P219" s="51">
        <v>409</v>
      </c>
      <c r="Q219" s="51">
        <v>363</v>
      </c>
      <c r="R219" s="51">
        <v>339</v>
      </c>
      <c r="S219" s="39">
        <v>260</v>
      </c>
      <c r="T219" s="39">
        <v>245</v>
      </c>
      <c r="U219" s="39">
        <v>255</v>
      </c>
      <c r="V219" s="45">
        <v>258</v>
      </c>
      <c r="W219" s="45">
        <v>306</v>
      </c>
      <c r="X219" s="45">
        <v>310</v>
      </c>
      <c r="Y219" s="45">
        <v>294</v>
      </c>
      <c r="Z219" s="45">
        <v>274</v>
      </c>
      <c r="AA219" s="45">
        <v>274</v>
      </c>
      <c r="AB219" s="39">
        <v>289</v>
      </c>
      <c r="AC219" s="39">
        <v>244</v>
      </c>
      <c r="AD219" s="39">
        <v>257</v>
      </c>
      <c r="AE219" s="39">
        <v>279</v>
      </c>
      <c r="AF219" s="39">
        <v>284</v>
      </c>
      <c r="AG219" s="39">
        <v>267</v>
      </c>
      <c r="AH219" s="45">
        <v>0</v>
      </c>
      <c r="AI219" s="45">
        <v>0</v>
      </c>
      <c r="AJ219" s="45">
        <v>0</v>
      </c>
      <c r="AK219" s="39">
        <v>254</v>
      </c>
      <c r="AL219" s="39">
        <v>261</v>
      </c>
      <c r="AM219" s="39">
        <v>393</v>
      </c>
      <c r="AN219" s="39">
        <v>445</v>
      </c>
      <c r="AO219" s="39">
        <v>330</v>
      </c>
      <c r="AP219" s="39">
        <v>493</v>
      </c>
      <c r="AQ219" s="39">
        <v>354</v>
      </c>
      <c r="AR219" s="39">
        <v>314</v>
      </c>
      <c r="AS219" s="39">
        <v>310</v>
      </c>
      <c r="AT219" s="39">
        <v>331</v>
      </c>
      <c r="AU219" s="39">
        <v>359</v>
      </c>
      <c r="AV219" s="39">
        <v>290</v>
      </c>
      <c r="AW219" s="39">
        <v>327</v>
      </c>
      <c r="AX219" s="39">
        <v>414</v>
      </c>
      <c r="AY219" s="39">
        <v>254</v>
      </c>
      <c r="AZ219" s="39">
        <v>303</v>
      </c>
      <c r="BA219" s="39">
        <v>233</v>
      </c>
      <c r="BB219" s="39">
        <v>506</v>
      </c>
      <c r="BC219" s="39">
        <v>157</v>
      </c>
      <c r="BD219" s="39">
        <v>189</v>
      </c>
      <c r="BE219" s="39">
        <v>230</v>
      </c>
      <c r="BF219" s="39">
        <v>278</v>
      </c>
      <c r="BG219" s="39">
        <v>250</v>
      </c>
      <c r="BH219" s="39">
        <v>206</v>
      </c>
      <c r="BI219" s="39">
        <v>217</v>
      </c>
      <c r="BJ219" s="39">
        <v>236</v>
      </c>
      <c r="BK219" s="39">
        <v>204</v>
      </c>
      <c r="BL219" s="39">
        <v>228</v>
      </c>
      <c r="BM219" s="39">
        <v>214</v>
      </c>
      <c r="BN219" s="39">
        <v>203</v>
      </c>
      <c r="BO219" s="39">
        <v>240</v>
      </c>
      <c r="BP219" s="39">
        <v>227</v>
      </c>
      <c r="BQ219" s="253">
        <v>192</v>
      </c>
      <c r="BR219" s="39">
        <v>187</v>
      </c>
      <c r="BS219" s="39">
        <v>186</v>
      </c>
      <c r="BT219" s="39">
        <v>248</v>
      </c>
    </row>
    <row r="220" spans="1:72" ht="36" customHeight="1" x14ac:dyDescent="0.25">
      <c r="A220" s="74">
        <v>207</v>
      </c>
      <c r="B220" s="71" t="s">
        <v>633</v>
      </c>
      <c r="C220" s="64" t="s">
        <v>18</v>
      </c>
      <c r="D220" s="22" t="s">
        <v>19</v>
      </c>
      <c r="E220" s="21" t="s">
        <v>1</v>
      </c>
      <c r="F220" s="21" t="s">
        <v>20</v>
      </c>
      <c r="G220" s="39">
        <v>153</v>
      </c>
      <c r="H220" s="39">
        <v>127</v>
      </c>
      <c r="I220" s="39">
        <v>144</v>
      </c>
      <c r="J220" s="39">
        <v>126</v>
      </c>
      <c r="K220" s="39">
        <v>121</v>
      </c>
      <c r="L220" s="39">
        <v>121</v>
      </c>
      <c r="M220" s="39">
        <v>121</v>
      </c>
      <c r="N220" s="39">
        <v>121</v>
      </c>
      <c r="O220" s="39">
        <v>121</v>
      </c>
      <c r="P220" s="39">
        <v>120</v>
      </c>
      <c r="Q220" s="39">
        <v>120</v>
      </c>
      <c r="R220" s="39">
        <v>120</v>
      </c>
      <c r="S220" s="39">
        <v>103</v>
      </c>
      <c r="T220" s="39">
        <v>103</v>
      </c>
      <c r="U220" s="39">
        <v>103</v>
      </c>
      <c r="V220" s="39">
        <v>100</v>
      </c>
      <c r="W220" s="39">
        <v>100</v>
      </c>
      <c r="X220" s="39">
        <v>100</v>
      </c>
      <c r="Y220" s="39">
        <v>116</v>
      </c>
      <c r="Z220" s="39">
        <v>100</v>
      </c>
      <c r="AA220" s="39">
        <v>100</v>
      </c>
      <c r="AB220" s="39">
        <v>88</v>
      </c>
      <c r="AC220" s="39">
        <v>91</v>
      </c>
      <c r="AD220" s="39">
        <v>88</v>
      </c>
      <c r="AE220" s="51">
        <v>103</v>
      </c>
      <c r="AF220" s="51">
        <v>103</v>
      </c>
      <c r="AG220" s="51">
        <v>103</v>
      </c>
      <c r="AH220" s="39">
        <v>88</v>
      </c>
      <c r="AI220" s="39">
        <v>88</v>
      </c>
      <c r="AJ220" s="39">
        <v>88</v>
      </c>
      <c r="AK220" s="39">
        <v>103</v>
      </c>
      <c r="AL220" s="39">
        <v>103</v>
      </c>
      <c r="AM220" s="39">
        <v>103</v>
      </c>
      <c r="AN220" s="40">
        <v>103</v>
      </c>
      <c r="AO220" s="40">
        <v>103</v>
      </c>
      <c r="AP220" s="40">
        <v>103</v>
      </c>
      <c r="AQ220" s="40">
        <v>103</v>
      </c>
      <c r="AR220" s="40">
        <v>103</v>
      </c>
      <c r="AS220" s="40">
        <v>103</v>
      </c>
      <c r="AT220" s="40">
        <f>AS220+(AS220*(POWER((AS220/AQ220),(0.333333333333333))-1))</f>
        <v>103</v>
      </c>
      <c r="AU220" s="40">
        <f>AT220+(AT220*(POWER((AT220/AR220),(0.333333333333333))-1))</f>
        <v>103</v>
      </c>
      <c r="AV220" s="40">
        <f>AU220+(AU220*(POWER((AU220/AS220),(0.333333333333333))-1))</f>
        <v>103</v>
      </c>
      <c r="AW220" s="39">
        <v>86</v>
      </c>
      <c r="AX220" s="39">
        <v>86</v>
      </c>
      <c r="AY220" s="39">
        <v>86</v>
      </c>
      <c r="AZ220" s="39">
        <v>122</v>
      </c>
      <c r="BA220" s="39">
        <v>122</v>
      </c>
      <c r="BB220" s="39">
        <v>122</v>
      </c>
      <c r="BC220" s="39">
        <v>122</v>
      </c>
      <c r="BD220" s="39">
        <v>122</v>
      </c>
      <c r="BE220" s="39">
        <v>122</v>
      </c>
      <c r="BF220" s="39">
        <v>58</v>
      </c>
      <c r="BG220" s="39">
        <v>58</v>
      </c>
      <c r="BH220" s="39">
        <v>60</v>
      </c>
      <c r="BI220" s="39">
        <v>56</v>
      </c>
      <c r="BJ220" s="39">
        <v>53</v>
      </c>
      <c r="BK220" s="39">
        <v>50</v>
      </c>
      <c r="BL220" s="39">
        <v>57</v>
      </c>
      <c r="BM220" s="39">
        <v>57</v>
      </c>
      <c r="BN220" s="39">
        <v>57</v>
      </c>
      <c r="BO220" s="39">
        <v>58</v>
      </c>
      <c r="BP220" s="39">
        <v>58</v>
      </c>
      <c r="BQ220" s="253">
        <v>53</v>
      </c>
      <c r="BR220" s="39">
        <v>58</v>
      </c>
      <c r="BS220" s="39">
        <v>58</v>
      </c>
      <c r="BT220" s="39">
        <v>58</v>
      </c>
    </row>
    <row r="221" spans="1:72" ht="36" customHeight="1" x14ac:dyDescent="0.25">
      <c r="A221" s="74">
        <v>208</v>
      </c>
      <c r="B221" s="71" t="s">
        <v>633</v>
      </c>
      <c r="C221" s="64" t="s">
        <v>886</v>
      </c>
      <c r="D221" s="22" t="s">
        <v>887</v>
      </c>
      <c r="E221" s="21" t="s">
        <v>310</v>
      </c>
      <c r="F221" s="21" t="s">
        <v>337</v>
      </c>
      <c r="G221" s="52"/>
      <c r="H221" s="52"/>
      <c r="I221" s="52"/>
      <c r="J221" s="52"/>
      <c r="K221" s="52"/>
      <c r="L221" s="52"/>
      <c r="M221" s="52"/>
      <c r="N221" s="52"/>
      <c r="O221" s="52"/>
      <c r="P221" s="52"/>
      <c r="Q221" s="52"/>
      <c r="R221" s="52"/>
      <c r="S221" s="52"/>
      <c r="T221" s="52"/>
      <c r="U221" s="52"/>
      <c r="V221" s="52"/>
      <c r="W221" s="52"/>
      <c r="X221" s="52"/>
      <c r="Y221" s="52"/>
      <c r="Z221" s="52"/>
      <c r="AA221" s="52"/>
      <c r="AB221" s="52"/>
      <c r="AC221" s="52"/>
      <c r="AD221" s="52"/>
      <c r="AE221" s="52"/>
      <c r="AF221" s="52"/>
      <c r="AG221" s="52"/>
      <c r="AH221" s="52"/>
      <c r="AI221" s="52"/>
      <c r="AJ221" s="52"/>
      <c r="AK221" s="52"/>
      <c r="AL221" s="52"/>
      <c r="AM221" s="52"/>
      <c r="AN221" s="52"/>
      <c r="AO221" s="52"/>
      <c r="AP221" s="52"/>
      <c r="AQ221" s="61"/>
      <c r="AR221" s="61"/>
      <c r="AS221" s="49"/>
      <c r="AT221" s="49"/>
      <c r="AU221" s="49"/>
      <c r="AV221" s="49"/>
      <c r="AW221" s="49"/>
      <c r="AX221" s="49"/>
      <c r="AY221" s="49"/>
      <c r="AZ221" s="49"/>
      <c r="BA221" s="49"/>
      <c r="BB221" s="49"/>
      <c r="BC221" s="49"/>
      <c r="BD221" s="49"/>
      <c r="BE221" s="49"/>
      <c r="BF221" s="40"/>
      <c r="BG221" s="40"/>
      <c r="BH221" s="40"/>
      <c r="BI221" s="40">
        <v>0</v>
      </c>
      <c r="BJ221" s="40">
        <v>0</v>
      </c>
      <c r="BK221" s="40">
        <v>0</v>
      </c>
      <c r="BL221" s="40">
        <v>0</v>
      </c>
      <c r="BM221" s="40">
        <v>0</v>
      </c>
      <c r="BN221" s="40">
        <v>0</v>
      </c>
      <c r="BO221" s="40">
        <v>0</v>
      </c>
      <c r="BP221" s="40">
        <v>0</v>
      </c>
      <c r="BQ221" s="255">
        <v>0</v>
      </c>
      <c r="BR221" s="40">
        <v>0</v>
      </c>
      <c r="BS221" s="40">
        <v>0</v>
      </c>
      <c r="BT221" s="40">
        <v>0</v>
      </c>
    </row>
    <row r="222" spans="1:72" ht="36" customHeight="1" x14ac:dyDescent="0.25">
      <c r="A222" s="74">
        <v>209</v>
      </c>
      <c r="B222" s="72" t="s">
        <v>633</v>
      </c>
      <c r="C222" s="64" t="s">
        <v>858</v>
      </c>
      <c r="D222" s="22" t="s">
        <v>795</v>
      </c>
      <c r="E222" s="21" t="s">
        <v>342</v>
      </c>
      <c r="F222" s="21" t="s">
        <v>796</v>
      </c>
      <c r="G222" s="52"/>
      <c r="H222" s="52"/>
      <c r="I222" s="52"/>
      <c r="J222" s="52"/>
      <c r="K222" s="52"/>
      <c r="L222" s="52"/>
      <c r="M222" s="52"/>
      <c r="N222" s="52"/>
      <c r="O222" s="52"/>
      <c r="P222" s="52"/>
      <c r="Q222" s="52"/>
      <c r="R222" s="52"/>
      <c r="S222" s="52"/>
      <c r="T222" s="52"/>
      <c r="U222" s="52"/>
      <c r="V222" s="52"/>
      <c r="W222" s="52"/>
      <c r="X222" s="52"/>
      <c r="Y222" s="52"/>
      <c r="Z222" s="52"/>
      <c r="AA222" s="52"/>
      <c r="AB222" s="52"/>
      <c r="AC222" s="52"/>
      <c r="AD222" s="60"/>
      <c r="AE222" s="60"/>
      <c r="AF222" s="60"/>
      <c r="AG222" s="49">
        <v>0</v>
      </c>
      <c r="AH222" s="49">
        <v>0</v>
      </c>
      <c r="AI222" s="49">
        <v>0</v>
      </c>
      <c r="AJ222" s="49">
        <v>0</v>
      </c>
      <c r="AK222" s="49">
        <v>0</v>
      </c>
      <c r="AL222" s="49">
        <v>0</v>
      </c>
      <c r="AM222" s="49">
        <v>0</v>
      </c>
      <c r="AN222" s="49">
        <v>0</v>
      </c>
      <c r="AO222" s="49">
        <v>0</v>
      </c>
      <c r="AP222" s="49">
        <v>0</v>
      </c>
      <c r="AQ222" s="49"/>
      <c r="AR222" s="49"/>
      <c r="AS222" s="49"/>
      <c r="AT222" s="193"/>
      <c r="AU222" s="193"/>
      <c r="AV222" s="193"/>
      <c r="AW222" s="40"/>
      <c r="AX222" s="40"/>
      <c r="AY222" s="40"/>
      <c r="AZ222" s="40"/>
      <c r="BA222" s="40"/>
      <c r="BB222" s="40"/>
      <c r="BC222" s="40"/>
      <c r="BD222" s="40"/>
      <c r="BE222" s="40"/>
      <c r="BF222" s="39">
        <v>7</v>
      </c>
      <c r="BG222" s="39">
        <v>8</v>
      </c>
      <c r="BH222" s="39">
        <v>10</v>
      </c>
      <c r="BI222" s="40">
        <f t="shared" ref="BI222" si="148">BH222+(BH222*(POWER((BH222/BF222),(0.333333333333333))-1))</f>
        <v>11.262478804436061</v>
      </c>
      <c r="BJ222" s="40">
        <f t="shared" ref="BJ222" si="149">BI222+(BI222*(POWER((BI222/BG222),(0.333333333333333))-1))</f>
        <v>12.62259515281065</v>
      </c>
      <c r="BK222" s="40">
        <f t="shared" ref="BK222" si="150">BJ222+(BJ222*(POWER((BJ222/BH222),(0.333333333333333))-1))</f>
        <v>13.641586178910371</v>
      </c>
      <c r="BL222" s="39">
        <v>73</v>
      </c>
      <c r="BM222" s="39">
        <v>75</v>
      </c>
      <c r="BN222" s="39">
        <v>76</v>
      </c>
      <c r="BO222" s="39">
        <v>34</v>
      </c>
      <c r="BP222" s="39">
        <v>36</v>
      </c>
      <c r="BQ222" s="253">
        <v>36</v>
      </c>
      <c r="BR222" s="39">
        <v>29</v>
      </c>
      <c r="BS222" s="39">
        <v>32</v>
      </c>
      <c r="BT222" s="39">
        <v>31</v>
      </c>
    </row>
    <row r="223" spans="1:72" ht="36" customHeight="1" x14ac:dyDescent="0.25">
      <c r="A223" s="74">
        <v>210</v>
      </c>
      <c r="B223" s="71" t="s">
        <v>633</v>
      </c>
      <c r="C223" s="64" t="s">
        <v>858</v>
      </c>
      <c r="D223" s="22" t="s">
        <v>13</v>
      </c>
      <c r="E223" s="21" t="s">
        <v>1</v>
      </c>
      <c r="F223" s="21" t="s">
        <v>14</v>
      </c>
      <c r="G223" s="42">
        <v>73</v>
      </c>
      <c r="H223" s="42">
        <v>73</v>
      </c>
      <c r="I223" s="42">
        <v>73</v>
      </c>
      <c r="J223" s="39">
        <v>75</v>
      </c>
      <c r="K223" s="39">
        <v>76</v>
      </c>
      <c r="L223" s="39">
        <v>77</v>
      </c>
      <c r="M223" s="39">
        <v>77</v>
      </c>
      <c r="N223" s="39">
        <v>75</v>
      </c>
      <c r="O223" s="39">
        <v>76</v>
      </c>
      <c r="P223" s="39">
        <v>76</v>
      </c>
      <c r="Q223" s="39">
        <v>77</v>
      </c>
      <c r="R223" s="39">
        <v>78</v>
      </c>
      <c r="S223" s="39">
        <v>78</v>
      </c>
      <c r="T223" s="39">
        <v>78</v>
      </c>
      <c r="U223" s="39">
        <v>80</v>
      </c>
      <c r="V223" s="39">
        <v>80</v>
      </c>
      <c r="W223" s="39">
        <v>81</v>
      </c>
      <c r="X223" s="39">
        <v>79</v>
      </c>
      <c r="Y223" s="39">
        <v>80</v>
      </c>
      <c r="Z223" s="39">
        <v>81</v>
      </c>
      <c r="AA223" s="39">
        <v>81</v>
      </c>
      <c r="AB223" s="39">
        <v>81</v>
      </c>
      <c r="AC223" s="39">
        <v>82</v>
      </c>
      <c r="AD223" s="39">
        <v>82</v>
      </c>
      <c r="AE223" s="39">
        <v>78</v>
      </c>
      <c r="AF223" s="39">
        <v>79</v>
      </c>
      <c r="AG223" s="39">
        <v>80</v>
      </c>
      <c r="AH223" s="39">
        <v>80</v>
      </c>
      <c r="AI223" s="39">
        <v>81</v>
      </c>
      <c r="AJ223" s="39">
        <v>82</v>
      </c>
      <c r="AK223" s="39">
        <v>84</v>
      </c>
      <c r="AL223" s="45">
        <v>85</v>
      </c>
      <c r="AM223" s="45">
        <v>85</v>
      </c>
      <c r="AN223" s="45">
        <v>82</v>
      </c>
      <c r="AO223" s="45">
        <v>83</v>
      </c>
      <c r="AP223" s="45">
        <v>84</v>
      </c>
      <c r="AQ223" s="68">
        <v>84</v>
      </c>
      <c r="AR223" s="68">
        <v>85</v>
      </c>
      <c r="AS223" s="68">
        <v>87</v>
      </c>
      <c r="AT223" s="68">
        <v>88</v>
      </c>
      <c r="AU223" s="68">
        <v>88</v>
      </c>
      <c r="AV223" s="68">
        <v>90</v>
      </c>
      <c r="AW223" s="68">
        <v>91</v>
      </c>
      <c r="AX223" s="68">
        <v>89</v>
      </c>
      <c r="AY223" s="39">
        <v>88</v>
      </c>
      <c r="AZ223" s="39">
        <v>86</v>
      </c>
      <c r="BA223" s="39">
        <v>87</v>
      </c>
      <c r="BB223" s="39">
        <v>89</v>
      </c>
      <c r="BC223" s="39">
        <v>87</v>
      </c>
      <c r="BD223" s="39">
        <v>85</v>
      </c>
      <c r="BE223" s="39">
        <v>82</v>
      </c>
      <c r="BF223" s="39">
        <v>80</v>
      </c>
      <c r="BG223" s="39">
        <v>79</v>
      </c>
      <c r="BH223" s="39">
        <v>78</v>
      </c>
      <c r="BI223" s="39">
        <v>76</v>
      </c>
      <c r="BJ223" s="39">
        <v>76</v>
      </c>
      <c r="BK223" s="39">
        <v>74</v>
      </c>
      <c r="BL223" s="39">
        <v>73</v>
      </c>
      <c r="BM223" s="39">
        <v>75</v>
      </c>
      <c r="BN223" s="39">
        <v>76</v>
      </c>
      <c r="BO223" s="39">
        <v>74</v>
      </c>
      <c r="BP223" s="39">
        <v>75</v>
      </c>
      <c r="BQ223" s="253">
        <v>76</v>
      </c>
      <c r="BR223" s="39">
        <v>74</v>
      </c>
      <c r="BS223" s="39">
        <v>75</v>
      </c>
      <c r="BT223" s="39">
        <v>76</v>
      </c>
    </row>
    <row r="224" spans="1:72" ht="36" customHeight="1" x14ac:dyDescent="0.25">
      <c r="A224" s="74">
        <v>211</v>
      </c>
      <c r="B224" s="71" t="s">
        <v>633</v>
      </c>
      <c r="C224" s="64" t="s">
        <v>367</v>
      </c>
      <c r="D224" s="22" t="s">
        <v>368</v>
      </c>
      <c r="E224" s="21" t="s">
        <v>352</v>
      </c>
      <c r="F224" s="21" t="s">
        <v>357</v>
      </c>
      <c r="G224" s="39">
        <v>780</v>
      </c>
      <c r="H224" s="39">
        <v>780</v>
      </c>
      <c r="I224" s="39">
        <v>780</v>
      </c>
      <c r="J224" s="39">
        <v>780</v>
      </c>
      <c r="K224" s="39">
        <v>780</v>
      </c>
      <c r="L224" s="39">
        <v>780</v>
      </c>
      <c r="M224" s="39">
        <v>780</v>
      </c>
      <c r="N224" s="39">
        <v>780</v>
      </c>
      <c r="O224" s="39">
        <v>780</v>
      </c>
      <c r="P224" s="39">
        <v>780</v>
      </c>
      <c r="Q224" s="39">
        <v>780</v>
      </c>
      <c r="R224" s="39">
        <v>780</v>
      </c>
      <c r="S224" s="39">
        <v>780</v>
      </c>
      <c r="T224" s="39">
        <v>780</v>
      </c>
      <c r="U224" s="39">
        <v>780</v>
      </c>
      <c r="V224" s="39">
        <v>780</v>
      </c>
      <c r="W224" s="39">
        <v>780</v>
      </c>
      <c r="X224" s="39">
        <v>780</v>
      </c>
      <c r="Y224" s="39">
        <v>780</v>
      </c>
      <c r="Z224" s="39">
        <v>780</v>
      </c>
      <c r="AA224" s="39">
        <v>780</v>
      </c>
      <c r="AB224" s="39">
        <v>780</v>
      </c>
      <c r="AC224" s="39">
        <v>780</v>
      </c>
      <c r="AD224" s="39">
        <v>780</v>
      </c>
      <c r="AE224" s="39">
        <v>780</v>
      </c>
      <c r="AF224" s="39">
        <v>780</v>
      </c>
      <c r="AG224" s="39">
        <v>780</v>
      </c>
      <c r="AH224" s="39">
        <v>510</v>
      </c>
      <c r="AI224" s="39">
        <v>510</v>
      </c>
      <c r="AJ224" s="39">
        <v>510</v>
      </c>
      <c r="AK224" s="39">
        <v>400</v>
      </c>
      <c r="AL224" s="39">
        <v>400</v>
      </c>
      <c r="AM224" s="39">
        <v>400</v>
      </c>
      <c r="AN224" s="44"/>
      <c r="AO224" s="44"/>
      <c r="AP224" s="44"/>
      <c r="AQ224" s="44"/>
      <c r="AR224" s="44"/>
      <c r="AS224" s="44"/>
      <c r="AT224" s="44"/>
      <c r="AU224" s="44"/>
      <c r="AV224" s="44"/>
      <c r="AW224" s="44"/>
      <c r="AX224" s="44"/>
      <c r="AY224" s="44"/>
      <c r="AZ224" s="44"/>
      <c r="BA224" s="44"/>
      <c r="BB224" s="44"/>
      <c r="BC224" s="44"/>
      <c r="BD224" s="44"/>
      <c r="BE224" s="44"/>
      <c r="BF224" s="44"/>
      <c r="BG224" s="44"/>
      <c r="BH224" s="44"/>
      <c r="BI224" s="44"/>
      <c r="BJ224" s="44"/>
      <c r="BK224" s="44"/>
      <c r="BL224" s="44"/>
      <c r="BM224" s="44"/>
      <c r="BN224" s="44"/>
      <c r="BO224" s="44"/>
      <c r="BP224" s="44"/>
      <c r="BQ224" s="252"/>
      <c r="BR224" s="44"/>
      <c r="BS224" s="44"/>
      <c r="BT224" s="44"/>
    </row>
    <row r="225" spans="1:72" ht="36" customHeight="1" x14ac:dyDescent="0.25">
      <c r="A225" s="74">
        <v>212</v>
      </c>
      <c r="B225" s="71" t="s">
        <v>633</v>
      </c>
      <c r="C225" s="64" t="s">
        <v>117</v>
      </c>
      <c r="D225" s="22" t="s">
        <v>118</v>
      </c>
      <c r="E225" s="21" t="s">
        <v>107</v>
      </c>
      <c r="F225" s="21" t="s">
        <v>119</v>
      </c>
      <c r="G225" s="51">
        <v>0</v>
      </c>
      <c r="H225" s="51">
        <v>0</v>
      </c>
      <c r="I225" s="51">
        <v>0</v>
      </c>
      <c r="J225" s="39">
        <v>0</v>
      </c>
      <c r="K225" s="39">
        <v>0</v>
      </c>
      <c r="L225" s="39">
        <v>0</v>
      </c>
      <c r="M225" s="39">
        <v>0</v>
      </c>
      <c r="N225" s="39">
        <v>0</v>
      </c>
      <c r="O225" s="39">
        <v>0</v>
      </c>
      <c r="P225" s="39">
        <v>13</v>
      </c>
      <c r="Q225" s="39">
        <v>0</v>
      </c>
      <c r="R225" s="39">
        <v>1</v>
      </c>
      <c r="S225" s="51">
        <v>0</v>
      </c>
      <c r="T225" s="51">
        <v>0</v>
      </c>
      <c r="U225" s="51">
        <v>0</v>
      </c>
      <c r="V225" s="51">
        <v>0</v>
      </c>
      <c r="W225" s="51">
        <v>0</v>
      </c>
      <c r="X225" s="51">
        <v>0</v>
      </c>
      <c r="Y225" s="39">
        <v>0</v>
      </c>
      <c r="Z225" s="39">
        <v>0</v>
      </c>
      <c r="AA225" s="39">
        <v>0</v>
      </c>
      <c r="AB225" s="39">
        <v>2</v>
      </c>
      <c r="AC225" s="39">
        <v>2</v>
      </c>
      <c r="AD225" s="39">
        <v>1</v>
      </c>
      <c r="AE225" s="39">
        <v>0</v>
      </c>
      <c r="AF225" s="39">
        <v>0</v>
      </c>
      <c r="AG225" s="39">
        <v>0</v>
      </c>
      <c r="AH225" s="40">
        <v>0</v>
      </c>
      <c r="AI225" s="40">
        <v>0</v>
      </c>
      <c r="AJ225" s="40">
        <v>0</v>
      </c>
      <c r="AK225" s="40">
        <v>0</v>
      </c>
      <c r="AL225" s="40">
        <v>0</v>
      </c>
      <c r="AM225" s="40">
        <v>0</v>
      </c>
      <c r="AN225" s="40">
        <v>0</v>
      </c>
      <c r="AO225" s="40">
        <v>0</v>
      </c>
      <c r="AP225" s="40">
        <v>0</v>
      </c>
      <c r="AQ225" s="41">
        <v>0</v>
      </c>
      <c r="AR225" s="41">
        <v>0</v>
      </c>
      <c r="AS225" s="41">
        <v>0</v>
      </c>
      <c r="AT225" s="41">
        <v>0</v>
      </c>
      <c r="AU225" s="41">
        <v>0</v>
      </c>
      <c r="AV225" s="41">
        <v>0</v>
      </c>
      <c r="AW225" s="41">
        <v>0</v>
      </c>
      <c r="AX225" s="41">
        <v>0</v>
      </c>
      <c r="AY225" s="41">
        <v>0</v>
      </c>
      <c r="AZ225" s="41">
        <v>0</v>
      </c>
      <c r="BA225" s="41">
        <v>0</v>
      </c>
      <c r="BB225" s="41">
        <v>0</v>
      </c>
      <c r="BC225" s="41">
        <v>0</v>
      </c>
      <c r="BD225" s="41">
        <v>0</v>
      </c>
      <c r="BE225" s="41">
        <v>0</v>
      </c>
      <c r="BF225" s="41">
        <v>0</v>
      </c>
      <c r="BG225" s="41">
        <v>0</v>
      </c>
      <c r="BH225" s="41">
        <v>0</v>
      </c>
      <c r="BI225" s="41">
        <v>0</v>
      </c>
      <c r="BJ225" s="41">
        <v>0</v>
      </c>
      <c r="BK225" s="41">
        <v>0</v>
      </c>
      <c r="BL225" s="44"/>
      <c r="BM225" s="44"/>
      <c r="BN225" s="44"/>
      <c r="BO225" s="44"/>
      <c r="BP225" s="44"/>
      <c r="BQ225" s="252"/>
      <c r="BR225" s="44"/>
      <c r="BS225" s="44"/>
      <c r="BT225" s="44"/>
    </row>
    <row r="226" spans="1:72" ht="36" customHeight="1" x14ac:dyDescent="0.25">
      <c r="A226" s="74">
        <v>213</v>
      </c>
      <c r="B226" s="71" t="s">
        <v>633</v>
      </c>
      <c r="C226" s="64" t="s">
        <v>117</v>
      </c>
      <c r="D226" s="22" t="s">
        <v>118</v>
      </c>
      <c r="E226" s="21" t="s">
        <v>107</v>
      </c>
      <c r="F226" s="21" t="s">
        <v>465</v>
      </c>
      <c r="G226" s="39">
        <v>18</v>
      </c>
      <c r="H226" s="39">
        <v>18</v>
      </c>
      <c r="I226" s="39">
        <v>18</v>
      </c>
      <c r="J226" s="39">
        <v>19</v>
      </c>
      <c r="K226" s="39">
        <v>17</v>
      </c>
      <c r="L226" s="39">
        <v>16</v>
      </c>
      <c r="M226" s="39">
        <v>12</v>
      </c>
      <c r="N226" s="39">
        <v>15</v>
      </c>
      <c r="O226" s="39">
        <v>21</v>
      </c>
      <c r="P226" s="39">
        <v>0</v>
      </c>
      <c r="Q226" s="39">
        <v>14</v>
      </c>
      <c r="R226" s="39">
        <v>18</v>
      </c>
      <c r="S226" s="39">
        <v>12</v>
      </c>
      <c r="T226" s="39">
        <v>15</v>
      </c>
      <c r="U226" s="39">
        <v>21</v>
      </c>
      <c r="V226" s="39">
        <v>2</v>
      </c>
      <c r="W226" s="39">
        <v>2</v>
      </c>
      <c r="X226" s="39">
        <v>2</v>
      </c>
      <c r="Y226" s="39">
        <v>1</v>
      </c>
      <c r="Z226" s="39">
        <v>1</v>
      </c>
      <c r="AA226" s="39">
        <v>2</v>
      </c>
      <c r="AB226" s="39">
        <v>2</v>
      </c>
      <c r="AC226" s="39">
        <v>2</v>
      </c>
      <c r="AD226" s="39">
        <v>1</v>
      </c>
      <c r="AE226" s="39">
        <v>2</v>
      </c>
      <c r="AF226" s="39">
        <v>2</v>
      </c>
      <c r="AG226" s="39">
        <v>2</v>
      </c>
      <c r="AH226" s="39">
        <v>2</v>
      </c>
      <c r="AI226" s="39">
        <v>2</v>
      </c>
      <c r="AJ226" s="39">
        <v>2</v>
      </c>
      <c r="AK226" s="39">
        <v>2</v>
      </c>
      <c r="AL226" s="39">
        <v>2</v>
      </c>
      <c r="AM226" s="39">
        <v>2</v>
      </c>
      <c r="AN226" s="40">
        <v>2</v>
      </c>
      <c r="AO226" s="40">
        <v>2</v>
      </c>
      <c r="AP226" s="40">
        <v>2</v>
      </c>
      <c r="AQ226" s="40">
        <v>2</v>
      </c>
      <c r="AR226" s="40">
        <v>2</v>
      </c>
      <c r="AS226" s="40">
        <v>2</v>
      </c>
      <c r="AT226" s="39">
        <v>2</v>
      </c>
      <c r="AU226" s="39">
        <v>1</v>
      </c>
      <c r="AV226" s="39">
        <v>1</v>
      </c>
      <c r="AW226" s="39">
        <v>2</v>
      </c>
      <c r="AX226" s="39">
        <v>1</v>
      </c>
      <c r="AY226" s="39">
        <v>2</v>
      </c>
      <c r="AZ226" s="40">
        <f t="shared" ref="AZ226:BE226" si="151">AY226+(AY226*(POWER((AY226/AW226),(0.333333333333333))-1))</f>
        <v>2</v>
      </c>
      <c r="BA226" s="40">
        <f t="shared" si="151"/>
        <v>2.5198420997897459</v>
      </c>
      <c r="BB226" s="40">
        <f t="shared" si="151"/>
        <v>2.7215800003487534</v>
      </c>
      <c r="BC226" s="40">
        <f t="shared" si="151"/>
        <v>3.0159083608067725</v>
      </c>
      <c r="BD226" s="40">
        <f t="shared" si="151"/>
        <v>3.2020866439564766</v>
      </c>
      <c r="BE226" s="40">
        <f t="shared" si="151"/>
        <v>3.3804179870709281</v>
      </c>
      <c r="BF226" s="39">
        <v>2</v>
      </c>
      <c r="BG226" s="39">
        <v>3</v>
      </c>
      <c r="BH226" s="39">
        <v>1</v>
      </c>
      <c r="BI226" s="39">
        <v>2</v>
      </c>
      <c r="BJ226" s="39">
        <v>2</v>
      </c>
      <c r="BK226" s="39">
        <v>3</v>
      </c>
      <c r="BL226" s="39">
        <v>2</v>
      </c>
      <c r="BM226" s="39">
        <v>1</v>
      </c>
      <c r="BN226" s="39">
        <v>2</v>
      </c>
      <c r="BO226" s="40">
        <f t="shared" ref="BO226" si="152">BN226+(BN226*(POWER((BN226/BL226),(0.333333333333333))-1))</f>
        <v>2</v>
      </c>
      <c r="BP226" s="40">
        <f t="shared" ref="BP226" si="153">BO226+(BO226*(POWER((BO226/BM226),(0.333333333333333))-1))</f>
        <v>2.5198420997897459</v>
      </c>
      <c r="BQ226" s="255">
        <f>BP226+(BP226*(POWER((BP226/BN226),(0.333333333333333))-1))</f>
        <v>2.7215800003487534</v>
      </c>
      <c r="BR226" s="266">
        <v>2</v>
      </c>
      <c r="BS226" s="266">
        <v>2</v>
      </c>
      <c r="BT226" s="266">
        <v>2</v>
      </c>
    </row>
    <row r="227" spans="1:72" ht="36" customHeight="1" x14ac:dyDescent="0.25">
      <c r="A227" s="74">
        <v>214</v>
      </c>
      <c r="B227" s="71" t="s">
        <v>633</v>
      </c>
      <c r="C227" s="64" t="s">
        <v>468</v>
      </c>
      <c r="D227" s="22" t="s">
        <v>122</v>
      </c>
      <c r="E227" s="21" t="s">
        <v>121</v>
      </c>
      <c r="F227" s="21" t="s">
        <v>123</v>
      </c>
      <c r="G227" s="39">
        <v>1677</v>
      </c>
      <c r="H227" s="39">
        <v>1674</v>
      </c>
      <c r="I227" s="39">
        <v>1678</v>
      </c>
      <c r="J227" s="39">
        <v>1681</v>
      </c>
      <c r="K227" s="39">
        <v>1683</v>
      </c>
      <c r="L227" s="39">
        <v>1682</v>
      </c>
      <c r="M227" s="39">
        <v>1687</v>
      </c>
      <c r="N227" s="39">
        <v>1694</v>
      </c>
      <c r="O227" s="39">
        <v>1699</v>
      </c>
      <c r="P227" s="39">
        <v>1704</v>
      </c>
      <c r="Q227" s="39">
        <v>1710</v>
      </c>
      <c r="R227" s="39">
        <v>1714</v>
      </c>
      <c r="S227" s="39">
        <v>1700</v>
      </c>
      <c r="T227" s="39">
        <v>1697</v>
      </c>
      <c r="U227" s="39">
        <v>1695</v>
      </c>
      <c r="V227" s="39">
        <v>1703</v>
      </c>
      <c r="W227" s="39">
        <v>1707</v>
      </c>
      <c r="X227" s="39">
        <v>1709</v>
      </c>
      <c r="Y227" s="39">
        <v>1712</v>
      </c>
      <c r="Z227" s="39">
        <v>1714</v>
      </c>
      <c r="AA227" s="39">
        <v>1717</v>
      </c>
      <c r="AB227" s="39">
        <v>1686</v>
      </c>
      <c r="AC227" s="39">
        <v>1648</v>
      </c>
      <c r="AD227" s="39">
        <v>1618</v>
      </c>
      <c r="AE227" s="39">
        <v>1621</v>
      </c>
      <c r="AF227" s="39">
        <v>1616</v>
      </c>
      <c r="AG227" s="39">
        <v>1614</v>
      </c>
      <c r="AH227" s="39">
        <v>1611</v>
      </c>
      <c r="AI227" s="39">
        <v>1609</v>
      </c>
      <c r="AJ227" s="39">
        <v>1606</v>
      </c>
      <c r="AK227" s="39">
        <v>1600</v>
      </c>
      <c r="AL227" s="39">
        <v>1596</v>
      </c>
      <c r="AM227" s="39">
        <v>1591</v>
      </c>
      <c r="AN227" s="39">
        <v>1589</v>
      </c>
      <c r="AO227" s="39">
        <v>1584</v>
      </c>
      <c r="AP227" s="39">
        <v>1580</v>
      </c>
      <c r="AQ227" s="39">
        <v>1565</v>
      </c>
      <c r="AR227" s="39">
        <v>1552</v>
      </c>
      <c r="AS227" s="39">
        <v>1538</v>
      </c>
      <c r="AT227" s="39">
        <v>1512</v>
      </c>
      <c r="AU227" s="39">
        <v>1490</v>
      </c>
      <c r="AV227" s="39">
        <v>1471</v>
      </c>
      <c r="AW227" s="39">
        <v>1466</v>
      </c>
      <c r="AX227" s="39">
        <v>1458</v>
      </c>
      <c r="AY227" s="39">
        <v>1447</v>
      </c>
      <c r="AZ227" s="39">
        <v>1433</v>
      </c>
      <c r="BA227" s="39">
        <v>1422</v>
      </c>
      <c r="BB227" s="39">
        <v>1371</v>
      </c>
      <c r="BC227" s="39">
        <v>1322</v>
      </c>
      <c r="BD227" s="39">
        <v>1274</v>
      </c>
      <c r="BE227" s="39">
        <v>1201</v>
      </c>
      <c r="BF227" s="39">
        <v>1152</v>
      </c>
      <c r="BG227" s="39">
        <v>1102</v>
      </c>
      <c r="BH227" s="39">
        <v>1074</v>
      </c>
      <c r="BI227" s="39">
        <v>996</v>
      </c>
      <c r="BJ227" s="39">
        <v>995</v>
      </c>
      <c r="BK227" s="39">
        <v>989</v>
      </c>
      <c r="BL227" s="39">
        <v>984</v>
      </c>
      <c r="BM227" s="39">
        <v>978</v>
      </c>
      <c r="BN227" s="39">
        <v>973</v>
      </c>
      <c r="BO227" s="39">
        <v>963</v>
      </c>
      <c r="BP227" s="39">
        <v>954</v>
      </c>
      <c r="BQ227" s="253">
        <v>943</v>
      </c>
      <c r="BR227" s="39">
        <v>928</v>
      </c>
      <c r="BS227" s="39">
        <v>912</v>
      </c>
      <c r="BT227" s="39">
        <v>896</v>
      </c>
    </row>
    <row r="228" spans="1:72" ht="36" customHeight="1" x14ac:dyDescent="0.25">
      <c r="A228" s="74">
        <v>215</v>
      </c>
      <c r="B228" s="71" t="s">
        <v>633</v>
      </c>
      <c r="C228" s="64" t="s">
        <v>217</v>
      </c>
      <c r="D228" s="22" t="s">
        <v>218</v>
      </c>
      <c r="E228" s="21" t="s">
        <v>201</v>
      </c>
      <c r="F228" s="21" t="s">
        <v>211</v>
      </c>
      <c r="G228" s="39">
        <v>152</v>
      </c>
      <c r="H228" s="39">
        <v>151</v>
      </c>
      <c r="I228" s="39">
        <v>148</v>
      </c>
      <c r="J228" s="39">
        <v>154</v>
      </c>
      <c r="K228" s="39">
        <v>176</v>
      </c>
      <c r="L228" s="39">
        <v>139</v>
      </c>
      <c r="M228" s="39">
        <v>118</v>
      </c>
      <c r="N228" s="39">
        <v>180</v>
      </c>
      <c r="O228" s="39">
        <v>286</v>
      </c>
      <c r="P228" s="39">
        <v>229</v>
      </c>
      <c r="Q228" s="39">
        <v>251</v>
      </c>
      <c r="R228" s="39">
        <v>328</v>
      </c>
      <c r="S228" s="39">
        <v>351</v>
      </c>
      <c r="T228" s="39">
        <v>413</v>
      </c>
      <c r="U228" s="39">
        <v>522</v>
      </c>
      <c r="V228" s="39">
        <v>665</v>
      </c>
      <c r="W228" s="39">
        <v>442</v>
      </c>
      <c r="X228" s="39">
        <v>806</v>
      </c>
      <c r="Y228" s="39">
        <v>870</v>
      </c>
      <c r="Z228" s="39">
        <v>823</v>
      </c>
      <c r="AA228" s="39">
        <v>1024</v>
      </c>
      <c r="AB228" s="39">
        <v>806</v>
      </c>
      <c r="AC228" s="39">
        <v>825</v>
      </c>
      <c r="AD228" s="39">
        <v>807</v>
      </c>
      <c r="AE228" s="39">
        <v>808</v>
      </c>
      <c r="AF228" s="39">
        <v>893</v>
      </c>
      <c r="AG228" s="39">
        <v>905</v>
      </c>
      <c r="AH228" s="39">
        <v>965</v>
      </c>
      <c r="AI228" s="39">
        <v>914</v>
      </c>
      <c r="AJ228" s="39">
        <v>938</v>
      </c>
      <c r="AK228" s="39">
        <v>938</v>
      </c>
      <c r="AL228" s="39">
        <v>955</v>
      </c>
      <c r="AM228" s="39">
        <v>972</v>
      </c>
      <c r="AN228" s="39">
        <v>992</v>
      </c>
      <c r="AO228" s="39">
        <v>995</v>
      </c>
      <c r="AP228" s="39">
        <v>997</v>
      </c>
      <c r="AQ228" s="39">
        <v>976</v>
      </c>
      <c r="AR228" s="39">
        <v>1045</v>
      </c>
      <c r="AS228" s="39">
        <v>1049</v>
      </c>
      <c r="AT228" s="39">
        <v>991</v>
      </c>
      <c r="AU228" s="39">
        <v>1043</v>
      </c>
      <c r="AV228" s="39">
        <v>1061</v>
      </c>
      <c r="AW228" s="39">
        <v>1065</v>
      </c>
      <c r="AX228" s="39">
        <v>1063</v>
      </c>
      <c r="AY228" s="39">
        <v>1105</v>
      </c>
      <c r="AZ228" s="39">
        <v>1074</v>
      </c>
      <c r="BA228" s="39">
        <v>999</v>
      </c>
      <c r="BB228" s="39">
        <v>955</v>
      </c>
      <c r="BC228" s="39">
        <v>988</v>
      </c>
      <c r="BD228" s="39">
        <v>865</v>
      </c>
      <c r="BE228" s="39">
        <v>896</v>
      </c>
      <c r="BF228" s="39">
        <v>906</v>
      </c>
      <c r="BG228" s="39">
        <v>906</v>
      </c>
      <c r="BH228" s="39">
        <v>904</v>
      </c>
      <c r="BI228" s="39">
        <v>1093</v>
      </c>
      <c r="BJ228" s="39">
        <v>1097</v>
      </c>
      <c r="BK228" s="39">
        <v>1128</v>
      </c>
      <c r="BL228" s="39">
        <v>1058</v>
      </c>
      <c r="BM228" s="39">
        <v>1060</v>
      </c>
      <c r="BN228" s="39">
        <v>1075</v>
      </c>
      <c r="BO228" s="39">
        <v>1099</v>
      </c>
      <c r="BP228" s="39">
        <v>1086</v>
      </c>
      <c r="BQ228" s="253">
        <v>1098</v>
      </c>
      <c r="BR228" s="39">
        <v>1113</v>
      </c>
      <c r="BS228" s="39">
        <v>1132</v>
      </c>
      <c r="BT228" s="39">
        <v>1134</v>
      </c>
    </row>
    <row r="229" spans="1:72" ht="36" customHeight="1" x14ac:dyDescent="0.25">
      <c r="A229" s="74">
        <v>216</v>
      </c>
      <c r="B229" s="71" t="s">
        <v>633</v>
      </c>
      <c r="C229" s="64" t="s">
        <v>611</v>
      </c>
      <c r="D229" s="22" t="s">
        <v>612</v>
      </c>
      <c r="E229" s="21" t="s">
        <v>229</v>
      </c>
      <c r="F229" s="21" t="s">
        <v>613</v>
      </c>
      <c r="G229" s="52"/>
      <c r="H229" s="52"/>
      <c r="I229" s="52"/>
      <c r="J229" s="52"/>
      <c r="K229" s="52"/>
      <c r="L229" s="52"/>
      <c r="M229" s="52"/>
      <c r="N229" s="52"/>
      <c r="O229" s="52"/>
      <c r="P229" s="52"/>
      <c r="Q229" s="52"/>
      <c r="R229" s="52"/>
      <c r="S229" s="52"/>
      <c r="T229" s="52"/>
      <c r="U229" s="52"/>
      <c r="V229" s="45">
        <v>0</v>
      </c>
      <c r="W229" s="45">
        <v>0</v>
      </c>
      <c r="X229" s="45">
        <v>0</v>
      </c>
      <c r="Y229" s="45">
        <v>0</v>
      </c>
      <c r="Z229" s="45">
        <v>0</v>
      </c>
      <c r="AA229" s="45">
        <v>0</v>
      </c>
      <c r="AB229" s="45">
        <v>0</v>
      </c>
      <c r="AC229" s="45">
        <v>0</v>
      </c>
      <c r="AD229" s="45">
        <v>0</v>
      </c>
      <c r="AE229" s="40">
        <v>0</v>
      </c>
      <c r="AF229" s="40">
        <v>0</v>
      </c>
      <c r="AG229" s="40">
        <v>0</v>
      </c>
      <c r="AH229" s="39">
        <v>20</v>
      </c>
      <c r="AI229" s="39">
        <v>20</v>
      </c>
      <c r="AJ229" s="39">
        <v>20</v>
      </c>
      <c r="AK229" s="39">
        <v>20</v>
      </c>
      <c r="AL229" s="39">
        <v>20</v>
      </c>
      <c r="AM229" s="39">
        <v>20</v>
      </c>
      <c r="AN229" s="39">
        <v>20</v>
      </c>
      <c r="AO229" s="39">
        <v>20</v>
      </c>
      <c r="AP229" s="39">
        <v>20</v>
      </c>
      <c r="AQ229" s="39">
        <v>20</v>
      </c>
      <c r="AR229" s="39">
        <v>20</v>
      </c>
      <c r="AS229" s="39">
        <v>20</v>
      </c>
      <c r="AT229" s="39">
        <v>20</v>
      </c>
      <c r="AU229" s="39">
        <v>20</v>
      </c>
      <c r="AV229" s="39">
        <v>20</v>
      </c>
      <c r="AW229" s="39">
        <v>20</v>
      </c>
      <c r="AX229" s="39">
        <v>20</v>
      </c>
      <c r="AY229" s="39">
        <v>20</v>
      </c>
      <c r="AZ229" s="39">
        <v>20</v>
      </c>
      <c r="BA229" s="39">
        <v>20</v>
      </c>
      <c r="BB229" s="39">
        <v>20</v>
      </c>
      <c r="BC229" s="39">
        <v>20</v>
      </c>
      <c r="BD229" s="39">
        <v>20</v>
      </c>
      <c r="BE229" s="39">
        <v>20</v>
      </c>
      <c r="BF229" s="39">
        <v>20</v>
      </c>
      <c r="BG229" s="39">
        <v>20</v>
      </c>
      <c r="BH229" s="39">
        <v>20</v>
      </c>
      <c r="BI229" s="39">
        <v>20</v>
      </c>
      <c r="BJ229" s="39">
        <v>20</v>
      </c>
      <c r="BK229" s="39">
        <v>20</v>
      </c>
      <c r="BL229" s="39">
        <v>20</v>
      </c>
      <c r="BM229" s="39">
        <v>20</v>
      </c>
      <c r="BN229" s="39">
        <v>20</v>
      </c>
      <c r="BO229" s="39">
        <v>20</v>
      </c>
      <c r="BP229" s="39">
        <v>20</v>
      </c>
      <c r="BQ229" s="253">
        <v>20</v>
      </c>
      <c r="BR229" s="39">
        <v>20</v>
      </c>
      <c r="BS229" s="39">
        <v>20</v>
      </c>
      <c r="BT229" s="39">
        <v>20</v>
      </c>
    </row>
    <row r="230" spans="1:72" ht="36" customHeight="1" x14ac:dyDescent="0.25">
      <c r="A230" s="74">
        <v>217</v>
      </c>
      <c r="B230" s="71" t="s">
        <v>633</v>
      </c>
      <c r="C230" s="64" t="s">
        <v>552</v>
      </c>
      <c r="D230" s="22" t="s">
        <v>562</v>
      </c>
      <c r="E230" s="21" t="s">
        <v>290</v>
      </c>
      <c r="F230" s="21" t="s">
        <v>570</v>
      </c>
      <c r="G230" s="45">
        <v>0</v>
      </c>
      <c r="H230" s="45">
        <v>0</v>
      </c>
      <c r="I230" s="45">
        <v>0</v>
      </c>
      <c r="J230" s="45">
        <v>0</v>
      </c>
      <c r="K230" s="45">
        <v>0</v>
      </c>
      <c r="L230" s="45">
        <v>0</v>
      </c>
      <c r="M230" s="45">
        <v>0</v>
      </c>
      <c r="N230" s="45">
        <v>0</v>
      </c>
      <c r="O230" s="45">
        <v>0</v>
      </c>
      <c r="P230" s="45">
        <v>0</v>
      </c>
      <c r="Q230" s="45">
        <v>0</v>
      </c>
      <c r="R230" s="45">
        <v>0</v>
      </c>
      <c r="S230" s="39">
        <v>7</v>
      </c>
      <c r="T230" s="39">
        <v>16</v>
      </c>
      <c r="U230" s="39">
        <v>31</v>
      </c>
      <c r="V230" s="39">
        <v>255</v>
      </c>
      <c r="W230" s="39">
        <v>285</v>
      </c>
      <c r="X230" s="39">
        <v>335</v>
      </c>
      <c r="Y230" s="39">
        <v>336</v>
      </c>
      <c r="Z230" s="39">
        <v>336</v>
      </c>
      <c r="AA230" s="39">
        <v>350</v>
      </c>
      <c r="AB230" s="39">
        <v>350</v>
      </c>
      <c r="AC230" s="39">
        <v>350</v>
      </c>
      <c r="AD230" s="39">
        <v>375</v>
      </c>
      <c r="AE230" s="39">
        <v>388</v>
      </c>
      <c r="AF230" s="39">
        <v>392</v>
      </c>
      <c r="AG230" s="39">
        <v>405</v>
      </c>
      <c r="AH230" s="39">
        <v>420</v>
      </c>
      <c r="AI230" s="39">
        <v>445</v>
      </c>
      <c r="AJ230" s="39">
        <v>460</v>
      </c>
      <c r="AK230" s="39">
        <v>453</v>
      </c>
      <c r="AL230" s="39">
        <v>450</v>
      </c>
      <c r="AM230" s="39">
        <v>442</v>
      </c>
      <c r="AN230" s="39">
        <v>401</v>
      </c>
      <c r="AO230" s="39">
        <v>401</v>
      </c>
      <c r="AP230" s="39">
        <v>410</v>
      </c>
      <c r="AQ230" s="39">
        <v>450</v>
      </c>
      <c r="AR230" s="39">
        <v>460</v>
      </c>
      <c r="AS230" s="39">
        <v>460</v>
      </c>
      <c r="AT230" s="39">
        <v>460</v>
      </c>
      <c r="AU230" s="39">
        <v>480</v>
      </c>
      <c r="AV230" s="39">
        <v>480</v>
      </c>
      <c r="AW230" s="39">
        <v>480</v>
      </c>
      <c r="AX230" s="39">
        <v>480</v>
      </c>
      <c r="AY230" s="39">
        <v>480</v>
      </c>
      <c r="AZ230" s="39">
        <v>480</v>
      </c>
      <c r="BA230" s="39">
        <v>455</v>
      </c>
      <c r="BB230" s="39">
        <v>455</v>
      </c>
      <c r="BC230" s="39">
        <v>443</v>
      </c>
      <c r="BD230" s="39">
        <v>200</v>
      </c>
      <c r="BE230" s="39">
        <v>200</v>
      </c>
      <c r="BF230" s="39">
        <v>220</v>
      </c>
      <c r="BG230" s="39">
        <v>251</v>
      </c>
      <c r="BH230" s="39">
        <v>400</v>
      </c>
      <c r="BI230" s="39">
        <v>419</v>
      </c>
      <c r="BJ230" s="39">
        <v>400</v>
      </c>
      <c r="BK230" s="39">
        <v>400</v>
      </c>
      <c r="BL230" s="39">
        <v>400</v>
      </c>
      <c r="BM230" s="39">
        <v>350</v>
      </c>
      <c r="BN230" s="39">
        <v>150</v>
      </c>
      <c r="BO230" s="39">
        <v>150</v>
      </c>
      <c r="BP230" s="39">
        <v>150</v>
      </c>
      <c r="BQ230" s="253">
        <v>142</v>
      </c>
      <c r="BR230" s="39">
        <v>140</v>
      </c>
      <c r="BS230" s="39">
        <v>136</v>
      </c>
      <c r="BT230" s="39">
        <v>131</v>
      </c>
    </row>
    <row r="231" spans="1:72" ht="36" customHeight="1" x14ac:dyDescent="0.25">
      <c r="A231" s="74">
        <v>218</v>
      </c>
      <c r="B231" s="71" t="s">
        <v>633</v>
      </c>
      <c r="C231" s="64" t="s">
        <v>920</v>
      </c>
      <c r="D231" s="22" t="s">
        <v>921</v>
      </c>
      <c r="E231" s="21" t="s">
        <v>127</v>
      </c>
      <c r="F231" s="21" t="s">
        <v>922</v>
      </c>
      <c r="G231" s="58"/>
      <c r="H231" s="58"/>
      <c r="I231" s="58"/>
      <c r="J231" s="58"/>
      <c r="K231" s="58"/>
      <c r="L231" s="58"/>
      <c r="M231" s="58"/>
      <c r="N231" s="58"/>
      <c r="O231" s="58"/>
      <c r="P231" s="58"/>
      <c r="Q231" s="58"/>
      <c r="R231" s="58"/>
      <c r="S231" s="58"/>
      <c r="T231" s="58"/>
      <c r="U231" s="58"/>
      <c r="V231" s="58"/>
      <c r="W231" s="58"/>
      <c r="X231" s="58"/>
      <c r="Y231" s="58"/>
      <c r="Z231" s="58"/>
      <c r="AA231" s="58"/>
      <c r="AB231" s="58"/>
      <c r="AC231" s="58"/>
      <c r="AD231" s="58"/>
      <c r="AE231" s="58"/>
      <c r="AF231" s="58"/>
      <c r="AG231" s="58"/>
      <c r="AH231" s="58"/>
      <c r="AI231" s="58"/>
      <c r="AJ231" s="58"/>
      <c r="AK231" s="58"/>
      <c r="AL231" s="58"/>
      <c r="AM231" s="58"/>
      <c r="AN231" s="58"/>
      <c r="AO231" s="58"/>
      <c r="AP231" s="58"/>
      <c r="AQ231" s="58"/>
      <c r="AR231" s="58"/>
      <c r="AS231" s="58"/>
      <c r="AT231" s="58"/>
      <c r="AU231" s="58"/>
      <c r="AV231" s="49"/>
      <c r="AW231" s="49"/>
      <c r="AX231" s="49"/>
      <c r="AY231" s="49"/>
      <c r="AZ231" s="49"/>
      <c r="BA231" s="49"/>
      <c r="BB231" s="49"/>
      <c r="BC231" s="49"/>
      <c r="BD231" s="49"/>
      <c r="BE231" s="49"/>
      <c r="BF231" s="49"/>
      <c r="BG231" s="49"/>
      <c r="BH231" s="39">
        <v>50</v>
      </c>
      <c r="BI231" s="39">
        <v>50</v>
      </c>
      <c r="BJ231" s="39">
        <v>55</v>
      </c>
      <c r="BK231" s="39">
        <v>65</v>
      </c>
      <c r="BL231" s="39">
        <v>68</v>
      </c>
      <c r="BM231" s="39">
        <v>68</v>
      </c>
      <c r="BN231" s="39">
        <v>68</v>
      </c>
      <c r="BO231" s="40">
        <f t="shared" ref="BO231" si="154">BN231+(BN231*(POWER((BN231/BL231),(0.333333333333333))-1))</f>
        <v>68</v>
      </c>
      <c r="BP231" s="40">
        <f t="shared" ref="BP231" si="155">BO231+(BO231*(POWER((BO231/BM231),(0.333333333333333))-1))</f>
        <v>68</v>
      </c>
      <c r="BQ231" s="255">
        <f>BP231+(BP231*(POWER((BP231/BN231),(0.333333333333333))-1))</f>
        <v>68</v>
      </c>
      <c r="BR231" s="255">
        <f>BQ231+(BQ231*(POWER((BQ231/BO231),(0.333333333333333))-1))</f>
        <v>68</v>
      </c>
      <c r="BS231" s="255">
        <f t="shared" ref="BS231" si="156">BR231+(BR231*(POWER((BR231/BP231),(0.333333333333333))-1))</f>
        <v>68</v>
      </c>
      <c r="BT231" s="255">
        <f t="shared" ref="BT231" si="157">BS231+(BS231*(POWER((BS231/BQ231),(0.333333333333333))-1))</f>
        <v>68</v>
      </c>
    </row>
    <row r="232" spans="1:72" ht="36" customHeight="1" x14ac:dyDescent="0.25">
      <c r="A232" s="74">
        <v>219</v>
      </c>
      <c r="B232" s="71" t="s">
        <v>633</v>
      </c>
      <c r="C232" s="64" t="s">
        <v>585</v>
      </c>
      <c r="D232" s="22" t="s">
        <v>586</v>
      </c>
      <c r="E232" s="21" t="s">
        <v>74</v>
      </c>
      <c r="F232" s="21" t="s">
        <v>587</v>
      </c>
      <c r="G232" s="98"/>
      <c r="H232" s="98"/>
      <c r="I232" s="98"/>
      <c r="J232" s="98"/>
      <c r="K232" s="98"/>
      <c r="L232" s="98"/>
      <c r="M232" s="98"/>
      <c r="N232" s="98"/>
      <c r="O232" s="98"/>
      <c r="P232" s="98"/>
      <c r="Q232" s="98"/>
      <c r="R232" s="98"/>
      <c r="S232" s="99">
        <v>0</v>
      </c>
      <c r="T232" s="99">
        <v>0</v>
      </c>
      <c r="U232" s="99">
        <v>0</v>
      </c>
      <c r="V232" s="99">
        <v>0</v>
      </c>
      <c r="W232" s="99">
        <v>0</v>
      </c>
      <c r="X232" s="99">
        <v>0</v>
      </c>
      <c r="Y232" s="99">
        <v>0</v>
      </c>
      <c r="Z232" s="99">
        <v>0</v>
      </c>
      <c r="AA232" s="99">
        <v>0</v>
      </c>
      <c r="AB232" s="96">
        <v>0</v>
      </c>
      <c r="AC232" s="96">
        <v>0</v>
      </c>
      <c r="AD232" s="96">
        <v>0</v>
      </c>
      <c r="AE232" s="96">
        <v>0</v>
      </c>
      <c r="AF232" s="96">
        <v>0</v>
      </c>
      <c r="AG232" s="96">
        <v>0</v>
      </c>
      <c r="AH232" s="96">
        <v>0</v>
      </c>
      <c r="AI232" s="96">
        <v>0</v>
      </c>
      <c r="AJ232" s="96">
        <v>0</v>
      </c>
      <c r="AK232" s="96">
        <v>0</v>
      </c>
      <c r="AL232" s="96">
        <v>0</v>
      </c>
      <c r="AM232" s="96">
        <v>0</v>
      </c>
      <c r="AN232" s="96">
        <v>0</v>
      </c>
      <c r="AO232" s="96">
        <v>0</v>
      </c>
      <c r="AP232" s="96">
        <v>0</v>
      </c>
      <c r="AQ232" s="97">
        <v>0</v>
      </c>
      <c r="AR232" s="97">
        <v>0</v>
      </c>
      <c r="AS232" s="97">
        <v>0</v>
      </c>
      <c r="AT232" s="41">
        <v>0</v>
      </c>
      <c r="AU232" s="41">
        <v>0</v>
      </c>
      <c r="AV232" s="41">
        <v>0</v>
      </c>
      <c r="AW232" s="96">
        <v>0</v>
      </c>
      <c r="AX232" s="96">
        <v>0</v>
      </c>
      <c r="AY232" s="96">
        <v>0</v>
      </c>
      <c r="AZ232" s="96">
        <v>0</v>
      </c>
      <c r="BA232" s="96">
        <v>0</v>
      </c>
      <c r="BB232" s="96">
        <v>0</v>
      </c>
      <c r="BC232" s="96">
        <v>0</v>
      </c>
      <c r="BD232" s="96">
        <v>0</v>
      </c>
      <c r="BE232" s="96">
        <v>0</v>
      </c>
      <c r="BF232" s="96">
        <v>0</v>
      </c>
      <c r="BG232" s="96">
        <v>0</v>
      </c>
      <c r="BH232" s="96">
        <v>0</v>
      </c>
      <c r="BI232" s="96">
        <v>0</v>
      </c>
      <c r="BJ232" s="96">
        <v>0</v>
      </c>
      <c r="BK232" s="96">
        <v>0</v>
      </c>
      <c r="BL232" s="40">
        <v>0</v>
      </c>
      <c r="BM232" s="40">
        <v>0</v>
      </c>
      <c r="BN232" s="40">
        <v>0</v>
      </c>
      <c r="BO232" s="40">
        <v>0</v>
      </c>
      <c r="BP232" s="40">
        <v>0</v>
      </c>
      <c r="BQ232" s="255">
        <v>0</v>
      </c>
      <c r="BR232" s="40">
        <v>0</v>
      </c>
      <c r="BS232" s="40">
        <v>0</v>
      </c>
      <c r="BT232" s="40">
        <v>0</v>
      </c>
    </row>
    <row r="233" spans="1:72" ht="36" customHeight="1" x14ac:dyDescent="0.25">
      <c r="A233" s="74">
        <v>220</v>
      </c>
      <c r="B233" s="71" t="s">
        <v>633</v>
      </c>
      <c r="C233" s="64" t="s">
        <v>285</v>
      </c>
      <c r="D233" s="22" t="s">
        <v>286</v>
      </c>
      <c r="E233" s="21" t="s">
        <v>274</v>
      </c>
      <c r="F233" s="21" t="s">
        <v>287</v>
      </c>
      <c r="G233" s="39">
        <v>4</v>
      </c>
      <c r="H233" s="39">
        <v>8</v>
      </c>
      <c r="I233" s="39">
        <v>4</v>
      </c>
      <c r="J233" s="39">
        <v>6</v>
      </c>
      <c r="K233" s="39">
        <v>8</v>
      </c>
      <c r="L233" s="39">
        <v>6</v>
      </c>
      <c r="M233" s="40">
        <v>6</v>
      </c>
      <c r="N233" s="40">
        <v>5.4513617784964188</v>
      </c>
      <c r="O233" s="40">
        <v>5.2798662732454931</v>
      </c>
      <c r="P233" s="39">
        <v>38</v>
      </c>
      <c r="Q233" s="39">
        <v>39</v>
      </c>
      <c r="R233" s="39">
        <v>40</v>
      </c>
      <c r="S233" s="40">
        <v>40.689790727644038</v>
      </c>
      <c r="T233" s="40">
        <v>41.269170456795678</v>
      </c>
      <c r="U233" s="40">
        <v>41.701113851776519</v>
      </c>
      <c r="V233" s="40">
        <v>42</v>
      </c>
      <c r="W233" s="40">
        <v>42</v>
      </c>
      <c r="X233" s="40">
        <v>43</v>
      </c>
      <c r="Y233" s="40">
        <v>43.338596618136755</v>
      </c>
      <c r="Z233" s="40">
        <v>43.794209860550211</v>
      </c>
      <c r="AA233" s="40">
        <v>44.062192992752173</v>
      </c>
      <c r="AB233" s="51">
        <v>40</v>
      </c>
      <c r="AC233" s="51">
        <v>41</v>
      </c>
      <c r="AD233" s="51">
        <v>40</v>
      </c>
      <c r="AE233" s="39">
        <v>38</v>
      </c>
      <c r="AF233" s="39">
        <v>40</v>
      </c>
      <c r="AG233" s="39">
        <v>37</v>
      </c>
      <c r="AH233" s="39">
        <v>39</v>
      </c>
      <c r="AI233" s="39">
        <v>40</v>
      </c>
      <c r="AJ233" s="39">
        <v>38</v>
      </c>
      <c r="AK233" s="39">
        <v>32</v>
      </c>
      <c r="AL233" s="39">
        <v>32</v>
      </c>
      <c r="AM233" s="39">
        <v>32</v>
      </c>
      <c r="AN233" s="40">
        <v>32</v>
      </c>
      <c r="AO233" s="40">
        <v>32</v>
      </c>
      <c r="AP233" s="40">
        <v>32</v>
      </c>
      <c r="AQ233" s="41">
        <v>32</v>
      </c>
      <c r="AR233" s="41">
        <v>32</v>
      </c>
      <c r="AS233" s="41">
        <v>32</v>
      </c>
      <c r="AT233" s="41">
        <f t="shared" ref="AT233:BG235" si="158">AS233+(AS233*(POWER((AS233/AQ233),(0.333333333333333))-1))</f>
        <v>32</v>
      </c>
      <c r="AU233" s="41">
        <f t="shared" si="158"/>
        <v>32</v>
      </c>
      <c r="AV233" s="41">
        <f t="shared" si="158"/>
        <v>32</v>
      </c>
      <c r="AW233" s="41">
        <f t="shared" si="158"/>
        <v>32</v>
      </c>
      <c r="AX233" s="41">
        <f t="shared" si="158"/>
        <v>32</v>
      </c>
      <c r="AY233" s="41">
        <f t="shared" si="158"/>
        <v>32</v>
      </c>
      <c r="AZ233" s="41">
        <f t="shared" si="158"/>
        <v>32</v>
      </c>
      <c r="BA233" s="41">
        <f t="shared" si="158"/>
        <v>32</v>
      </c>
      <c r="BB233" s="41">
        <f t="shared" si="158"/>
        <v>32</v>
      </c>
      <c r="BC233" s="41">
        <f t="shared" si="158"/>
        <v>32</v>
      </c>
      <c r="BD233" s="41">
        <f t="shared" si="158"/>
        <v>32</v>
      </c>
      <c r="BE233" s="41">
        <f t="shared" si="158"/>
        <v>32</v>
      </c>
      <c r="BF233" s="41">
        <f t="shared" si="158"/>
        <v>32</v>
      </c>
      <c r="BG233" s="41">
        <f t="shared" si="158"/>
        <v>32</v>
      </c>
      <c r="BH233" s="41">
        <f>BG233+(BG233*(POWER((BG233/BE233),(0.333333333333333))-1))</f>
        <v>32</v>
      </c>
      <c r="BI233" s="41">
        <f t="shared" ref="BI233:BK233" si="159">BH233+(BH233*(POWER((BH233/BF233),(0.333333333333333))-1))</f>
        <v>32</v>
      </c>
      <c r="BJ233" s="41">
        <f t="shared" si="159"/>
        <v>32</v>
      </c>
      <c r="BK233" s="41">
        <f t="shared" si="159"/>
        <v>32</v>
      </c>
      <c r="BL233" s="40">
        <v>32</v>
      </c>
      <c r="BM233" s="40">
        <v>32</v>
      </c>
      <c r="BN233" s="40">
        <v>32</v>
      </c>
      <c r="BO233" s="40">
        <f t="shared" ref="BO233" si="160">BN233+(BN233*(POWER((BN233/BL233),(0.333333333333333))-1))</f>
        <v>32</v>
      </c>
      <c r="BP233" s="40">
        <f t="shared" ref="BP233" si="161">BO233+(BO233*(POWER((BO233/BM233),(0.333333333333333))-1))</f>
        <v>32</v>
      </c>
      <c r="BQ233" s="255">
        <f>BP233+(BP233*(POWER((BP233/BN233),(0.333333333333333))-1))</f>
        <v>32</v>
      </c>
      <c r="BR233" s="255">
        <f>BQ233+(BQ233*(POWER((BQ233/BO233),(0.333333333333333))-1))</f>
        <v>32</v>
      </c>
      <c r="BS233" s="255">
        <f t="shared" ref="BS233" si="162">BR233+(BR233*(POWER((BR233/BP233),(0.333333333333333))-1))</f>
        <v>32</v>
      </c>
      <c r="BT233" s="255">
        <f t="shared" ref="BT233" si="163">BS233+(BS233*(POWER((BS233/BQ233),(0.333333333333333))-1))</f>
        <v>32</v>
      </c>
    </row>
    <row r="234" spans="1:72" ht="36" customHeight="1" x14ac:dyDescent="0.25">
      <c r="A234" s="74">
        <v>221</v>
      </c>
      <c r="B234" s="71" t="s">
        <v>633</v>
      </c>
      <c r="C234" s="64" t="s">
        <v>601</v>
      </c>
      <c r="D234" s="22" t="s">
        <v>78</v>
      </c>
      <c r="E234" s="21" t="s">
        <v>74</v>
      </c>
      <c r="F234" s="21" t="s">
        <v>79</v>
      </c>
      <c r="G234" s="42">
        <v>0</v>
      </c>
      <c r="H234" s="42">
        <v>0</v>
      </c>
      <c r="I234" s="42">
        <v>0</v>
      </c>
      <c r="J234" s="42">
        <v>0</v>
      </c>
      <c r="K234" s="42">
        <v>0</v>
      </c>
      <c r="L234" s="42">
        <v>0</v>
      </c>
      <c r="M234" s="42">
        <v>0</v>
      </c>
      <c r="N234" s="42">
        <v>0</v>
      </c>
      <c r="O234" s="42">
        <v>0</v>
      </c>
      <c r="P234" s="42">
        <v>0</v>
      </c>
      <c r="Q234" s="42">
        <v>0</v>
      </c>
      <c r="R234" s="42">
        <v>0</v>
      </c>
      <c r="S234" s="42">
        <v>0</v>
      </c>
      <c r="T234" s="42">
        <v>0</v>
      </c>
      <c r="U234" s="42">
        <v>0</v>
      </c>
      <c r="V234" s="40">
        <v>0</v>
      </c>
      <c r="W234" s="40">
        <v>0</v>
      </c>
      <c r="X234" s="40">
        <v>0</v>
      </c>
      <c r="Y234" s="40">
        <v>0</v>
      </c>
      <c r="Z234" s="40">
        <v>0</v>
      </c>
      <c r="AA234" s="40">
        <v>0</v>
      </c>
      <c r="AB234" s="40">
        <v>0</v>
      </c>
      <c r="AC234" s="40">
        <v>0</v>
      </c>
      <c r="AD234" s="40">
        <v>0</v>
      </c>
      <c r="AE234" s="40">
        <v>0</v>
      </c>
      <c r="AF234" s="40">
        <v>0</v>
      </c>
      <c r="AG234" s="40">
        <v>0</v>
      </c>
      <c r="AH234" s="40">
        <v>0</v>
      </c>
      <c r="AI234" s="40">
        <v>0</v>
      </c>
      <c r="AJ234" s="40">
        <v>0</v>
      </c>
      <c r="AK234" s="40">
        <v>0</v>
      </c>
      <c r="AL234" s="40">
        <v>0</v>
      </c>
      <c r="AM234" s="40">
        <v>0</v>
      </c>
      <c r="AN234" s="40">
        <v>0</v>
      </c>
      <c r="AO234" s="40">
        <v>0</v>
      </c>
      <c r="AP234" s="40">
        <v>0</v>
      </c>
      <c r="AQ234" s="41">
        <v>0</v>
      </c>
      <c r="AR234" s="41">
        <v>0</v>
      </c>
      <c r="AS234" s="41">
        <v>0</v>
      </c>
      <c r="AT234" s="41">
        <v>0</v>
      </c>
      <c r="AU234" s="41">
        <v>0</v>
      </c>
      <c r="AV234" s="41">
        <v>0</v>
      </c>
      <c r="AW234" s="41">
        <v>0</v>
      </c>
      <c r="AX234" s="41">
        <v>0</v>
      </c>
      <c r="AY234" s="41">
        <v>0</v>
      </c>
      <c r="AZ234" s="41">
        <v>1</v>
      </c>
      <c r="BA234" s="41">
        <v>2</v>
      </c>
      <c r="BB234" s="41">
        <v>3</v>
      </c>
      <c r="BC234" s="41">
        <v>3</v>
      </c>
      <c r="BD234" s="41">
        <v>3</v>
      </c>
      <c r="BE234" s="41">
        <v>3</v>
      </c>
      <c r="BF234" s="41">
        <v>3</v>
      </c>
      <c r="BG234" s="41">
        <v>3</v>
      </c>
      <c r="BH234" s="41">
        <v>3</v>
      </c>
      <c r="BI234" s="44"/>
      <c r="BJ234" s="44"/>
      <c r="BK234" s="44"/>
      <c r="BL234" s="44"/>
      <c r="BM234" s="44"/>
      <c r="BN234" s="44"/>
      <c r="BO234" s="44"/>
      <c r="BP234" s="44"/>
      <c r="BQ234" s="252"/>
      <c r="BR234" s="44"/>
      <c r="BS234" s="44"/>
      <c r="BT234" s="44"/>
    </row>
    <row r="235" spans="1:72" ht="36" customHeight="1" x14ac:dyDescent="0.25">
      <c r="A235" s="74">
        <v>222</v>
      </c>
      <c r="B235" s="71" t="s">
        <v>633</v>
      </c>
      <c r="C235" s="64" t="s">
        <v>601</v>
      </c>
      <c r="D235" s="22" t="s">
        <v>78</v>
      </c>
      <c r="E235" s="21" t="s">
        <v>74</v>
      </c>
      <c r="F235" s="21" t="s">
        <v>80</v>
      </c>
      <c r="G235" s="42">
        <v>400</v>
      </c>
      <c r="H235" s="42">
        <v>400</v>
      </c>
      <c r="I235" s="42">
        <v>400</v>
      </c>
      <c r="J235" s="42">
        <v>400</v>
      </c>
      <c r="K235" s="42">
        <v>400</v>
      </c>
      <c r="L235" s="42">
        <v>400</v>
      </c>
      <c r="M235" s="42">
        <v>400</v>
      </c>
      <c r="N235" s="42">
        <v>400</v>
      </c>
      <c r="O235" s="42">
        <v>400</v>
      </c>
      <c r="P235" s="42">
        <v>400</v>
      </c>
      <c r="Q235" s="42">
        <v>400</v>
      </c>
      <c r="R235" s="42">
        <v>400</v>
      </c>
      <c r="S235" s="42">
        <v>400</v>
      </c>
      <c r="T235" s="42">
        <v>400</v>
      </c>
      <c r="U235" s="42">
        <v>400</v>
      </c>
      <c r="V235" s="40">
        <v>400</v>
      </c>
      <c r="W235" s="40">
        <v>400</v>
      </c>
      <c r="X235" s="40">
        <v>400</v>
      </c>
      <c r="Y235" s="40">
        <v>400</v>
      </c>
      <c r="Z235" s="40">
        <v>400</v>
      </c>
      <c r="AA235" s="40">
        <v>400</v>
      </c>
      <c r="AB235" s="40">
        <v>400</v>
      </c>
      <c r="AC235" s="40">
        <v>400</v>
      </c>
      <c r="AD235" s="40">
        <v>400</v>
      </c>
      <c r="AE235" s="40">
        <v>400</v>
      </c>
      <c r="AF235" s="40">
        <v>400</v>
      </c>
      <c r="AG235" s="40">
        <v>400</v>
      </c>
      <c r="AH235" s="40">
        <v>400</v>
      </c>
      <c r="AI235" s="40">
        <v>400</v>
      </c>
      <c r="AJ235" s="40">
        <v>400</v>
      </c>
      <c r="AK235" s="40">
        <v>400</v>
      </c>
      <c r="AL235" s="40">
        <v>400</v>
      </c>
      <c r="AM235" s="40">
        <v>400</v>
      </c>
      <c r="AN235" s="40">
        <v>400</v>
      </c>
      <c r="AO235" s="40">
        <v>400</v>
      </c>
      <c r="AP235" s="40">
        <v>400</v>
      </c>
      <c r="AQ235" s="41">
        <v>400</v>
      </c>
      <c r="AR235" s="41">
        <v>400</v>
      </c>
      <c r="AS235" s="41">
        <v>400</v>
      </c>
      <c r="AT235" s="41">
        <f t="shared" si="158"/>
        <v>400</v>
      </c>
      <c r="AU235" s="41">
        <f t="shared" si="158"/>
        <v>400</v>
      </c>
      <c r="AV235" s="41">
        <f t="shared" si="158"/>
        <v>400</v>
      </c>
      <c r="AW235" s="41">
        <f t="shared" si="158"/>
        <v>400</v>
      </c>
      <c r="AX235" s="41">
        <f t="shared" si="158"/>
        <v>400</v>
      </c>
      <c r="AY235" s="41">
        <f t="shared" si="158"/>
        <v>400</v>
      </c>
      <c r="AZ235" s="41">
        <f t="shared" si="158"/>
        <v>400</v>
      </c>
      <c r="BA235" s="41">
        <f t="shared" si="158"/>
        <v>400</v>
      </c>
      <c r="BB235" s="41">
        <f t="shared" si="158"/>
        <v>400</v>
      </c>
      <c r="BC235" s="41">
        <f t="shared" si="158"/>
        <v>400</v>
      </c>
      <c r="BD235" s="41">
        <f t="shared" si="158"/>
        <v>400</v>
      </c>
      <c r="BE235" s="41">
        <f t="shared" si="158"/>
        <v>400</v>
      </c>
      <c r="BF235" s="41">
        <f t="shared" si="158"/>
        <v>400</v>
      </c>
      <c r="BG235" s="41">
        <f t="shared" si="158"/>
        <v>400</v>
      </c>
      <c r="BH235" s="41">
        <f>BG235+(BG235*(POWER((BG235/BE235),(0.333333333333333))-1))</f>
        <v>400</v>
      </c>
      <c r="BI235" s="44"/>
      <c r="BJ235" s="44"/>
      <c r="BK235" s="44"/>
      <c r="BL235" s="44"/>
      <c r="BM235" s="44"/>
      <c r="BN235" s="44"/>
      <c r="BO235" s="44"/>
      <c r="BP235" s="44"/>
      <c r="BQ235" s="252"/>
      <c r="BR235" s="44"/>
      <c r="BS235" s="44"/>
      <c r="BT235" s="44"/>
    </row>
    <row r="236" spans="1:72" ht="36" customHeight="1" x14ac:dyDescent="0.25">
      <c r="A236" s="74">
        <v>223</v>
      </c>
      <c r="B236" s="71" t="s">
        <v>633</v>
      </c>
      <c r="C236" s="64" t="s">
        <v>259</v>
      </c>
      <c r="D236" s="22" t="s">
        <v>260</v>
      </c>
      <c r="E236" s="21" t="s">
        <v>229</v>
      </c>
      <c r="F236" s="21" t="s">
        <v>261</v>
      </c>
      <c r="G236" s="39">
        <v>238</v>
      </c>
      <c r="H236" s="39">
        <v>212</v>
      </c>
      <c r="I236" s="39">
        <v>250</v>
      </c>
      <c r="J236" s="39">
        <v>262</v>
      </c>
      <c r="K236" s="39">
        <v>248</v>
      </c>
      <c r="L236" s="39">
        <v>252</v>
      </c>
      <c r="M236" s="39">
        <v>277</v>
      </c>
      <c r="N236" s="39">
        <v>263</v>
      </c>
      <c r="O236" s="39">
        <v>339</v>
      </c>
      <c r="P236" s="39">
        <v>265</v>
      </c>
      <c r="Q236" s="39">
        <v>233</v>
      </c>
      <c r="R236" s="39">
        <v>290</v>
      </c>
      <c r="S236" s="39">
        <v>220</v>
      </c>
      <c r="T236" s="39">
        <v>269</v>
      </c>
      <c r="U236" s="39">
        <v>224</v>
      </c>
      <c r="V236" s="39">
        <v>223</v>
      </c>
      <c r="W236" s="39">
        <v>181</v>
      </c>
      <c r="X236" s="39">
        <v>175</v>
      </c>
      <c r="Y236" s="39">
        <v>227</v>
      </c>
      <c r="Z236" s="39">
        <v>208</v>
      </c>
      <c r="AA236" s="39">
        <v>236</v>
      </c>
      <c r="AB236" s="39">
        <v>240</v>
      </c>
      <c r="AC236" s="39">
        <v>166</v>
      </c>
      <c r="AD236" s="39">
        <v>219</v>
      </c>
      <c r="AE236" s="39">
        <v>222</v>
      </c>
      <c r="AF236" s="39">
        <v>168</v>
      </c>
      <c r="AG236" s="39">
        <v>230</v>
      </c>
      <c r="AH236" s="39">
        <v>205</v>
      </c>
      <c r="AI236" s="39">
        <v>197</v>
      </c>
      <c r="AJ236" s="39">
        <v>173</v>
      </c>
      <c r="AK236" s="39">
        <v>176</v>
      </c>
      <c r="AL236" s="39">
        <v>125</v>
      </c>
      <c r="AM236" s="39">
        <v>192</v>
      </c>
      <c r="AN236" s="39">
        <v>171</v>
      </c>
      <c r="AO236" s="39">
        <v>168</v>
      </c>
      <c r="AP236" s="39">
        <v>178</v>
      </c>
      <c r="AQ236" s="39">
        <v>181</v>
      </c>
      <c r="AR236" s="39">
        <v>192</v>
      </c>
      <c r="AS236" s="39">
        <v>153</v>
      </c>
      <c r="AT236" s="39">
        <v>191</v>
      </c>
      <c r="AU236" s="39">
        <v>187</v>
      </c>
      <c r="AV236" s="39">
        <v>193</v>
      </c>
      <c r="AW236" s="39">
        <v>191</v>
      </c>
      <c r="AX236" s="39">
        <v>165</v>
      </c>
      <c r="AY236" s="39">
        <v>183</v>
      </c>
      <c r="AZ236" s="39">
        <v>163</v>
      </c>
      <c r="BA236" s="39">
        <v>165</v>
      </c>
      <c r="BB236" s="39">
        <v>98</v>
      </c>
      <c r="BC236" s="39">
        <v>68</v>
      </c>
      <c r="BD236" s="39">
        <v>104</v>
      </c>
      <c r="BE236" s="39">
        <v>161</v>
      </c>
      <c r="BF236" s="39">
        <v>156</v>
      </c>
      <c r="BG236" s="39">
        <v>143</v>
      </c>
      <c r="BH236" s="39">
        <v>165</v>
      </c>
      <c r="BI236" s="39">
        <v>176</v>
      </c>
      <c r="BJ236" s="39">
        <v>147</v>
      </c>
      <c r="BK236" s="39">
        <v>144</v>
      </c>
      <c r="BL236" s="39">
        <v>232</v>
      </c>
      <c r="BM236" s="39">
        <v>271</v>
      </c>
      <c r="BN236" s="39">
        <v>273</v>
      </c>
      <c r="BO236" s="39">
        <v>284</v>
      </c>
      <c r="BP236" s="39">
        <v>276</v>
      </c>
      <c r="BQ236" s="253">
        <v>280</v>
      </c>
      <c r="BR236" s="39">
        <v>329</v>
      </c>
      <c r="BS236" s="39">
        <v>286</v>
      </c>
      <c r="BT236" s="39">
        <v>290</v>
      </c>
    </row>
    <row r="237" spans="1:72" ht="36" customHeight="1" x14ac:dyDescent="0.25">
      <c r="A237" s="74">
        <v>224</v>
      </c>
      <c r="B237" s="71" t="s">
        <v>633</v>
      </c>
      <c r="C237" s="64" t="s">
        <v>888</v>
      </c>
      <c r="D237" s="22" t="s">
        <v>889</v>
      </c>
      <c r="E237" s="21" t="s">
        <v>26</v>
      </c>
      <c r="F237" s="21" t="s">
        <v>32</v>
      </c>
      <c r="G237" s="52"/>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68"/>
      <c r="AR237" s="68"/>
      <c r="AS237" s="68"/>
      <c r="AT237" s="68"/>
      <c r="AU237" s="68"/>
      <c r="AV237" s="68"/>
      <c r="AW237" s="68"/>
      <c r="AX237" s="68"/>
      <c r="AY237" s="68"/>
      <c r="AZ237" s="68"/>
      <c r="BA237" s="68"/>
      <c r="BB237" s="68"/>
      <c r="BC237" s="68"/>
      <c r="BD237" s="96"/>
      <c r="BE237" s="96"/>
      <c r="BF237" s="96"/>
      <c r="BG237" s="96"/>
      <c r="BH237" s="96"/>
      <c r="BI237" s="39">
        <v>0</v>
      </c>
      <c r="BJ237" s="39">
        <v>1</v>
      </c>
      <c r="BK237" s="39">
        <v>1</v>
      </c>
      <c r="BL237" s="39">
        <v>1</v>
      </c>
      <c r="BM237" s="39">
        <v>1</v>
      </c>
      <c r="BN237" s="39">
        <v>6</v>
      </c>
      <c r="BO237" s="39">
        <v>7</v>
      </c>
      <c r="BP237" s="39">
        <v>12</v>
      </c>
      <c r="BQ237" s="253">
        <v>12</v>
      </c>
      <c r="BR237" s="39">
        <v>11</v>
      </c>
      <c r="BS237" s="39">
        <v>11</v>
      </c>
      <c r="BT237" s="39">
        <v>10</v>
      </c>
    </row>
    <row r="238" spans="1:72" ht="36" customHeight="1" x14ac:dyDescent="0.25">
      <c r="A238" s="74">
        <v>225</v>
      </c>
      <c r="B238" s="71" t="s">
        <v>633</v>
      </c>
      <c r="C238" s="64" t="s">
        <v>890</v>
      </c>
      <c r="D238" s="22" t="s">
        <v>891</v>
      </c>
      <c r="E238" s="21" t="s">
        <v>1</v>
      </c>
      <c r="F238" s="21" t="s">
        <v>892</v>
      </c>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c r="AE238" s="52"/>
      <c r="AF238" s="52"/>
      <c r="AG238" s="52"/>
      <c r="AH238" s="52"/>
      <c r="AI238" s="52"/>
      <c r="AJ238" s="52"/>
      <c r="AK238" s="52"/>
      <c r="AL238" s="52"/>
      <c r="AM238" s="52"/>
      <c r="AN238" s="52"/>
      <c r="AO238" s="52"/>
      <c r="AP238" s="52"/>
      <c r="AQ238" s="61"/>
      <c r="AR238" s="61"/>
      <c r="AS238" s="68"/>
      <c r="AT238" s="68"/>
      <c r="AU238" s="68"/>
      <c r="AV238" s="68"/>
      <c r="AW238" s="68"/>
      <c r="AX238" s="68"/>
      <c r="AY238" s="68"/>
      <c r="AZ238" s="68"/>
      <c r="BA238" s="68"/>
      <c r="BB238" s="68"/>
      <c r="BC238" s="68"/>
      <c r="BD238" s="68"/>
      <c r="BE238" s="68"/>
      <c r="BF238" s="96"/>
      <c r="BG238" s="96"/>
      <c r="BH238" s="96"/>
      <c r="BI238" s="96">
        <v>0</v>
      </c>
      <c r="BJ238" s="96">
        <v>0</v>
      </c>
      <c r="BK238" s="96">
        <v>0</v>
      </c>
      <c r="BL238" s="40">
        <v>0</v>
      </c>
      <c r="BM238" s="40">
        <v>0</v>
      </c>
      <c r="BN238" s="40">
        <v>0</v>
      </c>
      <c r="BO238" s="40">
        <v>0</v>
      </c>
      <c r="BP238" s="40">
        <v>0</v>
      </c>
      <c r="BQ238" s="255">
        <v>0</v>
      </c>
      <c r="BR238" s="40">
        <v>0</v>
      </c>
      <c r="BS238" s="40">
        <v>0</v>
      </c>
      <c r="BT238" s="40">
        <v>0</v>
      </c>
    </row>
    <row r="239" spans="1:72" ht="36" customHeight="1" x14ac:dyDescent="0.25">
      <c r="A239" s="74">
        <v>226</v>
      </c>
      <c r="B239" s="71" t="s">
        <v>633</v>
      </c>
      <c r="C239" s="64" t="s">
        <v>54</v>
      </c>
      <c r="D239" s="22" t="s">
        <v>55</v>
      </c>
      <c r="E239" s="21" t="s">
        <v>49</v>
      </c>
      <c r="F239" s="21" t="s">
        <v>56</v>
      </c>
      <c r="G239" s="39">
        <v>371</v>
      </c>
      <c r="H239" s="39">
        <v>367</v>
      </c>
      <c r="I239" s="39">
        <v>370</v>
      </c>
      <c r="J239" s="39">
        <v>365</v>
      </c>
      <c r="K239" s="39">
        <v>360</v>
      </c>
      <c r="L239" s="39">
        <v>369</v>
      </c>
      <c r="M239" s="39">
        <v>369</v>
      </c>
      <c r="N239" s="39">
        <v>369</v>
      </c>
      <c r="O239" s="39">
        <v>369</v>
      </c>
      <c r="P239" s="39">
        <v>369</v>
      </c>
      <c r="Q239" s="39">
        <v>369</v>
      </c>
      <c r="R239" s="39">
        <v>369</v>
      </c>
      <c r="S239" s="39">
        <v>375</v>
      </c>
      <c r="T239" s="39">
        <v>375</v>
      </c>
      <c r="U239" s="39">
        <v>375</v>
      </c>
      <c r="V239" s="39">
        <v>371</v>
      </c>
      <c r="W239" s="39">
        <v>371</v>
      </c>
      <c r="X239" s="39">
        <v>371</v>
      </c>
      <c r="Y239" s="39">
        <v>376</v>
      </c>
      <c r="Z239" s="39">
        <v>376</v>
      </c>
      <c r="AA239" s="39">
        <v>376</v>
      </c>
      <c r="AB239" s="51">
        <v>371</v>
      </c>
      <c r="AC239" s="51">
        <v>371</v>
      </c>
      <c r="AD239" s="51">
        <v>371</v>
      </c>
      <c r="AE239" s="45">
        <v>371</v>
      </c>
      <c r="AF239" s="45">
        <v>371</v>
      </c>
      <c r="AG239" s="45">
        <v>389</v>
      </c>
      <c r="AH239" s="45">
        <v>0</v>
      </c>
      <c r="AI239" s="45">
        <v>0</v>
      </c>
      <c r="AJ239" s="45">
        <v>0</v>
      </c>
      <c r="AK239" s="49">
        <v>389</v>
      </c>
      <c r="AL239" s="49">
        <v>389</v>
      </c>
      <c r="AM239" s="49">
        <v>389</v>
      </c>
      <c r="AN239" s="45">
        <v>389</v>
      </c>
      <c r="AO239" s="45">
        <v>389</v>
      </c>
      <c r="AP239" s="45">
        <v>389</v>
      </c>
      <c r="AQ239" s="39">
        <v>389</v>
      </c>
      <c r="AR239" s="39">
        <v>389</v>
      </c>
      <c r="AS239" s="39">
        <v>389</v>
      </c>
      <c r="AT239" s="39">
        <v>389</v>
      </c>
      <c r="AU239" s="39">
        <v>389</v>
      </c>
      <c r="AV239" s="39">
        <v>389</v>
      </c>
      <c r="AW239" s="39">
        <v>389</v>
      </c>
      <c r="AX239" s="39">
        <v>1167</v>
      </c>
      <c r="AY239" s="39">
        <v>389</v>
      </c>
      <c r="AZ239" s="39">
        <v>389</v>
      </c>
      <c r="BA239" s="39">
        <v>389</v>
      </c>
      <c r="BB239" s="39">
        <v>389</v>
      </c>
      <c r="BC239" s="39">
        <v>355</v>
      </c>
      <c r="BD239" s="39">
        <v>355</v>
      </c>
      <c r="BE239" s="39">
        <v>355</v>
      </c>
      <c r="BF239" s="39">
        <v>320</v>
      </c>
      <c r="BG239" s="39">
        <v>295</v>
      </c>
      <c r="BH239" s="39">
        <v>300</v>
      </c>
      <c r="BI239" s="39">
        <v>255</v>
      </c>
      <c r="BJ239" s="39">
        <v>255</v>
      </c>
      <c r="BK239" s="39">
        <v>255</v>
      </c>
      <c r="BL239" s="40">
        <v>255</v>
      </c>
      <c r="BM239" s="40">
        <v>255</v>
      </c>
      <c r="BN239" s="40">
        <v>255</v>
      </c>
      <c r="BO239" s="39">
        <v>251</v>
      </c>
      <c r="BP239" s="39">
        <v>251</v>
      </c>
      <c r="BQ239" s="253">
        <v>251</v>
      </c>
      <c r="BR239" s="255">
        <f>BQ239+(BQ239*(POWER((BQ239/BO239),(0.333333333333333))-1))</f>
        <v>251</v>
      </c>
      <c r="BS239" s="255">
        <f t="shared" ref="BS239" si="164">BR239+(BR239*(POWER((BR239/BP239),(0.333333333333333))-1))</f>
        <v>251</v>
      </c>
      <c r="BT239" s="255">
        <f t="shared" ref="BT239" si="165">BS239+(BS239*(POWER((BS239/BQ239),(0.333333333333333))-1))</f>
        <v>251</v>
      </c>
    </row>
    <row r="240" spans="1:72" ht="36" customHeight="1" x14ac:dyDescent="0.25">
      <c r="A240" s="74">
        <v>227</v>
      </c>
      <c r="B240" s="73" t="s">
        <v>633</v>
      </c>
      <c r="C240" s="64" t="s">
        <v>981</v>
      </c>
      <c r="D240" s="64" t="s">
        <v>982</v>
      </c>
      <c r="E240" s="59" t="s">
        <v>107</v>
      </c>
      <c r="F240" s="59" t="s">
        <v>983</v>
      </c>
      <c r="G240" s="60"/>
      <c r="H240" s="60"/>
      <c r="I240" s="60"/>
      <c r="J240" s="60"/>
      <c r="K240" s="60"/>
      <c r="L240" s="60"/>
      <c r="M240" s="60"/>
      <c r="N240" s="60"/>
      <c r="O240" s="60"/>
      <c r="P240" s="60"/>
      <c r="Q240" s="60"/>
      <c r="R240" s="60"/>
      <c r="S240" s="60"/>
      <c r="T240" s="60"/>
      <c r="U240" s="60"/>
      <c r="V240" s="60"/>
      <c r="W240" s="60"/>
      <c r="X240" s="60"/>
      <c r="Y240" s="60"/>
      <c r="Z240" s="60"/>
      <c r="AA240" s="60"/>
      <c r="AB240" s="50"/>
      <c r="AC240" s="50"/>
      <c r="AD240" s="50"/>
      <c r="AE240" s="60"/>
      <c r="AF240" s="60"/>
      <c r="AG240" s="60"/>
      <c r="AH240" s="60"/>
      <c r="AI240" s="60"/>
      <c r="AJ240" s="60"/>
      <c r="AK240" s="66"/>
      <c r="AL240" s="66"/>
      <c r="AM240" s="66"/>
      <c r="AN240" s="60"/>
      <c r="AO240" s="60"/>
      <c r="AP240" s="60"/>
      <c r="AQ240" s="60"/>
      <c r="AR240" s="60"/>
      <c r="AS240" s="60"/>
      <c r="AT240" s="60"/>
      <c r="AU240" s="60"/>
      <c r="AV240" s="60"/>
      <c r="AW240" s="60"/>
      <c r="AX240" s="60"/>
      <c r="AY240" s="60"/>
      <c r="AZ240" s="60"/>
      <c r="BA240" s="60"/>
      <c r="BB240" s="60"/>
      <c r="BC240" s="60"/>
      <c r="BD240" s="60"/>
      <c r="BE240" s="60"/>
      <c r="BF240" s="60"/>
      <c r="BG240" s="60"/>
      <c r="BH240" s="68"/>
      <c r="BI240" s="96">
        <v>0</v>
      </c>
      <c r="BJ240" s="96">
        <v>0</v>
      </c>
      <c r="BK240" s="96">
        <v>0</v>
      </c>
      <c r="BL240" s="242"/>
      <c r="BM240" s="242"/>
      <c r="BN240" s="242"/>
      <c r="BO240" s="242"/>
      <c r="BP240" s="242"/>
      <c r="BQ240" s="242"/>
      <c r="BR240" s="265"/>
      <c r="BS240" s="265"/>
      <c r="BT240" s="265"/>
    </row>
    <row r="241" spans="1:72" ht="36" customHeight="1" x14ac:dyDescent="0.25">
      <c r="A241" s="74">
        <v>228</v>
      </c>
      <c r="B241" s="71" t="s">
        <v>633</v>
      </c>
      <c r="C241" s="64" t="s">
        <v>893</v>
      </c>
      <c r="D241" s="22" t="s">
        <v>894</v>
      </c>
      <c r="E241" s="21" t="s">
        <v>229</v>
      </c>
      <c r="F241" s="21" t="s">
        <v>895</v>
      </c>
      <c r="G241" s="52"/>
      <c r="H241" s="52"/>
      <c r="I241" s="52"/>
      <c r="J241" s="52"/>
      <c r="K241" s="52"/>
      <c r="L241" s="52"/>
      <c r="M241" s="52"/>
      <c r="N241" s="52"/>
      <c r="O241" s="52"/>
      <c r="P241" s="52"/>
      <c r="Q241" s="52"/>
      <c r="R241" s="98"/>
      <c r="S241" s="98"/>
      <c r="T241" s="98"/>
      <c r="U241" s="98"/>
      <c r="V241" s="98"/>
      <c r="W241" s="98"/>
      <c r="X241" s="98"/>
      <c r="Y241" s="98"/>
      <c r="Z241" s="98"/>
      <c r="AA241" s="98"/>
      <c r="AB241" s="98"/>
      <c r="AC241" s="98"/>
      <c r="AD241" s="98"/>
      <c r="AE241" s="98"/>
      <c r="AF241" s="98"/>
      <c r="AG241" s="98"/>
      <c r="AH241" s="98"/>
      <c r="AI241" s="98"/>
      <c r="AJ241" s="98"/>
      <c r="AK241" s="98"/>
      <c r="AL241" s="98"/>
      <c r="AM241" s="98"/>
      <c r="AN241" s="98"/>
      <c r="AO241" s="98"/>
      <c r="AP241" s="98"/>
      <c r="AQ241" s="201"/>
      <c r="AR241" s="201"/>
      <c r="AS241" s="202"/>
      <c r="AT241" s="202"/>
      <c r="AU241" s="202"/>
      <c r="AV241" s="202"/>
      <c r="AW241" s="202"/>
      <c r="AX241" s="202"/>
      <c r="AY241" s="202"/>
      <c r="AZ241" s="202"/>
      <c r="BA241" s="202"/>
      <c r="BB241" s="202"/>
      <c r="BC241" s="202"/>
      <c r="BD241" s="202"/>
      <c r="BE241" s="202"/>
      <c r="BF241" s="39">
        <v>10</v>
      </c>
      <c r="BG241" s="39">
        <v>10</v>
      </c>
      <c r="BH241" s="39">
        <v>10</v>
      </c>
      <c r="BI241" s="39">
        <v>62</v>
      </c>
      <c r="BJ241" s="39">
        <v>74</v>
      </c>
      <c r="BK241" s="39">
        <v>90</v>
      </c>
      <c r="BL241" s="39">
        <v>94</v>
      </c>
      <c r="BM241" s="39">
        <v>98</v>
      </c>
      <c r="BN241" s="39">
        <v>102</v>
      </c>
      <c r="BO241" s="40">
        <f t="shared" ref="BO241:BO242" si="166">BN241+(BN241*(POWER((BN241/BL241),(0.333333333333333))-1))</f>
        <v>104.81520252442147</v>
      </c>
      <c r="BP241" s="40">
        <f t="shared" ref="BP241:BP242" si="167">BO241+(BO241*(POWER((BO241/BM241),(0.333333333333333))-1))</f>
        <v>107.19067650354251</v>
      </c>
      <c r="BQ241" s="255">
        <f>BP241+(BP241*(POWER((BP241/BN241),(0.333333333333333))-1))</f>
        <v>108.97895150880393</v>
      </c>
      <c r="BR241" s="255">
        <f>BQ241+(BQ241*(POWER((BQ241/BO241),(0.333333333333333))-1))</f>
        <v>110.40330496476712</v>
      </c>
      <c r="BS241" s="255">
        <f t="shared" ref="BS241" si="168">BR241+(BR241*(POWER((BR241/BP241),(0.333333333333333))-1))</f>
        <v>111.49543729183625</v>
      </c>
      <c r="BT241" s="255">
        <f t="shared" ref="BT241" si="169">BS241+(BS241*(POWER((BS241/BQ241),(0.333333333333333))-1))</f>
        <v>112.34711345106298</v>
      </c>
    </row>
    <row r="242" spans="1:72" ht="36" customHeight="1" x14ac:dyDescent="0.25">
      <c r="A242" s="74">
        <v>229</v>
      </c>
      <c r="B242" s="71" t="s">
        <v>633</v>
      </c>
      <c r="C242" s="64" t="s">
        <v>730</v>
      </c>
      <c r="D242" s="22" t="s">
        <v>739</v>
      </c>
      <c r="E242" s="21" t="s">
        <v>35</v>
      </c>
      <c r="F242" s="21" t="s">
        <v>758</v>
      </c>
      <c r="G242" s="52"/>
      <c r="H242" s="52"/>
      <c r="I242" s="52"/>
      <c r="J242" s="52"/>
      <c r="K242" s="52"/>
      <c r="L242" s="52"/>
      <c r="M242" s="52"/>
      <c r="N242" s="52"/>
      <c r="O242" s="52"/>
      <c r="P242" s="52"/>
      <c r="Q242" s="52"/>
      <c r="R242" s="52"/>
      <c r="S242" s="52"/>
      <c r="T242" s="52"/>
      <c r="U242" s="52"/>
      <c r="V242" s="52"/>
      <c r="W242" s="52"/>
      <c r="X242" s="52"/>
      <c r="Y242" s="45">
        <v>0</v>
      </c>
      <c r="Z242" s="45">
        <v>0</v>
      </c>
      <c r="AA242" s="45">
        <v>0</v>
      </c>
      <c r="AB242" s="45">
        <v>0</v>
      </c>
      <c r="AC242" s="45">
        <v>0</v>
      </c>
      <c r="AD242" s="45">
        <v>0</v>
      </c>
      <c r="AE242" s="45">
        <v>0</v>
      </c>
      <c r="AF242" s="45">
        <v>0</v>
      </c>
      <c r="AG242" s="45">
        <v>0</v>
      </c>
      <c r="AH242" s="45">
        <v>0</v>
      </c>
      <c r="AI242" s="45">
        <v>0</v>
      </c>
      <c r="AJ242" s="45">
        <v>0</v>
      </c>
      <c r="AK242" s="39">
        <v>0</v>
      </c>
      <c r="AL242" s="39">
        <v>90</v>
      </c>
      <c r="AM242" s="39">
        <v>120</v>
      </c>
      <c r="AN242" s="39">
        <v>161</v>
      </c>
      <c r="AO242" s="39">
        <v>260</v>
      </c>
      <c r="AP242" s="39">
        <v>306</v>
      </c>
      <c r="AQ242" s="39">
        <v>333</v>
      </c>
      <c r="AR242" s="39">
        <v>388</v>
      </c>
      <c r="AS242" s="39">
        <v>446</v>
      </c>
      <c r="AT242" s="39">
        <v>466</v>
      </c>
      <c r="AU242" s="39">
        <v>472</v>
      </c>
      <c r="AV242" s="39">
        <v>481</v>
      </c>
      <c r="AW242" s="39">
        <v>556</v>
      </c>
      <c r="AX242" s="39">
        <v>573</v>
      </c>
      <c r="AY242" s="39">
        <v>588</v>
      </c>
      <c r="AZ242" s="40">
        <f>AY242+(AY242*(POWER((AY242/AW242),(0.333333333333333))-1))</f>
        <v>599.0708265521655</v>
      </c>
      <c r="BA242" s="40">
        <f>AZ242+(AZ242*(POWER((AZ242/AX242),(0.333333333333333))-1))</f>
        <v>608.02208441595212</v>
      </c>
      <c r="BB242" s="40">
        <f>BA242+(BA242*(POWER((BA242/AY242),(0.333333333333333))-1))</f>
        <v>614.84648771675279</v>
      </c>
      <c r="BC242" s="39">
        <v>461</v>
      </c>
      <c r="BD242" s="39">
        <v>458</v>
      </c>
      <c r="BE242" s="39">
        <v>464</v>
      </c>
      <c r="BF242" s="39">
        <v>478</v>
      </c>
      <c r="BG242" s="39">
        <v>485</v>
      </c>
      <c r="BH242" s="39">
        <v>493</v>
      </c>
      <c r="BI242" s="39">
        <v>450</v>
      </c>
      <c r="BJ242" s="39">
        <v>462</v>
      </c>
      <c r="BK242" s="39">
        <v>478</v>
      </c>
      <c r="BL242" s="39">
        <v>481</v>
      </c>
      <c r="BM242" s="39">
        <v>481</v>
      </c>
      <c r="BN242" s="39">
        <v>489</v>
      </c>
      <c r="BO242" s="40">
        <f t="shared" si="166"/>
        <v>491.69612616337349</v>
      </c>
      <c r="BP242" s="40">
        <f t="shared" si="167"/>
        <v>495.31409888818899</v>
      </c>
      <c r="BQ242" s="255">
        <f>BP242+(BP242*(POWER((BP242/BN242),(0.333333333333333))-1))</f>
        <v>497.43686443875015</v>
      </c>
      <c r="BR242" s="266">
        <v>458</v>
      </c>
      <c r="BS242" s="266">
        <v>432</v>
      </c>
      <c r="BT242" s="266">
        <v>452</v>
      </c>
    </row>
    <row r="243" spans="1:72" ht="36" customHeight="1" x14ac:dyDescent="0.25">
      <c r="A243" s="74">
        <v>230</v>
      </c>
      <c r="B243" s="71" t="s">
        <v>633</v>
      </c>
      <c r="C243" s="64" t="s">
        <v>480</v>
      </c>
      <c r="D243" s="22" t="s">
        <v>481</v>
      </c>
      <c r="E243" s="21" t="s">
        <v>229</v>
      </c>
      <c r="F243" s="21" t="s">
        <v>482</v>
      </c>
      <c r="G243" s="42">
        <v>0</v>
      </c>
      <c r="H243" s="42">
        <v>0</v>
      </c>
      <c r="I243" s="42">
        <v>0</v>
      </c>
      <c r="J243" s="42">
        <v>0</v>
      </c>
      <c r="K243" s="42">
        <v>0</v>
      </c>
      <c r="L243" s="42">
        <v>0</v>
      </c>
      <c r="M243" s="42">
        <v>0</v>
      </c>
      <c r="N243" s="42">
        <v>0</v>
      </c>
      <c r="O243" s="42">
        <v>0</v>
      </c>
      <c r="P243" s="42">
        <v>0</v>
      </c>
      <c r="Q243" s="42">
        <v>0</v>
      </c>
      <c r="R243" s="42">
        <v>0</v>
      </c>
      <c r="S243" s="42">
        <v>0</v>
      </c>
      <c r="T243" s="42">
        <v>0</v>
      </c>
      <c r="U243" s="42">
        <v>0</v>
      </c>
      <c r="V243" s="40">
        <v>0</v>
      </c>
      <c r="W243" s="40">
        <v>0</v>
      </c>
      <c r="X243" s="40">
        <v>0</v>
      </c>
      <c r="Y243" s="40">
        <v>0</v>
      </c>
      <c r="Z243" s="40">
        <v>0</v>
      </c>
      <c r="AA243" s="40">
        <v>0</v>
      </c>
      <c r="AB243" s="39">
        <v>208</v>
      </c>
      <c r="AC243" s="39">
        <v>208</v>
      </c>
      <c r="AD243" s="39">
        <v>208</v>
      </c>
      <c r="AE243" s="39">
        <v>205</v>
      </c>
      <c r="AF243" s="39">
        <v>205</v>
      </c>
      <c r="AG243" s="39">
        <v>205</v>
      </c>
      <c r="AH243" s="51">
        <v>262</v>
      </c>
      <c r="AI243" s="51">
        <v>262</v>
      </c>
      <c r="AJ243" s="51">
        <v>262</v>
      </c>
      <c r="AK243" s="39">
        <v>262</v>
      </c>
      <c r="AL243" s="39">
        <v>262</v>
      </c>
      <c r="AM243" s="39">
        <v>262</v>
      </c>
      <c r="AN243" s="39">
        <v>205</v>
      </c>
      <c r="AO243" s="39">
        <v>205</v>
      </c>
      <c r="AP243" s="39">
        <v>205</v>
      </c>
      <c r="AQ243" s="55">
        <v>205</v>
      </c>
      <c r="AR243" s="55">
        <v>205</v>
      </c>
      <c r="AS243" s="55">
        <v>205</v>
      </c>
      <c r="AT243" s="55">
        <v>205</v>
      </c>
      <c r="AU243" s="55">
        <v>205</v>
      </c>
      <c r="AV243" s="55">
        <v>205</v>
      </c>
      <c r="AW243" s="55">
        <v>205</v>
      </c>
      <c r="AX243" s="55">
        <v>205</v>
      </c>
      <c r="AY243" s="55">
        <v>205</v>
      </c>
      <c r="AZ243" s="55">
        <v>205</v>
      </c>
      <c r="BA243" s="55">
        <v>205</v>
      </c>
      <c r="BB243" s="55">
        <v>205</v>
      </c>
      <c r="BC243" s="41">
        <f>BB243+(BB243*(POWER((BB243/AZ243),(0.333333333333333))-1))</f>
        <v>205</v>
      </c>
      <c r="BD243" s="41">
        <f>BC243+(BC243*(POWER((BC243/BA243),(0.333333333333333))-1))</f>
        <v>205</v>
      </c>
      <c r="BE243" s="41">
        <f>BD243+(BD243*(POWER((BD243/BB243),(0.333333333333333))-1))</f>
        <v>205</v>
      </c>
      <c r="BF243" s="100">
        <f t="shared" ref="BF243:BG243" si="170">BE243+(BE243*(POWER((BE243/BC243),(0.333333333333333))-1))</f>
        <v>205</v>
      </c>
      <c r="BG243" s="100">
        <f t="shared" si="170"/>
        <v>205</v>
      </c>
      <c r="BH243" s="100">
        <f>BG243+(BG243*(POWER((BG243/BE243),(0.333333333333333))-1))</f>
        <v>205</v>
      </c>
      <c r="BI243" s="39">
        <v>205</v>
      </c>
      <c r="BJ243" s="39">
        <v>205</v>
      </c>
      <c r="BK243" s="39">
        <v>205</v>
      </c>
      <c r="BL243" s="39">
        <v>205</v>
      </c>
      <c r="BM243" s="39">
        <v>205</v>
      </c>
      <c r="BN243" s="39">
        <v>205</v>
      </c>
      <c r="BO243" s="39">
        <v>205</v>
      </c>
      <c r="BP243" s="39">
        <v>205</v>
      </c>
      <c r="BQ243" s="253">
        <v>205</v>
      </c>
      <c r="BR243" s="39">
        <v>205</v>
      </c>
      <c r="BS243" s="39">
        <v>205</v>
      </c>
      <c r="BT243" s="39">
        <v>205</v>
      </c>
    </row>
    <row r="244" spans="1:72" ht="36" customHeight="1" x14ac:dyDescent="0.25">
      <c r="A244" s="74">
        <v>231</v>
      </c>
      <c r="B244" s="71" t="s">
        <v>633</v>
      </c>
      <c r="C244" s="64" t="s">
        <v>665</v>
      </c>
      <c r="D244" s="22" t="s">
        <v>666</v>
      </c>
      <c r="E244" s="21" t="s">
        <v>154</v>
      </c>
      <c r="F244" s="21" t="s">
        <v>834</v>
      </c>
      <c r="G244" s="52"/>
      <c r="H244" s="52"/>
      <c r="I244" s="52"/>
      <c r="J244" s="52"/>
      <c r="K244" s="52"/>
      <c r="L244" s="52"/>
      <c r="M244" s="52"/>
      <c r="N244" s="52"/>
      <c r="O244" s="52"/>
      <c r="P244" s="52"/>
      <c r="Q244" s="52"/>
      <c r="R244" s="52"/>
      <c r="S244" s="52"/>
      <c r="T244" s="52"/>
      <c r="U244" s="52"/>
      <c r="V244" s="45"/>
      <c r="W244" s="45"/>
      <c r="X244" s="45"/>
      <c r="Y244" s="45"/>
      <c r="Z244" s="45"/>
      <c r="AA244" s="45"/>
      <c r="AB244" s="45"/>
      <c r="AC244" s="45"/>
      <c r="AD244" s="45"/>
      <c r="AE244" s="45"/>
      <c r="AF244" s="45"/>
      <c r="AG244" s="45"/>
      <c r="AH244" s="45"/>
      <c r="AI244" s="45"/>
      <c r="AJ244" s="45"/>
      <c r="AK244" s="46">
        <v>0</v>
      </c>
      <c r="AL244" s="46">
        <v>0</v>
      </c>
      <c r="AM244" s="46">
        <v>0</v>
      </c>
      <c r="AN244" s="40">
        <v>0</v>
      </c>
      <c r="AO244" s="40">
        <v>0</v>
      </c>
      <c r="AP244" s="40">
        <v>0</v>
      </c>
      <c r="AQ244" s="40">
        <v>0</v>
      </c>
      <c r="AR244" s="40">
        <v>0</v>
      </c>
      <c r="AS244" s="40">
        <v>0</v>
      </c>
      <c r="AT244" s="40">
        <v>0</v>
      </c>
      <c r="AU244" s="40">
        <v>0</v>
      </c>
      <c r="AV244" s="40">
        <v>0</v>
      </c>
      <c r="AW244" s="41">
        <v>0</v>
      </c>
      <c r="AX244" s="41">
        <v>0</v>
      </c>
      <c r="AY244" s="41">
        <v>0</v>
      </c>
      <c r="AZ244" s="41">
        <v>0</v>
      </c>
      <c r="BA244" s="41">
        <v>0</v>
      </c>
      <c r="BB244" s="41">
        <v>0</v>
      </c>
      <c r="BC244" s="41">
        <v>0</v>
      </c>
      <c r="BD244" s="41">
        <v>0</v>
      </c>
      <c r="BE244" s="41">
        <v>0</v>
      </c>
      <c r="BF244" s="41">
        <v>0</v>
      </c>
      <c r="BG244" s="41">
        <v>0</v>
      </c>
      <c r="BH244" s="41">
        <v>0</v>
      </c>
      <c r="BI244" s="41">
        <v>0</v>
      </c>
      <c r="BJ244" s="41">
        <v>0</v>
      </c>
      <c r="BK244" s="41">
        <v>0</v>
      </c>
      <c r="BL244" s="40">
        <v>0</v>
      </c>
      <c r="BM244" s="40">
        <v>0</v>
      </c>
      <c r="BN244" s="40">
        <v>0</v>
      </c>
      <c r="BO244" s="40">
        <v>0</v>
      </c>
      <c r="BP244" s="40">
        <v>0</v>
      </c>
      <c r="BQ244" s="255">
        <v>0</v>
      </c>
      <c r="BR244" s="40">
        <v>0</v>
      </c>
      <c r="BS244" s="40">
        <v>0</v>
      </c>
      <c r="BT244" s="40">
        <v>0</v>
      </c>
    </row>
    <row r="245" spans="1:72" ht="36" customHeight="1" x14ac:dyDescent="0.25">
      <c r="A245" s="74">
        <v>232</v>
      </c>
      <c r="B245" s="71" t="s">
        <v>633</v>
      </c>
      <c r="C245" s="64" t="s">
        <v>665</v>
      </c>
      <c r="D245" s="22" t="s">
        <v>666</v>
      </c>
      <c r="E245" s="21" t="s">
        <v>107</v>
      </c>
      <c r="F245" s="21" t="s">
        <v>835</v>
      </c>
      <c r="G245" s="52"/>
      <c r="H245" s="52"/>
      <c r="I245" s="52"/>
      <c r="J245" s="52"/>
      <c r="K245" s="52"/>
      <c r="L245" s="52"/>
      <c r="M245" s="52"/>
      <c r="N245" s="52"/>
      <c r="O245" s="52"/>
      <c r="P245" s="52"/>
      <c r="Q245" s="52"/>
      <c r="R245" s="52"/>
      <c r="S245" s="60"/>
      <c r="T245" s="60"/>
      <c r="U245" s="60"/>
      <c r="V245" s="60"/>
      <c r="W245" s="60"/>
      <c r="X245" s="60"/>
      <c r="Y245" s="60"/>
      <c r="Z245" s="60"/>
      <c r="AA245" s="60"/>
      <c r="AB245" s="60"/>
      <c r="AC245" s="60"/>
      <c r="AD245" s="60"/>
      <c r="AE245" s="60"/>
      <c r="AF245" s="60"/>
      <c r="AG245" s="60"/>
      <c r="AH245" s="60"/>
      <c r="AI245" s="60"/>
      <c r="AJ245" s="60"/>
      <c r="AK245" s="50"/>
      <c r="AL245" s="49">
        <v>0</v>
      </c>
      <c r="AM245" s="49">
        <v>0</v>
      </c>
      <c r="AN245" s="49">
        <v>0</v>
      </c>
      <c r="AO245" s="49">
        <v>0</v>
      </c>
      <c r="AP245" s="49">
        <v>0</v>
      </c>
      <c r="AQ245" s="49"/>
      <c r="AR245" s="49"/>
      <c r="AS245" s="49"/>
      <c r="AT245" s="49"/>
      <c r="AU245" s="49"/>
      <c r="AV245" s="49"/>
      <c r="AW245" s="39">
        <v>11</v>
      </c>
      <c r="AX245" s="39">
        <v>16</v>
      </c>
      <c r="AY245" s="39">
        <v>24</v>
      </c>
      <c r="AZ245" s="39">
        <v>34</v>
      </c>
      <c r="BA245" s="39">
        <v>42</v>
      </c>
      <c r="BB245" s="39">
        <v>31</v>
      </c>
      <c r="BC245" s="39">
        <v>41</v>
      </c>
      <c r="BD245" s="39">
        <v>50</v>
      </c>
      <c r="BE245" s="39">
        <v>43</v>
      </c>
      <c r="BF245" s="39">
        <v>50</v>
      </c>
      <c r="BG245" s="39">
        <v>59</v>
      </c>
      <c r="BH245" s="39">
        <v>63</v>
      </c>
      <c r="BI245" s="39">
        <v>70</v>
      </c>
      <c r="BJ245" s="39">
        <v>76</v>
      </c>
      <c r="BK245" s="39">
        <v>66</v>
      </c>
      <c r="BL245" s="39">
        <v>63</v>
      </c>
      <c r="BM245" s="39">
        <v>71</v>
      </c>
      <c r="BN245" s="39">
        <v>79</v>
      </c>
      <c r="BO245" s="39">
        <v>88</v>
      </c>
      <c r="BP245" s="39">
        <v>100</v>
      </c>
      <c r="BQ245" s="253">
        <v>92</v>
      </c>
      <c r="BR245" s="39">
        <v>89</v>
      </c>
      <c r="BS245" s="39">
        <v>90</v>
      </c>
      <c r="BT245" s="39">
        <v>98</v>
      </c>
    </row>
    <row r="246" spans="1:72" ht="36" customHeight="1" x14ac:dyDescent="0.25">
      <c r="A246" s="74">
        <v>233</v>
      </c>
      <c r="B246" s="71" t="s">
        <v>633</v>
      </c>
      <c r="C246" s="64" t="s">
        <v>380</v>
      </c>
      <c r="D246" s="22" t="s">
        <v>781</v>
      </c>
      <c r="E246" s="21" t="s">
        <v>376</v>
      </c>
      <c r="F246" s="21" t="s">
        <v>381</v>
      </c>
      <c r="G246" s="39">
        <v>77</v>
      </c>
      <c r="H246" s="39">
        <v>76</v>
      </c>
      <c r="I246" s="39">
        <v>81</v>
      </c>
      <c r="J246" s="39">
        <v>78</v>
      </c>
      <c r="K246" s="39">
        <v>85</v>
      </c>
      <c r="L246" s="39">
        <v>82</v>
      </c>
      <c r="M246" s="39">
        <v>84</v>
      </c>
      <c r="N246" s="39">
        <v>82</v>
      </c>
      <c r="O246" s="39">
        <v>94</v>
      </c>
      <c r="P246" s="39">
        <v>72</v>
      </c>
      <c r="Q246" s="39">
        <v>76</v>
      </c>
      <c r="R246" s="39">
        <v>80</v>
      </c>
      <c r="S246" s="39">
        <v>75</v>
      </c>
      <c r="T246" s="39">
        <v>68</v>
      </c>
      <c r="U246" s="39">
        <v>75</v>
      </c>
      <c r="V246" s="39">
        <v>70</v>
      </c>
      <c r="W246" s="39">
        <v>72</v>
      </c>
      <c r="X246" s="39">
        <v>75</v>
      </c>
      <c r="Y246" s="39">
        <v>70</v>
      </c>
      <c r="Z246" s="39">
        <v>74</v>
      </c>
      <c r="AA246" s="39">
        <v>82</v>
      </c>
      <c r="AB246" s="39">
        <v>51</v>
      </c>
      <c r="AC246" s="39">
        <v>65</v>
      </c>
      <c r="AD246" s="39">
        <v>66</v>
      </c>
      <c r="AE246" s="39">
        <v>61</v>
      </c>
      <c r="AF246" s="39">
        <v>65</v>
      </c>
      <c r="AG246" s="39">
        <v>67</v>
      </c>
      <c r="AH246" s="39">
        <v>68</v>
      </c>
      <c r="AI246" s="39">
        <v>59</v>
      </c>
      <c r="AJ246" s="39">
        <v>57</v>
      </c>
      <c r="AK246" s="39">
        <v>64</v>
      </c>
      <c r="AL246" s="39">
        <v>58</v>
      </c>
      <c r="AM246" s="39">
        <v>71</v>
      </c>
      <c r="AN246" s="39">
        <v>61</v>
      </c>
      <c r="AO246" s="39">
        <v>59</v>
      </c>
      <c r="AP246" s="39">
        <v>44</v>
      </c>
      <c r="AQ246" s="43">
        <v>49</v>
      </c>
      <c r="AR246" s="43">
        <v>54</v>
      </c>
      <c r="AS246" s="43">
        <v>57</v>
      </c>
      <c r="AT246" s="43">
        <v>62</v>
      </c>
      <c r="AU246" s="43">
        <v>64</v>
      </c>
      <c r="AV246" s="43">
        <v>61</v>
      </c>
      <c r="AW246" s="39">
        <v>59</v>
      </c>
      <c r="AX246" s="39">
        <v>66</v>
      </c>
      <c r="AY246" s="39">
        <v>57</v>
      </c>
      <c r="AZ246" s="39">
        <v>60</v>
      </c>
      <c r="BA246" s="39">
        <v>54</v>
      </c>
      <c r="BB246" s="39">
        <v>25</v>
      </c>
      <c r="BC246" s="39">
        <v>36</v>
      </c>
      <c r="BD246" s="39">
        <v>40</v>
      </c>
      <c r="BE246" s="39">
        <v>44</v>
      </c>
      <c r="BF246" s="39">
        <v>42</v>
      </c>
      <c r="BG246" s="39">
        <v>43</v>
      </c>
      <c r="BH246" s="39">
        <v>40</v>
      </c>
      <c r="BI246" s="39">
        <v>45</v>
      </c>
      <c r="BJ246" s="39">
        <v>43</v>
      </c>
      <c r="BK246" s="39">
        <v>51</v>
      </c>
      <c r="BL246" s="39">
        <v>31</v>
      </c>
      <c r="BM246" s="39">
        <v>47</v>
      </c>
      <c r="BN246" s="39">
        <v>49</v>
      </c>
      <c r="BO246" s="39">
        <v>47</v>
      </c>
      <c r="BP246" s="39">
        <v>50</v>
      </c>
      <c r="BQ246" s="253">
        <v>48</v>
      </c>
      <c r="BR246" s="39">
        <v>47</v>
      </c>
      <c r="BS246" s="39">
        <v>48</v>
      </c>
      <c r="BT246" s="39">
        <v>51</v>
      </c>
    </row>
    <row r="247" spans="1:72" ht="36" customHeight="1" x14ac:dyDescent="0.25">
      <c r="A247" s="74">
        <v>234</v>
      </c>
      <c r="B247" s="71" t="s">
        <v>633</v>
      </c>
      <c r="C247" s="64" t="s">
        <v>275</v>
      </c>
      <c r="D247" s="22" t="s">
        <v>276</v>
      </c>
      <c r="E247" s="21" t="s">
        <v>274</v>
      </c>
      <c r="F247" s="21" t="s">
        <v>680</v>
      </c>
      <c r="G247" s="42">
        <v>615</v>
      </c>
      <c r="H247" s="42">
        <v>615</v>
      </c>
      <c r="I247" s="42">
        <v>615</v>
      </c>
      <c r="J247" s="42">
        <v>615</v>
      </c>
      <c r="K247" s="42">
        <v>615</v>
      </c>
      <c r="L247" s="42">
        <v>615</v>
      </c>
      <c r="M247" s="42">
        <v>615</v>
      </c>
      <c r="N247" s="42">
        <v>615</v>
      </c>
      <c r="O247" s="42">
        <v>615</v>
      </c>
      <c r="P247" s="42">
        <v>615</v>
      </c>
      <c r="Q247" s="42">
        <v>615</v>
      </c>
      <c r="R247" s="42">
        <v>615</v>
      </c>
      <c r="S247" s="42">
        <v>615</v>
      </c>
      <c r="T247" s="42">
        <v>615</v>
      </c>
      <c r="U247" s="42">
        <v>615</v>
      </c>
      <c r="V247" s="40">
        <v>615</v>
      </c>
      <c r="W247" s="40">
        <v>615</v>
      </c>
      <c r="X247" s="40">
        <v>615</v>
      </c>
      <c r="Y247" s="40">
        <v>615</v>
      </c>
      <c r="Z247" s="40">
        <v>615</v>
      </c>
      <c r="AA247" s="40">
        <v>615</v>
      </c>
      <c r="AB247" s="40">
        <v>615</v>
      </c>
      <c r="AC247" s="40">
        <v>615</v>
      </c>
      <c r="AD247" s="40">
        <v>615</v>
      </c>
      <c r="AE247" s="40">
        <v>615</v>
      </c>
      <c r="AF247" s="40">
        <v>615</v>
      </c>
      <c r="AG247" s="40">
        <v>615</v>
      </c>
      <c r="AH247" s="51">
        <v>288</v>
      </c>
      <c r="AI247" s="51">
        <v>288</v>
      </c>
      <c r="AJ247" s="51">
        <v>288</v>
      </c>
      <c r="AK247" s="39">
        <v>328</v>
      </c>
      <c r="AL247" s="39">
        <v>345</v>
      </c>
      <c r="AM247" s="39">
        <v>335</v>
      </c>
      <c r="AN247" s="39">
        <v>365</v>
      </c>
      <c r="AO247" s="39">
        <v>251</v>
      </c>
      <c r="AP247" s="39">
        <v>250</v>
      </c>
      <c r="AQ247" s="39">
        <v>300</v>
      </c>
      <c r="AR247" s="39">
        <v>306</v>
      </c>
      <c r="AS247" s="39">
        <v>266</v>
      </c>
      <c r="AT247" s="46">
        <f>AS247+(AS247*(POWER((AS247/AQ247),(0.333333333333333))-1))</f>
        <v>255.54561350722275</v>
      </c>
      <c r="AU247" s="46">
        <f>AT247+(AT247*(POWER((AT247/AR247),(0.333333333333333))-1))</f>
        <v>240.64902067102005</v>
      </c>
      <c r="AV247" s="46">
        <f>AU247+(AU247*(POWER((AU247/AS247),(0.333333333333333))-1))</f>
        <v>232.74744346064435</v>
      </c>
      <c r="AW247" s="68">
        <v>297</v>
      </c>
      <c r="AX247" s="68">
        <v>285</v>
      </c>
      <c r="AY247" s="68">
        <v>247</v>
      </c>
      <c r="AZ247" s="186">
        <f>AY247+(AY247*(POWER((AY247/AW247),(0.333333333333333))-1))</f>
        <v>232.27927112180791</v>
      </c>
      <c r="BA247" s="186">
        <f>AZ247+(AZ247*(POWER((AZ247/AX247),(0.333333333333333))-1))</f>
        <v>216.96964884189367</v>
      </c>
      <c r="BB247" s="186">
        <f>BA247+(BA247*(POWER((BA247/AY247),(0.333333333333333))-1))</f>
        <v>207.7939970257267</v>
      </c>
      <c r="BC247" s="70">
        <v>250</v>
      </c>
      <c r="BD247" s="70">
        <v>250</v>
      </c>
      <c r="BE247" s="70">
        <v>250</v>
      </c>
      <c r="BF247" s="40">
        <f t="shared" ref="BF247:BG247" si="171">BE247+(BE247*(POWER((BE247/BC247),(0.333333333333333))-1))</f>
        <v>250</v>
      </c>
      <c r="BG247" s="40">
        <f t="shared" si="171"/>
        <v>250</v>
      </c>
      <c r="BH247" s="40">
        <f>BG247+(BG247*(POWER((BG247/BE247),(0.333333333333333))-1))</f>
        <v>250</v>
      </c>
      <c r="BI247" s="40">
        <f t="shared" ref="BI247:BK247" si="172">BH247+(BH247*(POWER((BH247/BF247),(0.333333333333333))-1))</f>
        <v>250</v>
      </c>
      <c r="BJ247" s="40">
        <f t="shared" si="172"/>
        <v>250</v>
      </c>
      <c r="BK247" s="40">
        <f t="shared" si="172"/>
        <v>250</v>
      </c>
      <c r="BL247" s="40">
        <v>250</v>
      </c>
      <c r="BM247" s="40">
        <v>250</v>
      </c>
      <c r="BN247" s="40">
        <v>250</v>
      </c>
      <c r="BO247" s="40">
        <f t="shared" ref="BO247" si="173">BN247+(BN247*(POWER((BN247/BL247),(0.333333333333333))-1))</f>
        <v>250</v>
      </c>
      <c r="BP247" s="40">
        <f t="shared" ref="BP247" si="174">BO247+(BO247*(POWER((BO247/BM247),(0.333333333333333))-1))</f>
        <v>250</v>
      </c>
      <c r="BQ247" s="255">
        <f>BP247+(BP247*(POWER((BP247/BN247),(0.333333333333333))-1))</f>
        <v>250</v>
      </c>
      <c r="BR247" s="255">
        <f>BQ247+(BQ247*(POWER((BQ247/BO247),(0.333333333333333))-1))</f>
        <v>250</v>
      </c>
      <c r="BS247" s="255">
        <f t="shared" ref="BS247" si="175">BR247+(BR247*(POWER((BR247/BP247),(0.333333333333333))-1))</f>
        <v>250</v>
      </c>
      <c r="BT247" s="255">
        <f t="shared" ref="BT247" si="176">BS247+(BS247*(POWER((BS247/BQ247),(0.333333333333333))-1))</f>
        <v>250</v>
      </c>
    </row>
    <row r="248" spans="1:72" ht="36" customHeight="1" x14ac:dyDescent="0.25">
      <c r="A248" s="74">
        <v>235</v>
      </c>
      <c r="B248" s="71" t="s">
        <v>633</v>
      </c>
      <c r="C248" s="64" t="s">
        <v>483</v>
      </c>
      <c r="D248" s="22" t="s">
        <v>268</v>
      </c>
      <c r="E248" s="21" t="s">
        <v>229</v>
      </c>
      <c r="F248" s="21" t="s">
        <v>269</v>
      </c>
      <c r="G248" s="45">
        <v>0</v>
      </c>
      <c r="H248" s="45">
        <v>0</v>
      </c>
      <c r="I248" s="45">
        <v>0</v>
      </c>
      <c r="J248" s="39">
        <v>53</v>
      </c>
      <c r="K248" s="39">
        <v>54</v>
      </c>
      <c r="L248" s="39">
        <v>57</v>
      </c>
      <c r="M248" s="39">
        <v>61</v>
      </c>
      <c r="N248" s="39">
        <v>66</v>
      </c>
      <c r="O248" s="39">
        <v>81</v>
      </c>
      <c r="P248" s="39">
        <v>89</v>
      </c>
      <c r="Q248" s="39">
        <v>99</v>
      </c>
      <c r="R248" s="39">
        <v>178</v>
      </c>
      <c r="S248" s="39">
        <v>111</v>
      </c>
      <c r="T248" s="39">
        <v>99</v>
      </c>
      <c r="U248" s="39">
        <v>145</v>
      </c>
      <c r="V248" s="39">
        <v>121</v>
      </c>
      <c r="W248" s="39">
        <v>111</v>
      </c>
      <c r="X248" s="39">
        <v>114</v>
      </c>
      <c r="Y248" s="39">
        <v>111</v>
      </c>
      <c r="Z248" s="39">
        <v>102</v>
      </c>
      <c r="AA248" s="39">
        <v>93</v>
      </c>
      <c r="AB248" s="39">
        <v>92</v>
      </c>
      <c r="AC248" s="39">
        <v>89</v>
      </c>
      <c r="AD248" s="39">
        <v>104</v>
      </c>
      <c r="AE248" s="39">
        <v>92</v>
      </c>
      <c r="AF248" s="39">
        <v>90</v>
      </c>
      <c r="AG248" s="39">
        <v>75</v>
      </c>
      <c r="AH248" s="39">
        <v>169</v>
      </c>
      <c r="AI248" s="39">
        <v>190</v>
      </c>
      <c r="AJ248" s="39">
        <v>204</v>
      </c>
      <c r="AK248" s="39">
        <v>211</v>
      </c>
      <c r="AL248" s="39">
        <v>226</v>
      </c>
      <c r="AM248" s="39">
        <v>200</v>
      </c>
      <c r="AN248" s="39">
        <v>151</v>
      </c>
      <c r="AO248" s="39">
        <v>111</v>
      </c>
      <c r="AP248" s="39">
        <v>314</v>
      </c>
      <c r="AQ248" s="39">
        <v>67</v>
      </c>
      <c r="AR248" s="39">
        <v>182</v>
      </c>
      <c r="AS248" s="39">
        <v>119</v>
      </c>
      <c r="AT248" s="39">
        <v>109</v>
      </c>
      <c r="AU248" s="39">
        <v>181</v>
      </c>
      <c r="AV248" s="39">
        <v>181</v>
      </c>
      <c r="AW248" s="39">
        <v>162</v>
      </c>
      <c r="AX248" s="39">
        <v>201</v>
      </c>
      <c r="AY248" s="39">
        <v>201</v>
      </c>
      <c r="AZ248" s="39">
        <v>123</v>
      </c>
      <c r="BA248" s="39">
        <v>201</v>
      </c>
      <c r="BB248" s="39">
        <v>201</v>
      </c>
      <c r="BC248" s="194">
        <f>BB248+(BB248*(POWER((BB248/AZ248),(0.333333333333333))-1))</f>
        <v>236.75166362168338</v>
      </c>
      <c r="BD248" s="194">
        <f>BC248+(BC248*(POWER((BC248/BA248),(0.333333333333333))-1))</f>
        <v>250.02994964154362</v>
      </c>
      <c r="BE248" s="194">
        <f>BD248+(BD248*(POWER((BD248/BB248),(0.333333333333333))-1))</f>
        <v>268.89993180060918</v>
      </c>
      <c r="BF248" s="39">
        <v>181</v>
      </c>
      <c r="BG248" s="39">
        <v>181</v>
      </c>
      <c r="BH248" s="39">
        <v>181</v>
      </c>
      <c r="BI248" s="39">
        <v>181</v>
      </c>
      <c r="BJ248" s="39">
        <v>181</v>
      </c>
      <c r="BK248" s="39">
        <v>181</v>
      </c>
      <c r="BL248" s="39">
        <v>180</v>
      </c>
      <c r="BM248" s="39">
        <v>180</v>
      </c>
      <c r="BN248" s="39">
        <v>180</v>
      </c>
      <c r="BO248" s="39">
        <v>180</v>
      </c>
      <c r="BP248" s="39">
        <v>180</v>
      </c>
      <c r="BQ248" s="253">
        <v>180</v>
      </c>
      <c r="BR248" s="39">
        <v>180</v>
      </c>
      <c r="BS248" s="39">
        <v>180</v>
      </c>
      <c r="BT248" s="39">
        <v>180</v>
      </c>
    </row>
    <row r="249" spans="1:72" ht="36" customHeight="1" x14ac:dyDescent="0.25">
      <c r="A249" s="74">
        <v>236</v>
      </c>
      <c r="B249" s="71" t="s">
        <v>633</v>
      </c>
      <c r="C249" s="64" t="s">
        <v>374</v>
      </c>
      <c r="D249" s="22" t="s">
        <v>391</v>
      </c>
      <c r="E249" s="21" t="s">
        <v>376</v>
      </c>
      <c r="F249" s="21" t="s">
        <v>392</v>
      </c>
      <c r="G249" s="39">
        <v>15</v>
      </c>
      <c r="H249" s="39">
        <v>15</v>
      </c>
      <c r="I249" s="39">
        <v>15</v>
      </c>
      <c r="J249" s="39">
        <v>15</v>
      </c>
      <c r="K249" s="39">
        <v>15</v>
      </c>
      <c r="L249" s="39">
        <v>15</v>
      </c>
      <c r="M249" s="39">
        <v>17</v>
      </c>
      <c r="N249" s="39">
        <v>17</v>
      </c>
      <c r="O249" s="39">
        <v>17</v>
      </c>
      <c r="P249" s="39">
        <v>0</v>
      </c>
      <c r="Q249" s="39">
        <v>0</v>
      </c>
      <c r="R249" s="39">
        <v>0</v>
      </c>
      <c r="S249" s="39">
        <v>0</v>
      </c>
      <c r="T249" s="39">
        <v>0</v>
      </c>
      <c r="U249" s="39">
        <v>0</v>
      </c>
      <c r="V249" s="43">
        <v>0</v>
      </c>
      <c r="W249" s="43">
        <v>0</v>
      </c>
      <c r="X249" s="43">
        <v>0</v>
      </c>
      <c r="Y249" s="42">
        <v>0</v>
      </c>
      <c r="Z249" s="42">
        <v>0</v>
      </c>
      <c r="AA249" s="42">
        <v>0</v>
      </c>
      <c r="AB249" s="44"/>
      <c r="AC249" s="44"/>
      <c r="AD249" s="44"/>
      <c r="AE249" s="44"/>
      <c r="AF249" s="44"/>
      <c r="AG249" s="44"/>
      <c r="AH249" s="44"/>
      <c r="AI249" s="44"/>
      <c r="AJ249" s="44"/>
      <c r="AK249" s="44"/>
      <c r="AL249" s="44"/>
      <c r="AM249" s="44"/>
      <c r="AN249" s="44"/>
      <c r="AO249" s="44"/>
      <c r="AP249" s="44"/>
      <c r="AQ249" s="44"/>
      <c r="AR249" s="44"/>
      <c r="AS249" s="44"/>
      <c r="AT249" s="44"/>
      <c r="AU249" s="44"/>
      <c r="AV249" s="44"/>
      <c r="AW249" s="44"/>
      <c r="AX249" s="44"/>
      <c r="AY249" s="44"/>
      <c r="AZ249" s="44"/>
      <c r="BA249" s="44"/>
      <c r="BB249" s="44"/>
      <c r="BC249" s="44"/>
      <c r="BD249" s="44"/>
      <c r="BE249" s="44"/>
      <c r="BF249" s="44"/>
      <c r="BG249" s="44"/>
      <c r="BH249" s="44"/>
      <c r="BI249" s="44"/>
      <c r="BJ249" s="44"/>
      <c r="BK249" s="44"/>
      <c r="BL249" s="44"/>
      <c r="BM249" s="44"/>
      <c r="BN249" s="44"/>
      <c r="BO249" s="44"/>
      <c r="BP249" s="44"/>
      <c r="BQ249" s="252"/>
      <c r="BR249" s="44"/>
      <c r="BS249" s="44"/>
      <c r="BT249" s="44"/>
    </row>
    <row r="250" spans="1:72" ht="36" customHeight="1" x14ac:dyDescent="0.25">
      <c r="A250" s="74">
        <v>237</v>
      </c>
      <c r="B250" s="71" t="s">
        <v>633</v>
      </c>
      <c r="C250" s="64" t="s">
        <v>374</v>
      </c>
      <c r="D250" s="22" t="s">
        <v>375</v>
      </c>
      <c r="E250" s="21" t="s">
        <v>376</v>
      </c>
      <c r="F250" s="21" t="s">
        <v>377</v>
      </c>
      <c r="G250" s="39">
        <v>35</v>
      </c>
      <c r="H250" s="39">
        <v>35</v>
      </c>
      <c r="I250" s="39">
        <v>35</v>
      </c>
      <c r="J250" s="39">
        <v>35</v>
      </c>
      <c r="K250" s="39">
        <v>33</v>
      </c>
      <c r="L250" s="39">
        <v>35</v>
      </c>
      <c r="M250" s="39">
        <v>41</v>
      </c>
      <c r="N250" s="39">
        <v>41</v>
      </c>
      <c r="O250" s="39">
        <v>41</v>
      </c>
      <c r="P250" s="39">
        <v>40</v>
      </c>
      <c r="Q250" s="39">
        <v>40</v>
      </c>
      <c r="R250" s="39">
        <v>40</v>
      </c>
      <c r="S250" s="39">
        <v>33</v>
      </c>
      <c r="T250" s="39">
        <v>33</v>
      </c>
      <c r="U250" s="39">
        <v>33</v>
      </c>
      <c r="V250" s="38">
        <v>33</v>
      </c>
      <c r="W250" s="38">
        <v>33</v>
      </c>
      <c r="X250" s="38">
        <v>33</v>
      </c>
      <c r="Y250" s="40">
        <v>33</v>
      </c>
      <c r="Z250" s="40">
        <v>33</v>
      </c>
      <c r="AA250" s="40">
        <v>33</v>
      </c>
      <c r="AB250" s="39">
        <v>32</v>
      </c>
      <c r="AC250" s="39">
        <v>32</v>
      </c>
      <c r="AD250" s="39">
        <v>32</v>
      </c>
      <c r="AE250" s="39">
        <v>33</v>
      </c>
      <c r="AF250" s="39">
        <v>32</v>
      </c>
      <c r="AG250" s="39">
        <v>33</v>
      </c>
      <c r="AH250" s="39">
        <v>30</v>
      </c>
      <c r="AI250" s="39">
        <v>30</v>
      </c>
      <c r="AJ250" s="39">
        <v>31</v>
      </c>
      <c r="AK250" s="39">
        <v>32</v>
      </c>
      <c r="AL250" s="39">
        <v>32</v>
      </c>
      <c r="AM250" s="39">
        <v>64</v>
      </c>
      <c r="AN250" s="40">
        <v>80.634947193271884</v>
      </c>
      <c r="AO250" s="40">
        <v>109.72722980519332</v>
      </c>
      <c r="AP250" s="40">
        <v>131.32857404250092</v>
      </c>
      <c r="AQ250" s="40">
        <v>154.51519810457665</v>
      </c>
      <c r="AR250" s="40">
        <v>173.190260598241</v>
      </c>
      <c r="AS250" s="40">
        <v>189.92328408956337</v>
      </c>
      <c r="AT250" s="46">
        <f t="shared" ref="AT250:AV251" si="177">AS250+(AS250*(POWER((AS250/AQ250),(0.333333333333333))-1))</f>
        <v>203.44509055618826</v>
      </c>
      <c r="AU250" s="46">
        <f t="shared" si="177"/>
        <v>214.66197968883745</v>
      </c>
      <c r="AV250" s="46">
        <f t="shared" si="177"/>
        <v>223.60461867589822</v>
      </c>
      <c r="AW250" s="68">
        <v>26</v>
      </c>
      <c r="AX250" s="68">
        <v>27</v>
      </c>
      <c r="AY250" s="68">
        <v>26</v>
      </c>
      <c r="AZ250" s="68">
        <v>20</v>
      </c>
      <c r="BA250" s="68">
        <v>20</v>
      </c>
      <c r="BB250" s="68">
        <v>24</v>
      </c>
      <c r="BC250" s="68">
        <v>24</v>
      </c>
      <c r="BD250" s="68">
        <v>20</v>
      </c>
      <c r="BE250" s="68">
        <v>20</v>
      </c>
      <c r="BF250" s="39">
        <v>18</v>
      </c>
      <c r="BG250" s="39">
        <v>18</v>
      </c>
      <c r="BH250" s="39">
        <v>21</v>
      </c>
      <c r="BI250" s="40">
        <f>BH250+(BH250*(POWER((BH250/BF250),(0.333333333333333))-1))</f>
        <v>22.107258591797326</v>
      </c>
      <c r="BJ250" s="40">
        <f t="shared" ref="BJ250:BK250" si="178">BI250+(BI250*(POWER((BI250/BG250),(0.333333333333333))-1))</f>
        <v>23.674947248613663</v>
      </c>
      <c r="BK250" s="40">
        <f t="shared" si="178"/>
        <v>24.640277529851737</v>
      </c>
      <c r="BL250" s="40">
        <v>25.547544425236868</v>
      </c>
      <c r="BM250" s="40">
        <v>26.204097742739737</v>
      </c>
      <c r="BN250" s="40">
        <v>26.747123474953181</v>
      </c>
      <c r="BO250" s="40">
        <f t="shared" ref="BO250:BO251" si="179">BN250+(BN250*(POWER((BN250/BL250),(0.333333333333333))-1))</f>
        <v>27.159371924583365</v>
      </c>
      <c r="BP250" s="40">
        <f t="shared" ref="BP250:BP251" si="180">BO250+(BO250*(POWER((BO250/BM250),(0.333333333333333))-1))</f>
        <v>27.485473705868248</v>
      </c>
      <c r="BQ250" s="255">
        <f>BP250+(BP250*(POWER((BP250/BN250),(0.333333333333333))-1))</f>
        <v>27.73609232285526</v>
      </c>
      <c r="BR250" s="255">
        <f t="shared" ref="BR250:BR251" si="181">BQ250+(BQ250*(POWER((BQ250/BO250),(0.333333333333333))-1))</f>
        <v>27.931041163649848</v>
      </c>
      <c r="BS250" s="255">
        <f t="shared" ref="BS250:BS251" si="182">BR250+(BR250*(POWER((BR250/BP250),(0.333333333333333))-1))</f>
        <v>28.081163039500787</v>
      </c>
      <c r="BT250" s="255">
        <f t="shared" ref="BT250:BT251" si="183">BS250+(BS250*(POWER((BS250/BQ250),(0.333333333333333))-1))</f>
        <v>28.197138009774267</v>
      </c>
    </row>
    <row r="251" spans="1:72" ht="36" customHeight="1" x14ac:dyDescent="0.25">
      <c r="A251" s="74">
        <v>238</v>
      </c>
      <c r="B251" s="71" t="s">
        <v>633</v>
      </c>
      <c r="C251" s="64" t="s">
        <v>354</v>
      </c>
      <c r="D251" s="22" t="s">
        <v>797</v>
      </c>
      <c r="E251" s="21" t="s">
        <v>352</v>
      </c>
      <c r="F251" s="21" t="s">
        <v>628</v>
      </c>
      <c r="G251" s="45">
        <v>110</v>
      </c>
      <c r="H251" s="45">
        <v>110</v>
      </c>
      <c r="I251" s="45">
        <v>110</v>
      </c>
      <c r="J251" s="45">
        <v>110</v>
      </c>
      <c r="K251" s="45">
        <v>110</v>
      </c>
      <c r="L251" s="45">
        <v>110</v>
      </c>
      <c r="M251" s="45">
        <v>110</v>
      </c>
      <c r="N251" s="45">
        <v>110</v>
      </c>
      <c r="O251" s="45">
        <v>110</v>
      </c>
      <c r="P251" s="45">
        <v>110</v>
      </c>
      <c r="Q251" s="45">
        <v>110</v>
      </c>
      <c r="R251" s="45">
        <v>110</v>
      </c>
      <c r="S251" s="45">
        <v>110</v>
      </c>
      <c r="T251" s="45">
        <v>110</v>
      </c>
      <c r="U251" s="45">
        <v>110</v>
      </c>
      <c r="V251" s="45">
        <v>110</v>
      </c>
      <c r="W251" s="45">
        <v>110</v>
      </c>
      <c r="X251" s="45">
        <v>110</v>
      </c>
      <c r="Y251" s="45">
        <v>110</v>
      </c>
      <c r="Z251" s="45">
        <v>110</v>
      </c>
      <c r="AA251" s="45">
        <v>110</v>
      </c>
      <c r="AB251" s="45">
        <v>110</v>
      </c>
      <c r="AC251" s="45">
        <v>110</v>
      </c>
      <c r="AD251" s="45">
        <v>110</v>
      </c>
      <c r="AE251" s="39">
        <v>110</v>
      </c>
      <c r="AF251" s="39">
        <v>110</v>
      </c>
      <c r="AG251" s="39">
        <v>110</v>
      </c>
      <c r="AH251" s="39">
        <v>110</v>
      </c>
      <c r="AI251" s="39">
        <v>110</v>
      </c>
      <c r="AJ251" s="39">
        <v>110</v>
      </c>
      <c r="AK251" s="39">
        <v>110</v>
      </c>
      <c r="AL251" s="39">
        <v>110</v>
      </c>
      <c r="AM251" s="39">
        <v>110</v>
      </c>
      <c r="AN251" s="39">
        <v>107</v>
      </c>
      <c r="AO251" s="39">
        <v>112</v>
      </c>
      <c r="AP251" s="39">
        <v>118</v>
      </c>
      <c r="AQ251" s="39">
        <v>119</v>
      </c>
      <c r="AR251" s="39">
        <v>128</v>
      </c>
      <c r="AS251" s="39">
        <v>140</v>
      </c>
      <c r="AT251" s="40">
        <f t="shared" si="177"/>
        <v>147.7934068769201</v>
      </c>
      <c r="AU251" s="40">
        <f t="shared" si="177"/>
        <v>155.04940026131288</v>
      </c>
      <c r="AV251" s="40">
        <f t="shared" si="177"/>
        <v>160.41714238880164</v>
      </c>
      <c r="AW251" s="40">
        <f>AV251+(AV251*(POWER((AV251/AT251),(0.333333333333333))-1))</f>
        <v>164.86027279497264</v>
      </c>
      <c r="AX251" s="40">
        <f>AW251+(AW251*(POWER((AW251/AU251),(0.333333333333333))-1))</f>
        <v>168.26662679760796</v>
      </c>
      <c r="AY251" s="40">
        <f>AX251+(AX251*(POWER((AX251/AV251),(0.333333333333333))-1))</f>
        <v>170.96756497491663</v>
      </c>
      <c r="AZ251" s="39">
        <v>135</v>
      </c>
      <c r="BA251" s="39">
        <v>140</v>
      </c>
      <c r="BB251" s="39">
        <v>145</v>
      </c>
      <c r="BC251" s="39">
        <v>165</v>
      </c>
      <c r="BD251" s="39">
        <v>175</v>
      </c>
      <c r="BE251" s="39">
        <v>204</v>
      </c>
      <c r="BF251" s="40">
        <f t="shared" ref="BF251:BG251" si="184">BE251+(BE251*(POWER((BE251/BC251),(0.333333333333333))-1))</f>
        <v>218.95031541478485</v>
      </c>
      <c r="BG251" s="40">
        <f t="shared" si="184"/>
        <v>235.92904910982764</v>
      </c>
      <c r="BH251" s="40">
        <f>BG251+(BG251*(POWER((BG251/BE251),(0.333333333333333))-1))</f>
        <v>247.64629443174573</v>
      </c>
      <c r="BI251" s="40">
        <f t="shared" ref="BI251:BK251" si="185">BH251+(BH251*(POWER((BH251/BF251),(0.333333333333333))-1))</f>
        <v>258.02428714755536</v>
      </c>
      <c r="BJ251" s="40">
        <f t="shared" si="185"/>
        <v>265.83998886035118</v>
      </c>
      <c r="BK251" s="40">
        <f t="shared" si="185"/>
        <v>272.1968753362446</v>
      </c>
      <c r="BL251" s="40">
        <v>277.09199849300518</v>
      </c>
      <c r="BM251" s="40">
        <v>280.9475246036609</v>
      </c>
      <c r="BN251" s="40">
        <v>283.92648205991503</v>
      </c>
      <c r="BO251" s="40">
        <f t="shared" si="179"/>
        <v>286.24190062108727</v>
      </c>
      <c r="BP251" s="40">
        <f t="shared" si="180"/>
        <v>288.02877183633143</v>
      </c>
      <c r="BQ251" s="255">
        <f>BP251+(BP251*(POWER((BP251/BN251),(0.333333333333333))-1))</f>
        <v>289.4093311942342</v>
      </c>
      <c r="BR251" s="255">
        <f t="shared" si="181"/>
        <v>290.4729110833585</v>
      </c>
      <c r="BS251" s="255">
        <f t="shared" si="182"/>
        <v>291.2922244710544</v>
      </c>
      <c r="BT251" s="255">
        <f t="shared" si="183"/>
        <v>291.92257387793182</v>
      </c>
    </row>
    <row r="252" spans="1:72" ht="36" customHeight="1" x14ac:dyDescent="0.25">
      <c r="A252" s="74">
        <v>239</v>
      </c>
      <c r="B252" s="71" t="s">
        <v>633</v>
      </c>
      <c r="C252" s="64" t="s">
        <v>83</v>
      </c>
      <c r="D252" s="22" t="s">
        <v>84</v>
      </c>
      <c r="E252" s="21" t="s">
        <v>74</v>
      </c>
      <c r="F252" s="21" t="s">
        <v>85</v>
      </c>
      <c r="G252" s="39">
        <v>249</v>
      </c>
      <c r="H252" s="39">
        <v>245</v>
      </c>
      <c r="I252" s="39">
        <v>250</v>
      </c>
      <c r="J252" s="39">
        <v>148</v>
      </c>
      <c r="K252" s="39">
        <v>148</v>
      </c>
      <c r="L252" s="39">
        <v>165</v>
      </c>
      <c r="M252" s="39">
        <v>350</v>
      </c>
      <c r="N252" s="39">
        <v>345</v>
      </c>
      <c r="O252" s="39">
        <v>327</v>
      </c>
      <c r="P252" s="39">
        <v>250</v>
      </c>
      <c r="Q252" s="39">
        <v>232</v>
      </c>
      <c r="R252" s="39">
        <v>207</v>
      </c>
      <c r="S252" s="39">
        <v>330</v>
      </c>
      <c r="T252" s="39">
        <v>215</v>
      </c>
      <c r="U252" s="39">
        <v>230</v>
      </c>
      <c r="V252" s="39">
        <v>324</v>
      </c>
      <c r="W252" s="39">
        <v>328</v>
      </c>
      <c r="X252" s="39">
        <v>319</v>
      </c>
      <c r="Y252" s="39">
        <v>327</v>
      </c>
      <c r="Z252" s="39">
        <v>325</v>
      </c>
      <c r="AA252" s="39">
        <v>323</v>
      </c>
      <c r="AB252" s="39">
        <v>328</v>
      </c>
      <c r="AC252" s="39">
        <v>327</v>
      </c>
      <c r="AD252" s="39">
        <v>328</v>
      </c>
      <c r="AE252" s="39">
        <v>326</v>
      </c>
      <c r="AF252" s="39">
        <v>327</v>
      </c>
      <c r="AG252" s="39">
        <v>326</v>
      </c>
      <c r="AH252" s="39">
        <v>326</v>
      </c>
      <c r="AI252" s="39">
        <v>327</v>
      </c>
      <c r="AJ252" s="39">
        <v>326</v>
      </c>
      <c r="AK252" s="39">
        <v>375</v>
      </c>
      <c r="AL252" s="39">
        <v>411</v>
      </c>
      <c r="AM252" s="39">
        <v>314</v>
      </c>
      <c r="AN252" s="39">
        <v>421</v>
      </c>
      <c r="AO252" s="39">
        <v>361</v>
      </c>
      <c r="AP252" s="39">
        <v>369</v>
      </c>
      <c r="AQ252" s="40">
        <v>353.13529218734988</v>
      </c>
      <c r="AR252" s="40">
        <v>350.55198443191028</v>
      </c>
      <c r="AS252" s="40">
        <v>344.60992759399943</v>
      </c>
      <c r="AT252" s="39">
        <v>250</v>
      </c>
      <c r="AU252" s="39">
        <v>380</v>
      </c>
      <c r="AV252" s="39">
        <v>412</v>
      </c>
      <c r="AW252" s="39">
        <v>421</v>
      </c>
      <c r="AX252" s="39">
        <v>244</v>
      </c>
      <c r="AY252" s="39">
        <v>448</v>
      </c>
      <c r="AZ252" s="40">
        <f>AY252+(AY252*(POWER((AY252/AW252),(0.333333333333333))-1))</f>
        <v>457.37945576277122</v>
      </c>
      <c r="BA252" s="40">
        <f>AZ252+(AZ252*(POWER((AZ252/AX252),(0.333333333333333))-1))</f>
        <v>563.94782893812373</v>
      </c>
      <c r="BB252" s="40">
        <f>BA252+(BA252*(POWER((BA252/AY252),(0.333333333333333))-1))</f>
        <v>608.91859143952286</v>
      </c>
      <c r="BC252" s="39">
        <v>151</v>
      </c>
      <c r="BD252" s="39">
        <v>190</v>
      </c>
      <c r="BE252" s="39">
        <v>114</v>
      </c>
      <c r="BF252" s="39">
        <v>425</v>
      </c>
      <c r="BG252" s="39">
        <v>732</v>
      </c>
      <c r="BH252" s="39">
        <v>252</v>
      </c>
      <c r="BI252" s="39">
        <v>574</v>
      </c>
      <c r="BJ252" s="39">
        <v>342</v>
      </c>
      <c r="BK252" s="39">
        <v>345</v>
      </c>
      <c r="BL252" s="39">
        <v>623</v>
      </c>
      <c r="BM252" s="39">
        <v>634</v>
      </c>
      <c r="BN252" s="39">
        <v>574</v>
      </c>
      <c r="BO252" s="39">
        <v>662</v>
      </c>
      <c r="BP252" s="39">
        <v>604</v>
      </c>
      <c r="BQ252" s="253">
        <v>632</v>
      </c>
      <c r="BR252" s="39">
        <v>600</v>
      </c>
      <c r="BS252" s="39">
        <v>595</v>
      </c>
      <c r="BT252" s="39">
        <v>520</v>
      </c>
    </row>
    <row r="253" spans="1:72" ht="36" customHeight="1" x14ac:dyDescent="0.25">
      <c r="A253" s="74">
        <v>240</v>
      </c>
      <c r="B253" s="71" t="s">
        <v>633</v>
      </c>
      <c r="C253" s="64" t="s">
        <v>83</v>
      </c>
      <c r="D253" s="22" t="s">
        <v>101</v>
      </c>
      <c r="E253" s="21" t="s">
        <v>74</v>
      </c>
      <c r="F253" s="21" t="s">
        <v>102</v>
      </c>
      <c r="G253" s="42">
        <v>68</v>
      </c>
      <c r="H253" s="42">
        <v>68</v>
      </c>
      <c r="I253" s="42">
        <v>68</v>
      </c>
      <c r="J253" s="42">
        <v>68</v>
      </c>
      <c r="K253" s="42">
        <v>68</v>
      </c>
      <c r="L253" s="42">
        <v>68</v>
      </c>
      <c r="M253" s="42">
        <v>68</v>
      </c>
      <c r="N253" s="42">
        <v>68</v>
      </c>
      <c r="O253" s="42">
        <v>68</v>
      </c>
      <c r="P253" s="42">
        <v>68</v>
      </c>
      <c r="Q253" s="42">
        <v>68</v>
      </c>
      <c r="R253" s="42">
        <v>68</v>
      </c>
      <c r="S253" s="42">
        <v>68</v>
      </c>
      <c r="T253" s="42">
        <v>68</v>
      </c>
      <c r="U253" s="42">
        <v>68</v>
      </c>
      <c r="V253" s="39">
        <v>100</v>
      </c>
      <c r="W253" s="39">
        <v>95</v>
      </c>
      <c r="X253" s="39">
        <v>100</v>
      </c>
      <c r="Y253" s="39">
        <v>350</v>
      </c>
      <c r="Z253" s="39">
        <v>210</v>
      </c>
      <c r="AA253" s="39">
        <v>200</v>
      </c>
      <c r="AB253" s="40">
        <v>165.96530667324868</v>
      </c>
      <c r="AC253" s="40">
        <v>153.44402622407728</v>
      </c>
      <c r="AD253" s="40">
        <v>141</v>
      </c>
      <c r="AE253" s="40">
        <v>132.87630366463935</v>
      </c>
      <c r="AF253" s="40">
        <v>126.6523899686707</v>
      </c>
      <c r="AG253" s="40">
        <v>123</v>
      </c>
      <c r="AH253" s="40">
        <v>120</v>
      </c>
      <c r="AI253" s="40">
        <v>118</v>
      </c>
      <c r="AJ253" s="40">
        <v>116</v>
      </c>
      <c r="AK253" s="40">
        <v>114.69651887867143</v>
      </c>
      <c r="AL253" s="40">
        <v>113.61603964213178</v>
      </c>
      <c r="AM253" s="40">
        <v>112.83232382752495</v>
      </c>
      <c r="AN253" s="40">
        <v>112.2176831381896</v>
      </c>
      <c r="AO253" s="40">
        <v>111.75539939711449</v>
      </c>
      <c r="AP253" s="40">
        <v>111.39871359990852</v>
      </c>
      <c r="AQ253" s="41">
        <v>111.12705410896291</v>
      </c>
      <c r="AR253" s="41">
        <v>110.91839174602568</v>
      </c>
      <c r="AS253" s="41">
        <v>110.75874513006978</v>
      </c>
      <c r="AT253" s="44"/>
      <c r="AU253" s="44"/>
      <c r="AV253" s="44"/>
      <c r="AW253" s="44"/>
      <c r="AX253" s="44"/>
      <c r="AY253" s="44"/>
      <c r="AZ253" s="44"/>
      <c r="BA253" s="44"/>
      <c r="BB253" s="44"/>
      <c r="BC253" s="44"/>
      <c r="BD253" s="44"/>
      <c r="BE253" s="44"/>
      <c r="BF253" s="44"/>
      <c r="BG253" s="44"/>
      <c r="BH253" s="44"/>
      <c r="BI253" s="44"/>
      <c r="BJ253" s="44"/>
      <c r="BK253" s="44"/>
      <c r="BL253" s="44"/>
      <c r="BM253" s="44"/>
      <c r="BN253" s="44"/>
      <c r="BO253" s="44"/>
      <c r="BP253" s="44"/>
      <c r="BQ253" s="252"/>
      <c r="BR253" s="44"/>
      <c r="BS253" s="44"/>
      <c r="BT253" s="44"/>
    </row>
    <row r="254" spans="1:72" ht="36" customHeight="1" x14ac:dyDescent="0.25">
      <c r="A254" s="74">
        <v>241</v>
      </c>
      <c r="B254" s="71" t="s">
        <v>633</v>
      </c>
      <c r="C254" s="64" t="s">
        <v>782</v>
      </c>
      <c r="D254" s="22" t="s">
        <v>740</v>
      </c>
      <c r="E254" s="21" t="s">
        <v>74</v>
      </c>
      <c r="F254" s="21" t="s">
        <v>783</v>
      </c>
      <c r="G254" s="52"/>
      <c r="H254" s="52"/>
      <c r="I254" s="52"/>
      <c r="J254" s="52"/>
      <c r="K254" s="52"/>
      <c r="L254" s="52"/>
      <c r="M254" s="52"/>
      <c r="N254" s="52"/>
      <c r="O254" s="52"/>
      <c r="P254" s="52"/>
      <c r="Q254" s="52"/>
      <c r="R254" s="52"/>
      <c r="S254" s="52"/>
      <c r="T254" s="52"/>
      <c r="U254" s="52"/>
      <c r="V254" s="52"/>
      <c r="W254" s="52"/>
      <c r="X254" s="52"/>
      <c r="Y254" s="52"/>
      <c r="Z254" s="52"/>
      <c r="AA254" s="52"/>
      <c r="AB254" s="45">
        <v>0</v>
      </c>
      <c r="AC254" s="45">
        <v>0</v>
      </c>
      <c r="AD254" s="45">
        <v>0</v>
      </c>
      <c r="AE254" s="45">
        <v>0</v>
      </c>
      <c r="AF254" s="45">
        <v>0</v>
      </c>
      <c r="AG254" s="45">
        <v>0</v>
      </c>
      <c r="AH254" s="45">
        <v>0</v>
      </c>
      <c r="AI254" s="45">
        <v>0</v>
      </c>
      <c r="AJ254" s="45">
        <v>0</v>
      </c>
      <c r="AK254" s="46">
        <v>0</v>
      </c>
      <c r="AL254" s="46">
        <v>0</v>
      </c>
      <c r="AM254" s="46">
        <v>0</v>
      </c>
      <c r="AN254" s="40">
        <v>0</v>
      </c>
      <c r="AO254" s="40">
        <v>0</v>
      </c>
      <c r="AP254" s="40">
        <v>0</v>
      </c>
      <c r="AQ254" s="41">
        <v>0</v>
      </c>
      <c r="AR254" s="41">
        <v>0</v>
      </c>
      <c r="AS254" s="41">
        <v>0</v>
      </c>
      <c r="AT254" s="41">
        <v>0</v>
      </c>
      <c r="AU254" s="41">
        <v>0</v>
      </c>
      <c r="AV254" s="41">
        <v>0</v>
      </c>
      <c r="AW254" s="55">
        <v>40</v>
      </c>
      <c r="AX254" s="55">
        <v>41</v>
      </c>
      <c r="AY254" s="55">
        <v>50</v>
      </c>
      <c r="AZ254" s="41">
        <f t="shared" ref="AZ254:BB255" si="186">AY254+(AY254*(POWER((AY254/AW254),(0.333333333333333))-1))</f>
        <v>53.860867250797085</v>
      </c>
      <c r="BA254" s="41">
        <f t="shared" si="186"/>
        <v>58.988837437498177</v>
      </c>
      <c r="BB254" s="41">
        <f t="shared" si="186"/>
        <v>62.330859375288483</v>
      </c>
      <c r="BC254" s="100">
        <v>50</v>
      </c>
      <c r="BD254" s="100">
        <v>60</v>
      </c>
      <c r="BE254" s="100">
        <v>50</v>
      </c>
      <c r="BF254" s="100">
        <v>50</v>
      </c>
      <c r="BG254" s="100">
        <v>50</v>
      </c>
      <c r="BH254" s="100">
        <v>50</v>
      </c>
      <c r="BI254" s="39">
        <v>30</v>
      </c>
      <c r="BJ254" s="39">
        <v>19</v>
      </c>
      <c r="BK254" s="39">
        <v>6</v>
      </c>
      <c r="BL254" s="39">
        <v>20</v>
      </c>
      <c r="BM254" s="39">
        <v>22</v>
      </c>
      <c r="BN254" s="39">
        <v>18</v>
      </c>
      <c r="BO254" s="39">
        <v>14</v>
      </c>
      <c r="BP254" s="39">
        <v>20</v>
      </c>
      <c r="BQ254" s="253">
        <v>23</v>
      </c>
      <c r="BR254" s="39">
        <v>20</v>
      </c>
      <c r="BS254" s="39">
        <v>6</v>
      </c>
      <c r="BT254" s="39">
        <v>17</v>
      </c>
    </row>
    <row r="255" spans="1:72" ht="36" customHeight="1" x14ac:dyDescent="0.25">
      <c r="A255" s="74">
        <v>242</v>
      </c>
      <c r="B255" s="71" t="s">
        <v>633</v>
      </c>
      <c r="C255" s="64" t="s">
        <v>148</v>
      </c>
      <c r="D255" s="22" t="s">
        <v>368</v>
      </c>
      <c r="E255" s="21" t="s">
        <v>369</v>
      </c>
      <c r="F255" s="21" t="s">
        <v>373</v>
      </c>
      <c r="G255" s="51">
        <v>230</v>
      </c>
      <c r="H255" s="51">
        <v>234</v>
      </c>
      <c r="I255" s="51">
        <v>231</v>
      </c>
      <c r="J255" s="51">
        <v>230</v>
      </c>
      <c r="K255" s="51">
        <v>226</v>
      </c>
      <c r="L255" s="51">
        <v>232</v>
      </c>
      <c r="M255" s="51">
        <v>231</v>
      </c>
      <c r="N255" s="51">
        <v>230</v>
      </c>
      <c r="O255" s="51">
        <v>225</v>
      </c>
      <c r="P255" s="39">
        <v>227</v>
      </c>
      <c r="Q255" s="39">
        <v>229</v>
      </c>
      <c r="R255" s="39">
        <v>233</v>
      </c>
      <c r="S255" s="39">
        <v>235.02709999999999</v>
      </c>
      <c r="T255" s="39">
        <v>237.07183576999998</v>
      </c>
      <c r="U255" s="39">
        <v>239.13436074119898</v>
      </c>
      <c r="V255" s="39">
        <v>149</v>
      </c>
      <c r="W255" s="39">
        <v>152</v>
      </c>
      <c r="X255" s="39">
        <v>155</v>
      </c>
      <c r="Y255" s="40">
        <v>157.05321870873826</v>
      </c>
      <c r="Z255" s="40">
        <v>158.7746847999347</v>
      </c>
      <c r="AA255" s="40">
        <v>160.0532312171419</v>
      </c>
      <c r="AB255" s="40">
        <v>161.06591639873869</v>
      </c>
      <c r="AC255" s="40">
        <v>161.83698442124197</v>
      </c>
      <c r="AD255" s="40">
        <v>163</v>
      </c>
      <c r="AE255" s="40">
        <v>162.89524689368301</v>
      </c>
      <c r="AF255" s="40">
        <v>163.24953661074679</v>
      </c>
      <c r="AG255" s="40">
        <v>164</v>
      </c>
      <c r="AH255" s="40">
        <v>165</v>
      </c>
      <c r="AI255" s="40">
        <v>165</v>
      </c>
      <c r="AJ255" s="40">
        <v>165</v>
      </c>
      <c r="AK255" s="40">
        <v>165</v>
      </c>
      <c r="AL255" s="40">
        <v>165</v>
      </c>
      <c r="AM255" s="40">
        <v>165</v>
      </c>
      <c r="AN255" s="40">
        <v>165</v>
      </c>
      <c r="AO255" s="40">
        <v>165</v>
      </c>
      <c r="AP255" s="40">
        <v>165</v>
      </c>
      <c r="AQ255" s="41">
        <v>165</v>
      </c>
      <c r="AR255" s="41">
        <v>165</v>
      </c>
      <c r="AS255" s="41">
        <v>165</v>
      </c>
      <c r="AT255" s="41">
        <f t="shared" ref="AT255:AY255" si="187">AS255+(AS255*(POWER((AS255/AQ255),(0.333333333333333))-1))</f>
        <v>165</v>
      </c>
      <c r="AU255" s="41">
        <f t="shared" si="187"/>
        <v>165</v>
      </c>
      <c r="AV255" s="41">
        <f t="shared" si="187"/>
        <v>165</v>
      </c>
      <c r="AW255" s="41">
        <f t="shared" si="187"/>
        <v>165</v>
      </c>
      <c r="AX255" s="41">
        <f t="shared" si="187"/>
        <v>165</v>
      </c>
      <c r="AY255" s="41">
        <f t="shared" si="187"/>
        <v>165</v>
      </c>
      <c r="AZ255" s="41">
        <f t="shared" si="186"/>
        <v>165</v>
      </c>
      <c r="BA255" s="41">
        <f t="shared" si="186"/>
        <v>165</v>
      </c>
      <c r="BB255" s="41">
        <f t="shared" si="186"/>
        <v>165</v>
      </c>
      <c r="BC255" s="41">
        <f>BB255+(BB255*(POWER((BB255/AZ255),(0.333333333333333))-1))</f>
        <v>165</v>
      </c>
      <c r="BD255" s="41">
        <f>BC255+(BC255*(POWER((BC255/BA255),(0.333333333333333))-1))</f>
        <v>165</v>
      </c>
      <c r="BE255" s="41">
        <f>BD255+(BD255*(POWER((BD255/BB255),(0.333333333333333))-1))</f>
        <v>165</v>
      </c>
      <c r="BF255" s="41">
        <f t="shared" ref="BF255:BG255" si="188">BE255+(BE255*(POWER((BE255/BC255),(0.333333333333333))-1))</f>
        <v>165</v>
      </c>
      <c r="BG255" s="41">
        <f t="shared" si="188"/>
        <v>165</v>
      </c>
      <c r="BH255" s="41">
        <f>BG255+(BG255*(POWER((BG255/BE255),(0.333333333333333))-1))</f>
        <v>165</v>
      </c>
      <c r="BI255" s="41">
        <f t="shared" ref="BI255:BK255" si="189">BH255+(BH255*(POWER((BH255/BF255),(0.333333333333333))-1))</f>
        <v>165</v>
      </c>
      <c r="BJ255" s="41">
        <f t="shared" si="189"/>
        <v>165</v>
      </c>
      <c r="BK255" s="41">
        <f t="shared" si="189"/>
        <v>165</v>
      </c>
      <c r="BL255" s="40">
        <v>165</v>
      </c>
      <c r="BM255" s="40">
        <v>165</v>
      </c>
      <c r="BN255" s="40">
        <v>165</v>
      </c>
      <c r="BO255" s="40">
        <f t="shared" ref="BO255" si="190">BN255+(BN255*(POWER((BN255/BL255),(0.333333333333333))-1))</f>
        <v>165</v>
      </c>
      <c r="BP255" s="40">
        <f t="shared" ref="BP255" si="191">BO255+(BO255*(POWER((BO255/BM255),(0.333333333333333))-1))</f>
        <v>165</v>
      </c>
      <c r="BQ255" s="255">
        <f>BP255+(BP255*(POWER((BP255/BN255),(0.333333333333333))-1))</f>
        <v>165</v>
      </c>
      <c r="BR255" s="255">
        <f>BQ255+(BQ255*(POWER((BQ255/BO255),(0.333333333333333))-1))</f>
        <v>165</v>
      </c>
      <c r="BS255" s="255">
        <f t="shared" ref="BS255" si="192">BR255+(BR255*(POWER((BR255/BP255),(0.333333333333333))-1))</f>
        <v>165</v>
      </c>
      <c r="BT255" s="255">
        <f t="shared" ref="BT255" si="193">BS255+(BS255*(POWER((BS255/BQ255),(0.333333333333333))-1))</f>
        <v>165</v>
      </c>
    </row>
    <row r="256" spans="1:72" ht="36" customHeight="1" x14ac:dyDescent="0.25">
      <c r="A256" s="74">
        <v>243</v>
      </c>
      <c r="B256" s="71" t="s">
        <v>633</v>
      </c>
      <c r="C256" s="64" t="s">
        <v>148</v>
      </c>
      <c r="D256" s="22" t="s">
        <v>149</v>
      </c>
      <c r="E256" s="21" t="s">
        <v>127</v>
      </c>
      <c r="F256" s="21" t="s">
        <v>150</v>
      </c>
      <c r="G256" s="42">
        <v>1217</v>
      </c>
      <c r="H256" s="42">
        <v>1217</v>
      </c>
      <c r="I256" s="42">
        <v>1217</v>
      </c>
      <c r="J256" s="42">
        <v>1217</v>
      </c>
      <c r="K256" s="42">
        <v>1217</v>
      </c>
      <c r="L256" s="42">
        <v>1217</v>
      </c>
      <c r="M256" s="42">
        <v>1217</v>
      </c>
      <c r="N256" s="42">
        <v>1217</v>
      </c>
      <c r="O256" s="42">
        <v>1217</v>
      </c>
      <c r="P256" s="42">
        <v>1217</v>
      </c>
      <c r="Q256" s="42">
        <v>1217</v>
      </c>
      <c r="R256" s="42">
        <v>1217</v>
      </c>
      <c r="S256" s="42">
        <v>1217</v>
      </c>
      <c r="T256" s="42">
        <v>1217</v>
      </c>
      <c r="U256" s="42">
        <v>1217</v>
      </c>
      <c r="V256" s="40">
        <v>1217</v>
      </c>
      <c r="W256" s="40">
        <v>1217</v>
      </c>
      <c r="X256" s="40">
        <v>1217</v>
      </c>
      <c r="Y256" s="40">
        <v>1217</v>
      </c>
      <c r="Z256" s="40">
        <v>1217</v>
      </c>
      <c r="AA256" s="40">
        <v>1217</v>
      </c>
      <c r="AB256" s="40">
        <v>1217</v>
      </c>
      <c r="AC256" s="40">
        <v>1217</v>
      </c>
      <c r="AD256" s="40">
        <v>1217</v>
      </c>
      <c r="AE256" s="40">
        <v>1217</v>
      </c>
      <c r="AF256" s="40">
        <v>1217</v>
      </c>
      <c r="AG256" s="40">
        <v>1217</v>
      </c>
      <c r="AH256" s="40">
        <v>1217</v>
      </c>
      <c r="AI256" s="40">
        <v>1217</v>
      </c>
      <c r="AJ256" s="40">
        <v>1217</v>
      </c>
      <c r="AK256" s="40">
        <v>1217</v>
      </c>
      <c r="AL256" s="40">
        <v>1217</v>
      </c>
      <c r="AM256" s="40">
        <v>1217</v>
      </c>
      <c r="AN256" s="40">
        <v>1217</v>
      </c>
      <c r="AO256" s="40">
        <v>1217</v>
      </c>
      <c r="AP256" s="40">
        <v>1217</v>
      </c>
      <c r="AQ256" s="41">
        <v>1217</v>
      </c>
      <c r="AR256" s="41">
        <v>1217</v>
      </c>
      <c r="AS256" s="41">
        <v>1217</v>
      </c>
      <c r="AT256" s="44"/>
      <c r="AU256" s="44"/>
      <c r="AV256" s="44"/>
      <c r="AW256" s="44"/>
      <c r="AX256" s="44"/>
      <c r="AY256" s="44"/>
      <c r="AZ256" s="44"/>
      <c r="BA256" s="44"/>
      <c r="BB256" s="44"/>
      <c r="BC256" s="44"/>
      <c r="BD256" s="44"/>
      <c r="BE256" s="44"/>
      <c r="BF256" s="44"/>
      <c r="BG256" s="44"/>
      <c r="BH256" s="44"/>
      <c r="BI256" s="44"/>
      <c r="BJ256" s="44"/>
      <c r="BK256" s="44"/>
      <c r="BL256" s="44"/>
      <c r="BM256" s="44"/>
      <c r="BN256" s="44"/>
      <c r="BO256" s="44"/>
      <c r="BP256" s="44"/>
      <c r="BQ256" s="252"/>
      <c r="BR256" s="44"/>
      <c r="BS256" s="44"/>
      <c r="BT256" s="44"/>
    </row>
    <row r="257" spans="1:72" ht="36" customHeight="1" x14ac:dyDescent="0.25">
      <c r="A257" s="74">
        <v>244</v>
      </c>
      <c r="B257" s="71" t="s">
        <v>633</v>
      </c>
      <c r="C257" s="64" t="s">
        <v>695</v>
      </c>
      <c r="D257" s="22" t="s">
        <v>341</v>
      </c>
      <c r="E257" s="21" t="s">
        <v>342</v>
      </c>
      <c r="F257" s="21" t="s">
        <v>460</v>
      </c>
      <c r="G257" s="51">
        <v>953</v>
      </c>
      <c r="H257" s="51">
        <v>921</v>
      </c>
      <c r="I257" s="51">
        <v>898</v>
      </c>
      <c r="J257" s="51">
        <v>913</v>
      </c>
      <c r="K257" s="51">
        <v>895</v>
      </c>
      <c r="L257" s="51">
        <v>867</v>
      </c>
      <c r="M257" s="51">
        <v>860</v>
      </c>
      <c r="N257" s="51">
        <v>846</v>
      </c>
      <c r="O257" s="51">
        <v>823</v>
      </c>
      <c r="P257" s="51">
        <v>805</v>
      </c>
      <c r="Q257" s="51">
        <v>834</v>
      </c>
      <c r="R257" s="51">
        <v>848</v>
      </c>
      <c r="S257" s="39">
        <v>855</v>
      </c>
      <c r="T257" s="39">
        <v>871</v>
      </c>
      <c r="U257" s="39">
        <v>883</v>
      </c>
      <c r="V257" s="69">
        <v>902</v>
      </c>
      <c r="W257" s="69">
        <v>940</v>
      </c>
      <c r="X257" s="69">
        <v>970</v>
      </c>
      <c r="Y257" s="40">
        <v>993.78735510918284</v>
      </c>
      <c r="Z257" s="40">
        <v>1012.391921066454</v>
      </c>
      <c r="AA257" s="40">
        <v>1026.9303352517913</v>
      </c>
      <c r="AB257" s="40">
        <v>1038.2218273534863</v>
      </c>
      <c r="AC257" s="40">
        <v>1046.9774228510969</v>
      </c>
      <c r="AD257" s="40">
        <v>1054</v>
      </c>
      <c r="AE257" s="51">
        <v>1137</v>
      </c>
      <c r="AF257" s="51">
        <v>1193</v>
      </c>
      <c r="AG257" s="51">
        <v>1288</v>
      </c>
      <c r="AH257" s="51">
        <v>1292</v>
      </c>
      <c r="AI257" s="51">
        <v>1184</v>
      </c>
      <c r="AJ257" s="51">
        <v>1235</v>
      </c>
      <c r="AK257" s="39">
        <v>1195</v>
      </c>
      <c r="AL257" s="39">
        <v>1205</v>
      </c>
      <c r="AM257" s="39">
        <v>1190</v>
      </c>
      <c r="AN257" s="39">
        <v>1220</v>
      </c>
      <c r="AO257" s="39">
        <v>1200</v>
      </c>
      <c r="AP257" s="39">
        <v>1236</v>
      </c>
      <c r="AQ257" s="39">
        <v>1198</v>
      </c>
      <c r="AR257" s="39">
        <v>1310</v>
      </c>
      <c r="AS257" s="39">
        <v>1372</v>
      </c>
      <c r="AT257" s="39">
        <v>1298</v>
      </c>
      <c r="AU257" s="39">
        <v>1358</v>
      </c>
      <c r="AV257" s="39">
        <v>1304</v>
      </c>
      <c r="AW257" s="39">
        <v>1252</v>
      </c>
      <c r="AX257" s="39">
        <v>1290</v>
      </c>
      <c r="AY257" s="39">
        <v>1340</v>
      </c>
      <c r="AZ257" s="39">
        <v>1405</v>
      </c>
      <c r="BA257" s="39">
        <v>1386</v>
      </c>
      <c r="BB257" s="39">
        <v>1103</v>
      </c>
      <c r="BC257" s="39">
        <v>797</v>
      </c>
      <c r="BD257" s="39">
        <v>710</v>
      </c>
      <c r="BE257" s="39">
        <v>680</v>
      </c>
      <c r="BF257" s="39">
        <v>795</v>
      </c>
      <c r="BG257" s="39">
        <v>969</v>
      </c>
      <c r="BH257" s="39">
        <v>1105</v>
      </c>
      <c r="BI257" s="39">
        <v>1296</v>
      </c>
      <c r="BJ257" s="39">
        <v>1419</v>
      </c>
      <c r="BK257" s="39">
        <v>1502</v>
      </c>
      <c r="BL257" s="44"/>
      <c r="BM257" s="44"/>
      <c r="BN257" s="44"/>
      <c r="BO257" s="44"/>
      <c r="BP257" s="44"/>
      <c r="BQ257" s="252"/>
      <c r="BR257" s="268">
        <v>2013</v>
      </c>
      <c r="BS257" s="268">
        <v>2071</v>
      </c>
      <c r="BT257" s="268">
        <v>2052</v>
      </c>
    </row>
    <row r="258" spans="1:72" ht="36" customHeight="1" x14ac:dyDescent="0.25">
      <c r="A258" s="74">
        <v>245</v>
      </c>
      <c r="B258" s="71" t="s">
        <v>633</v>
      </c>
      <c r="C258" s="64" t="s">
        <v>731</v>
      </c>
      <c r="D258" s="22" t="s">
        <v>740</v>
      </c>
      <c r="E258" s="21" t="s">
        <v>127</v>
      </c>
      <c r="F258" s="21" t="s">
        <v>759</v>
      </c>
      <c r="G258" s="52"/>
      <c r="H258" s="52"/>
      <c r="I258" s="52"/>
      <c r="J258" s="52"/>
      <c r="K258" s="52"/>
      <c r="L258" s="52"/>
      <c r="M258" s="52"/>
      <c r="N258" s="52"/>
      <c r="O258" s="52"/>
      <c r="P258" s="52"/>
      <c r="Q258" s="52"/>
      <c r="R258" s="52"/>
      <c r="S258" s="52"/>
      <c r="T258" s="52"/>
      <c r="U258" s="52"/>
      <c r="V258" s="52"/>
      <c r="W258" s="52"/>
      <c r="X258" s="52"/>
      <c r="Y258" s="45">
        <v>0</v>
      </c>
      <c r="Z258" s="45">
        <v>0</v>
      </c>
      <c r="AA258" s="45">
        <v>0</v>
      </c>
      <c r="AB258" s="45">
        <v>0</v>
      </c>
      <c r="AC258" s="45">
        <v>0</v>
      </c>
      <c r="AD258" s="45">
        <v>0</v>
      </c>
      <c r="AE258" s="45">
        <v>0</v>
      </c>
      <c r="AF258" s="45">
        <v>0</v>
      </c>
      <c r="AG258" s="45">
        <v>0</v>
      </c>
      <c r="AH258" s="45">
        <v>0</v>
      </c>
      <c r="AI258" s="45">
        <v>0</v>
      </c>
      <c r="AJ258" s="45">
        <v>0</v>
      </c>
      <c r="AK258" s="46">
        <v>0</v>
      </c>
      <c r="AL258" s="46">
        <v>0</v>
      </c>
      <c r="AM258" s="46">
        <v>0</v>
      </c>
      <c r="AN258" s="40">
        <v>0</v>
      </c>
      <c r="AO258" s="40">
        <v>0</v>
      </c>
      <c r="AP258" s="40">
        <v>0</v>
      </c>
      <c r="AQ258" s="40">
        <v>0</v>
      </c>
      <c r="AR258" s="40">
        <v>0</v>
      </c>
      <c r="AS258" s="40">
        <v>0</v>
      </c>
      <c r="AT258" s="40">
        <v>0</v>
      </c>
      <c r="AU258" s="40">
        <v>0</v>
      </c>
      <c r="AV258" s="40">
        <v>0</v>
      </c>
      <c r="AW258" s="39">
        <v>61</v>
      </c>
      <c r="AX258" s="39">
        <v>80</v>
      </c>
      <c r="AY258" s="39">
        <v>80</v>
      </c>
      <c r="AZ258" s="39">
        <v>50</v>
      </c>
      <c r="BA258" s="39">
        <v>47</v>
      </c>
      <c r="BB258" s="39">
        <v>25</v>
      </c>
      <c r="BC258" s="39">
        <v>0</v>
      </c>
      <c r="BD258" s="39">
        <v>20</v>
      </c>
      <c r="BE258" s="39">
        <v>30</v>
      </c>
      <c r="BF258" s="39">
        <v>48</v>
      </c>
      <c r="BG258" s="39">
        <v>47</v>
      </c>
      <c r="BH258" s="39">
        <v>31</v>
      </c>
      <c r="BI258" s="40">
        <f t="shared" ref="BI258" si="194">BH258+(BH258*(POWER((BH258/BF258),(0.333333333333333))-1))</f>
        <v>26.795910136143931</v>
      </c>
      <c r="BJ258" s="40">
        <f t="shared" ref="BJ258" si="195">BI258+(BI258*(POWER((BI258/BG258),(0.333333333333333))-1))</f>
        <v>22.219045461887895</v>
      </c>
      <c r="BK258" s="40">
        <f t="shared" ref="BK258" si="196">BJ258+(BJ258*(POWER((BJ258/BH258),(0.333333333333333))-1))</f>
        <v>19.884436988370865</v>
      </c>
      <c r="BL258" s="40">
        <v>18.002309648980798</v>
      </c>
      <c r="BM258" s="40">
        <v>16.78272599868054</v>
      </c>
      <c r="BN258" s="40">
        <v>15.860330730887695</v>
      </c>
      <c r="BO258" s="40">
        <f t="shared" ref="BO258" si="197">BN258+(BN258*(POWER((BN258/BL258),(0.333333333333333))-1))</f>
        <v>15.204550190317679</v>
      </c>
      <c r="BP258" s="40">
        <f t="shared" ref="BP258" si="198">BO258+(BO258*(POWER((BO258/BM258),(0.333333333333333))-1))</f>
        <v>14.71218804874486</v>
      </c>
      <c r="BQ258" s="255">
        <f>BP258+(BP258*(POWER((BP258/BN258),(0.333333333333333))-1))</f>
        <v>14.348250273035291</v>
      </c>
      <c r="BR258" s="266">
        <v>0</v>
      </c>
      <c r="BS258" s="266">
        <v>45</v>
      </c>
      <c r="BT258" s="266">
        <v>36</v>
      </c>
    </row>
    <row r="259" spans="1:72" ht="36" customHeight="1" x14ac:dyDescent="0.25">
      <c r="A259" s="74">
        <v>246</v>
      </c>
      <c r="B259" s="71" t="s">
        <v>633</v>
      </c>
      <c r="C259" s="64" t="s">
        <v>327</v>
      </c>
      <c r="D259" s="22" t="s">
        <v>330</v>
      </c>
      <c r="E259" s="21" t="s">
        <v>310</v>
      </c>
      <c r="F259" s="21" t="s">
        <v>630</v>
      </c>
      <c r="G259" s="45">
        <v>338</v>
      </c>
      <c r="H259" s="45">
        <v>272</v>
      </c>
      <c r="I259" s="45">
        <v>342</v>
      </c>
      <c r="J259" s="45">
        <v>355</v>
      </c>
      <c r="K259" s="45">
        <v>364</v>
      </c>
      <c r="L259" s="45">
        <v>350</v>
      </c>
      <c r="M259" s="45">
        <v>479</v>
      </c>
      <c r="N259" s="45">
        <v>423</v>
      </c>
      <c r="O259" s="45">
        <v>461</v>
      </c>
      <c r="P259" s="45">
        <v>433</v>
      </c>
      <c r="Q259" s="45">
        <v>322</v>
      </c>
      <c r="R259" s="45">
        <v>288</v>
      </c>
      <c r="S259" s="45">
        <v>272</v>
      </c>
      <c r="T259" s="45">
        <v>269</v>
      </c>
      <c r="U259" s="45">
        <v>246</v>
      </c>
      <c r="V259" s="39">
        <v>230</v>
      </c>
      <c r="W259" s="39">
        <v>102</v>
      </c>
      <c r="X259" s="39">
        <v>208</v>
      </c>
      <c r="Y259" s="39">
        <v>206</v>
      </c>
      <c r="Z259" s="39">
        <v>217</v>
      </c>
      <c r="AA259" s="39">
        <v>216</v>
      </c>
      <c r="AB259" s="39">
        <v>180</v>
      </c>
      <c r="AC259" s="39">
        <v>172</v>
      </c>
      <c r="AD259" s="39">
        <v>94</v>
      </c>
      <c r="AE259" s="39">
        <v>181</v>
      </c>
      <c r="AF259" s="39">
        <v>176</v>
      </c>
      <c r="AG259" s="39">
        <v>263</v>
      </c>
      <c r="AH259" s="39">
        <v>248</v>
      </c>
      <c r="AI259" s="39">
        <v>247</v>
      </c>
      <c r="AJ259" s="39">
        <v>246</v>
      </c>
      <c r="AK259" s="39">
        <v>245</v>
      </c>
      <c r="AL259" s="39">
        <v>248</v>
      </c>
      <c r="AM259" s="39">
        <v>252</v>
      </c>
      <c r="AN259" s="39">
        <v>256</v>
      </c>
      <c r="AO259" s="39">
        <v>255</v>
      </c>
      <c r="AP259" s="39">
        <v>246</v>
      </c>
      <c r="AQ259" s="39">
        <v>245</v>
      </c>
      <c r="AR259" s="39">
        <v>242</v>
      </c>
      <c r="AS259" s="39">
        <v>246</v>
      </c>
      <c r="AT259" s="39">
        <v>249</v>
      </c>
      <c r="AU259" s="39">
        <v>257</v>
      </c>
      <c r="AV259" s="39">
        <v>260</v>
      </c>
      <c r="AW259" s="39">
        <v>262</v>
      </c>
      <c r="AX259" s="39">
        <v>264</v>
      </c>
      <c r="AY259" s="39">
        <v>252</v>
      </c>
      <c r="AZ259" s="39">
        <v>248</v>
      </c>
      <c r="BA259" s="39">
        <v>250</v>
      </c>
      <c r="BB259" s="39">
        <v>159</v>
      </c>
      <c r="BC259" s="39">
        <v>245</v>
      </c>
      <c r="BD259" s="39">
        <v>242</v>
      </c>
      <c r="BE259" s="39">
        <v>152</v>
      </c>
      <c r="BF259" s="39">
        <v>163</v>
      </c>
      <c r="BG259" s="39">
        <v>168</v>
      </c>
      <c r="BH259" s="39">
        <v>159</v>
      </c>
      <c r="BI259" s="39">
        <v>162</v>
      </c>
      <c r="BJ259" s="39">
        <v>165</v>
      </c>
      <c r="BK259" s="39">
        <v>161</v>
      </c>
      <c r="BL259" s="39">
        <v>159</v>
      </c>
      <c r="BM259" s="39">
        <v>170</v>
      </c>
      <c r="BN259" s="39">
        <v>172</v>
      </c>
      <c r="BO259" s="39">
        <v>168</v>
      </c>
      <c r="BP259" s="39">
        <v>164</v>
      </c>
      <c r="BQ259" s="253">
        <v>151</v>
      </c>
      <c r="BR259" s="39">
        <v>143</v>
      </c>
      <c r="BS259" s="39">
        <v>145</v>
      </c>
      <c r="BT259" s="39">
        <v>166</v>
      </c>
    </row>
    <row r="260" spans="1:72" ht="36" customHeight="1" x14ac:dyDescent="0.25">
      <c r="A260" s="74">
        <v>247</v>
      </c>
      <c r="B260" s="71" t="s">
        <v>633</v>
      </c>
      <c r="C260" s="64" t="s">
        <v>327</v>
      </c>
      <c r="D260" s="22" t="s">
        <v>328</v>
      </c>
      <c r="E260" s="21" t="s">
        <v>310</v>
      </c>
      <c r="F260" s="21" t="s">
        <v>329</v>
      </c>
      <c r="G260" s="39">
        <v>220</v>
      </c>
      <c r="H260" s="39">
        <v>186</v>
      </c>
      <c r="I260" s="39">
        <v>168</v>
      </c>
      <c r="J260" s="39">
        <v>215</v>
      </c>
      <c r="K260" s="39">
        <v>221</v>
      </c>
      <c r="L260" s="39">
        <v>208</v>
      </c>
      <c r="M260" s="39">
        <v>116</v>
      </c>
      <c r="N260" s="39">
        <v>101</v>
      </c>
      <c r="O260" s="39">
        <v>125</v>
      </c>
      <c r="P260" s="39">
        <v>120</v>
      </c>
      <c r="Q260" s="39">
        <v>125</v>
      </c>
      <c r="R260" s="39">
        <v>132</v>
      </c>
      <c r="S260" s="39">
        <v>92</v>
      </c>
      <c r="T260" s="39">
        <v>83</v>
      </c>
      <c r="U260" s="39">
        <v>83</v>
      </c>
      <c r="V260" s="39">
        <v>91</v>
      </c>
      <c r="W260" s="39">
        <v>198</v>
      </c>
      <c r="X260" s="39">
        <v>109</v>
      </c>
      <c r="Y260" s="39">
        <v>119</v>
      </c>
      <c r="Z260" s="39">
        <v>134</v>
      </c>
      <c r="AA260" s="39">
        <v>120</v>
      </c>
      <c r="AB260" s="39">
        <v>89</v>
      </c>
      <c r="AC260" s="39">
        <v>92</v>
      </c>
      <c r="AD260" s="39">
        <v>182</v>
      </c>
      <c r="AE260" s="44"/>
      <c r="AF260" s="44"/>
      <c r="AG260" s="44"/>
      <c r="AH260" s="44"/>
      <c r="AI260" s="44"/>
      <c r="AJ260" s="44"/>
      <c r="AK260" s="44"/>
      <c r="AL260" s="44"/>
      <c r="AM260" s="44"/>
      <c r="AN260" s="44"/>
      <c r="AO260" s="44"/>
      <c r="AP260" s="44"/>
      <c r="AQ260" s="44"/>
      <c r="AR260" s="44"/>
      <c r="AS260" s="44"/>
      <c r="AT260" s="44"/>
      <c r="AU260" s="44"/>
      <c r="AV260" s="44"/>
      <c r="AW260" s="44"/>
      <c r="AX260" s="44"/>
      <c r="AY260" s="44"/>
      <c r="AZ260" s="44"/>
      <c r="BA260" s="44"/>
      <c r="BB260" s="44"/>
      <c r="BC260" s="44"/>
      <c r="BD260" s="44"/>
      <c r="BE260" s="44"/>
      <c r="BF260" s="44"/>
      <c r="BG260" s="44"/>
      <c r="BH260" s="44"/>
      <c r="BI260" s="44"/>
      <c r="BJ260" s="44"/>
      <c r="BK260" s="44"/>
      <c r="BL260" s="44"/>
      <c r="BM260" s="44"/>
      <c r="BN260" s="44"/>
      <c r="BO260" s="44"/>
      <c r="BP260" s="44"/>
      <c r="BQ260" s="252"/>
      <c r="BR260" s="44"/>
      <c r="BS260" s="44"/>
      <c r="BT260" s="44"/>
    </row>
    <row r="261" spans="1:72" ht="36" customHeight="1" x14ac:dyDescent="0.25">
      <c r="A261" s="74">
        <v>248</v>
      </c>
      <c r="B261" s="71" t="s">
        <v>633</v>
      </c>
      <c r="C261" s="64" t="s">
        <v>717</v>
      </c>
      <c r="D261" s="22" t="s">
        <v>37</v>
      </c>
      <c r="E261" s="21" t="s">
        <v>35</v>
      </c>
      <c r="F261" s="21" t="s">
        <v>38</v>
      </c>
      <c r="G261" s="51">
        <v>2711</v>
      </c>
      <c r="H261" s="51">
        <v>2753</v>
      </c>
      <c r="I261" s="51">
        <v>2795</v>
      </c>
      <c r="J261" s="39">
        <v>2755</v>
      </c>
      <c r="K261" s="39">
        <v>2812</v>
      </c>
      <c r="L261" s="39">
        <v>2915</v>
      </c>
      <c r="M261" s="51">
        <v>2809</v>
      </c>
      <c r="N261" s="51">
        <v>2826</v>
      </c>
      <c r="O261" s="51">
        <v>2820</v>
      </c>
      <c r="P261" s="51">
        <v>2315</v>
      </c>
      <c r="Q261" s="51">
        <v>2804</v>
      </c>
      <c r="R261" s="51">
        <v>2811</v>
      </c>
      <c r="S261" s="51">
        <v>2965</v>
      </c>
      <c r="T261" s="51">
        <v>2979</v>
      </c>
      <c r="U261" s="51">
        <v>2975</v>
      </c>
      <c r="V261" s="39">
        <v>2988</v>
      </c>
      <c r="W261" s="39">
        <v>2995</v>
      </c>
      <c r="X261" s="39">
        <v>2986</v>
      </c>
      <c r="Y261" s="39">
        <v>2987</v>
      </c>
      <c r="Z261" s="39">
        <v>2991</v>
      </c>
      <c r="AA261" s="39">
        <v>3013</v>
      </c>
      <c r="AB261" s="39">
        <v>2951</v>
      </c>
      <c r="AC261" s="39">
        <v>2904</v>
      </c>
      <c r="AD261" s="39">
        <v>2848</v>
      </c>
      <c r="AE261" s="39">
        <v>2410</v>
      </c>
      <c r="AF261" s="39">
        <v>2400</v>
      </c>
      <c r="AG261" s="39">
        <v>2708</v>
      </c>
      <c r="AH261" s="39">
        <v>2543</v>
      </c>
      <c r="AI261" s="39">
        <v>2568</v>
      </c>
      <c r="AJ261" s="39">
        <v>2446</v>
      </c>
      <c r="AK261" s="49">
        <v>2524</v>
      </c>
      <c r="AL261" s="49">
        <v>2483</v>
      </c>
      <c r="AM261" s="49">
        <v>2317</v>
      </c>
      <c r="AN261" s="49">
        <v>2496</v>
      </c>
      <c r="AO261" s="49">
        <v>2455</v>
      </c>
      <c r="AP261" s="49">
        <v>2403</v>
      </c>
      <c r="AQ261" s="39">
        <v>2401</v>
      </c>
      <c r="AR261" s="39">
        <v>2385</v>
      </c>
      <c r="AS261" s="39">
        <v>2363</v>
      </c>
      <c r="AT261" s="39">
        <v>2468</v>
      </c>
      <c r="AU261" s="39">
        <v>1375</v>
      </c>
      <c r="AV261" s="39">
        <v>2350</v>
      </c>
      <c r="AW261" s="39">
        <v>2059</v>
      </c>
      <c r="AX261" s="39">
        <v>1994</v>
      </c>
      <c r="AY261" s="39">
        <v>1860</v>
      </c>
      <c r="AZ261" s="43">
        <v>1845</v>
      </c>
      <c r="BA261" s="43">
        <v>1834</v>
      </c>
      <c r="BB261" s="43">
        <v>1822</v>
      </c>
      <c r="BC261" s="43">
        <v>1813</v>
      </c>
      <c r="BD261" s="43">
        <v>1813</v>
      </c>
      <c r="BE261" s="43">
        <v>1803</v>
      </c>
      <c r="BF261" s="43">
        <v>1799</v>
      </c>
      <c r="BG261" s="43">
        <v>1794</v>
      </c>
      <c r="BH261" s="43">
        <v>1789</v>
      </c>
      <c r="BI261" s="39">
        <v>1785</v>
      </c>
      <c r="BJ261" s="39">
        <v>1784</v>
      </c>
      <c r="BK261" s="39">
        <v>1557</v>
      </c>
      <c r="BL261" s="39">
        <v>1572</v>
      </c>
      <c r="BM261" s="39">
        <v>1575</v>
      </c>
      <c r="BN261" s="39">
        <v>1577</v>
      </c>
      <c r="BO261" s="39">
        <v>1583</v>
      </c>
      <c r="BP261" s="39">
        <v>1583</v>
      </c>
      <c r="BQ261" s="253">
        <v>1583</v>
      </c>
      <c r="BR261" s="39">
        <v>1594</v>
      </c>
      <c r="BS261" s="39">
        <v>1608</v>
      </c>
      <c r="BT261" s="39">
        <v>1603</v>
      </c>
    </row>
    <row r="262" spans="1:72" ht="36" customHeight="1" x14ac:dyDescent="0.25">
      <c r="A262" s="74">
        <v>249</v>
      </c>
      <c r="B262" s="71" t="s">
        <v>633</v>
      </c>
      <c r="C262" s="64" t="s">
        <v>718</v>
      </c>
      <c r="D262" s="22" t="s">
        <v>21</v>
      </c>
      <c r="E262" s="21" t="s">
        <v>1</v>
      </c>
      <c r="F262" s="21" t="s">
        <v>641</v>
      </c>
      <c r="G262" s="45">
        <v>1625</v>
      </c>
      <c r="H262" s="45">
        <v>1620</v>
      </c>
      <c r="I262" s="45">
        <v>1628</v>
      </c>
      <c r="J262" s="45">
        <v>1543</v>
      </c>
      <c r="K262" s="45">
        <v>1548</v>
      </c>
      <c r="L262" s="45">
        <v>1560</v>
      </c>
      <c r="M262" s="45">
        <v>1470</v>
      </c>
      <c r="N262" s="45">
        <v>1455</v>
      </c>
      <c r="O262" s="45">
        <v>1430</v>
      </c>
      <c r="P262" s="45">
        <v>1430</v>
      </c>
      <c r="Q262" s="45">
        <v>1430</v>
      </c>
      <c r="R262" s="45">
        <v>1430</v>
      </c>
      <c r="S262" s="45">
        <v>1414</v>
      </c>
      <c r="T262" s="45">
        <v>1390</v>
      </c>
      <c r="U262" s="45">
        <v>1375</v>
      </c>
      <c r="V262" s="39">
        <v>1358</v>
      </c>
      <c r="W262" s="39">
        <v>1358</v>
      </c>
      <c r="X262" s="39">
        <v>1294</v>
      </c>
      <c r="Y262" s="39">
        <v>1284</v>
      </c>
      <c r="Z262" s="39">
        <v>1272</v>
      </c>
      <c r="AA262" s="39">
        <v>1258</v>
      </c>
      <c r="AB262" s="39">
        <v>1241</v>
      </c>
      <c r="AC262" s="39">
        <v>1243</v>
      </c>
      <c r="AD262" s="39">
        <v>1247</v>
      </c>
      <c r="AE262" s="39">
        <v>1253</v>
      </c>
      <c r="AF262" s="39">
        <v>1267</v>
      </c>
      <c r="AG262" s="39">
        <v>1194</v>
      </c>
      <c r="AH262" s="51">
        <v>197</v>
      </c>
      <c r="AI262" s="51">
        <v>1204</v>
      </c>
      <c r="AJ262" s="51">
        <v>1190</v>
      </c>
      <c r="AK262" s="39">
        <v>1039</v>
      </c>
      <c r="AL262" s="39">
        <v>1058</v>
      </c>
      <c r="AM262" s="39">
        <v>1179</v>
      </c>
      <c r="AN262" s="39">
        <v>1179</v>
      </c>
      <c r="AO262" s="39">
        <v>1179</v>
      </c>
      <c r="AP262" s="39">
        <v>1179</v>
      </c>
      <c r="AQ262" s="39">
        <v>1179</v>
      </c>
      <c r="AR262" s="39">
        <v>1179</v>
      </c>
      <c r="AS262" s="39">
        <v>1179</v>
      </c>
      <c r="AT262" s="40">
        <f>AS262+(AS262*(POWER((AS262/AQ262),(0.333333333333333))-1))</f>
        <v>1179</v>
      </c>
      <c r="AU262" s="40">
        <f>AT262+(AT262*(POWER((AT262/AR262),(0.333333333333333))-1))</f>
        <v>1179</v>
      </c>
      <c r="AV262" s="40">
        <f>AU262+(AU262*(POWER((AU262/AS262),(0.333333333333333))-1))</f>
        <v>1179</v>
      </c>
      <c r="AW262" s="39">
        <v>1020</v>
      </c>
      <c r="AX262" s="39">
        <v>995</v>
      </c>
      <c r="AY262" s="39">
        <v>983</v>
      </c>
      <c r="AZ262" s="39">
        <v>1053</v>
      </c>
      <c r="BA262" s="39">
        <v>1078</v>
      </c>
      <c r="BB262" s="39">
        <v>1098</v>
      </c>
      <c r="BC262" s="39">
        <v>1100</v>
      </c>
      <c r="BD262" s="39">
        <v>1112</v>
      </c>
      <c r="BE262" s="39">
        <v>1113</v>
      </c>
      <c r="BF262" s="39">
        <v>1111</v>
      </c>
      <c r="BG262" s="39">
        <v>1104</v>
      </c>
      <c r="BH262" s="39">
        <v>1106</v>
      </c>
      <c r="BI262" s="39">
        <v>1156</v>
      </c>
      <c r="BJ262" s="39">
        <v>1152</v>
      </c>
      <c r="BK262" s="39">
        <v>1125</v>
      </c>
      <c r="BL262" s="39">
        <v>1092</v>
      </c>
      <c r="BM262" s="39">
        <v>1092</v>
      </c>
      <c r="BN262" s="39">
        <v>1074</v>
      </c>
      <c r="BO262" s="39">
        <v>1058</v>
      </c>
      <c r="BP262" s="39">
        <v>1056</v>
      </c>
      <c r="BQ262" s="253">
        <v>1052</v>
      </c>
      <c r="BR262" s="39">
        <v>1062</v>
      </c>
      <c r="BS262" s="39">
        <v>1058</v>
      </c>
      <c r="BT262" s="39">
        <v>1050</v>
      </c>
    </row>
    <row r="263" spans="1:72" ht="36" customHeight="1" x14ac:dyDescent="0.25">
      <c r="A263" s="74">
        <v>250</v>
      </c>
      <c r="B263" s="71" t="s">
        <v>633</v>
      </c>
      <c r="C263" s="64" t="s">
        <v>490</v>
      </c>
      <c r="D263" s="22" t="s">
        <v>492</v>
      </c>
      <c r="E263" s="21" t="s">
        <v>74</v>
      </c>
      <c r="F263" s="21" t="s">
        <v>515</v>
      </c>
      <c r="G263" s="42">
        <v>0</v>
      </c>
      <c r="H263" s="42">
        <v>0</v>
      </c>
      <c r="I263" s="42">
        <v>0</v>
      </c>
      <c r="J263" s="42">
        <v>0</v>
      </c>
      <c r="K263" s="42">
        <v>0</v>
      </c>
      <c r="L263" s="42">
        <v>0</v>
      </c>
      <c r="M263" s="42">
        <v>0</v>
      </c>
      <c r="N263" s="42">
        <v>0</v>
      </c>
      <c r="O263" s="42">
        <v>0</v>
      </c>
      <c r="P263" s="39">
        <v>0</v>
      </c>
      <c r="Q263" s="39">
        <v>0</v>
      </c>
      <c r="R263" s="39">
        <v>1</v>
      </c>
      <c r="S263" s="39">
        <v>6</v>
      </c>
      <c r="T263" s="39">
        <v>9</v>
      </c>
      <c r="U263" s="39">
        <v>10</v>
      </c>
      <c r="V263" s="39">
        <v>17</v>
      </c>
      <c r="W263" s="39">
        <v>44</v>
      </c>
      <c r="X263" s="39">
        <v>31</v>
      </c>
      <c r="Y263" s="39">
        <v>62</v>
      </c>
      <c r="Z263" s="39">
        <v>55</v>
      </c>
      <c r="AA263" s="39">
        <v>64</v>
      </c>
      <c r="AB263" s="39">
        <v>69</v>
      </c>
      <c r="AC263" s="39">
        <v>77</v>
      </c>
      <c r="AD263" s="39">
        <v>80</v>
      </c>
      <c r="AE263" s="39">
        <v>74</v>
      </c>
      <c r="AF263" s="39">
        <v>74</v>
      </c>
      <c r="AG263" s="39">
        <v>78</v>
      </c>
      <c r="AH263" s="39">
        <v>73</v>
      </c>
      <c r="AI263" s="39">
        <v>63</v>
      </c>
      <c r="AJ263" s="39">
        <v>65</v>
      </c>
      <c r="AK263" s="39">
        <v>69</v>
      </c>
      <c r="AL263" s="39">
        <v>66</v>
      </c>
      <c r="AM263" s="39">
        <v>58</v>
      </c>
      <c r="AN263" s="39">
        <v>77</v>
      </c>
      <c r="AO263" s="39">
        <v>55</v>
      </c>
      <c r="AP263" s="39">
        <v>58</v>
      </c>
      <c r="AQ263" s="39">
        <v>64</v>
      </c>
      <c r="AR263" s="39">
        <v>70</v>
      </c>
      <c r="AS263" s="39">
        <v>58</v>
      </c>
      <c r="AT263" s="39">
        <v>68</v>
      </c>
      <c r="AU263" s="39">
        <v>50</v>
      </c>
      <c r="AV263" s="39">
        <v>72</v>
      </c>
      <c r="AW263" s="39">
        <v>59</v>
      </c>
      <c r="AX263" s="39">
        <v>58</v>
      </c>
      <c r="AY263" s="39">
        <v>57</v>
      </c>
      <c r="AZ263" s="41">
        <f t="shared" ref="AZ263:BG263" si="199">AY263+(AY263*(POWER((AY263/AW263),(0.333333333333333))-1))</f>
        <v>56.348514370150262</v>
      </c>
      <c r="BA263" s="41">
        <f t="shared" si="199"/>
        <v>55.808535905168569</v>
      </c>
      <c r="BB263" s="41">
        <f t="shared" si="199"/>
        <v>55.416941592345772</v>
      </c>
      <c r="BC263" s="41">
        <f t="shared" si="199"/>
        <v>55.109852455764717</v>
      </c>
      <c r="BD263" s="41">
        <f t="shared" si="199"/>
        <v>54.878907191709509</v>
      </c>
      <c r="BE263" s="41">
        <f t="shared" si="199"/>
        <v>54.700725726547262</v>
      </c>
      <c r="BF263" s="41">
        <f t="shared" si="199"/>
        <v>54.56502622074202</v>
      </c>
      <c r="BG263" s="41">
        <f t="shared" si="199"/>
        <v>54.460798682754231</v>
      </c>
      <c r="BH263" s="41">
        <f>BG263+(BG263*(POWER((BG263/BE263),(0.333333333333333))-1))</f>
        <v>54.38105708815894</v>
      </c>
      <c r="BI263" s="41">
        <f t="shared" ref="BI263:BK263" si="200">BH263+(BH263*(POWER((BH263/BF263),(0.333333333333333))-1))</f>
        <v>54.319871983501507</v>
      </c>
      <c r="BJ263" s="41">
        <f t="shared" si="200"/>
        <v>54.272977501981799</v>
      </c>
      <c r="BK263" s="41">
        <f t="shared" si="200"/>
        <v>54.236998728284988</v>
      </c>
      <c r="BL263" s="40">
        <v>54.209402416255607</v>
      </c>
      <c r="BM263" s="40">
        <v>54.188227274551863</v>
      </c>
      <c r="BN263" s="40">
        <v>54.171979871184632</v>
      </c>
      <c r="BO263" s="40">
        <f t="shared" ref="BO263" si="201">BN263+(BN263*(POWER((BN263/BL263),(0.333333333333333))-1))</f>
        <v>54.159511431268974</v>
      </c>
      <c r="BP263" s="40">
        <f t="shared" ref="BP263" si="202">BO263+(BO263*(POWER((BO263/BM263),(0.333333333333333))-1))</f>
        <v>54.149942865533241</v>
      </c>
      <c r="BQ263" s="255">
        <f>BP263+(BP263*(POWER((BP263/BN263),(0.333333333333333))-1))</f>
        <v>54.142599189294124</v>
      </c>
      <c r="BR263" s="255">
        <f>BQ263+(BQ263*(POWER((BQ263/BO263),(0.333333333333333))-1))</f>
        <v>54.136962948970485</v>
      </c>
      <c r="BS263" s="255">
        <f t="shared" ref="BS263" si="203">BR263+(BR263*(POWER((BR263/BP263),(0.333333333333333))-1))</f>
        <v>54.132637001559289</v>
      </c>
      <c r="BT263" s="255">
        <f t="shared" ref="BT263" si="204">BS263+(BS263*(POWER((BS263/BQ263),(0.333333333333333))-1))</f>
        <v>54.129316679671724</v>
      </c>
    </row>
    <row r="264" spans="1:72" ht="36" customHeight="1" x14ac:dyDescent="0.25">
      <c r="A264" s="74">
        <v>251</v>
      </c>
      <c r="B264" s="71" t="s">
        <v>633</v>
      </c>
      <c r="C264" s="64" t="s">
        <v>490</v>
      </c>
      <c r="D264" s="22" t="s">
        <v>96</v>
      </c>
      <c r="E264" s="21" t="s">
        <v>74</v>
      </c>
      <c r="F264" s="21" t="s">
        <v>648</v>
      </c>
      <c r="G264" s="39">
        <v>11253</v>
      </c>
      <c r="H264" s="39">
        <v>12154</v>
      </c>
      <c r="I264" s="39">
        <v>11990</v>
      </c>
      <c r="J264" s="39">
        <v>11328</v>
      </c>
      <c r="K264" s="39">
        <v>11386</v>
      </c>
      <c r="L264" s="39">
        <v>11149</v>
      </c>
      <c r="M264" s="39">
        <v>11349</v>
      </c>
      <c r="N264" s="39">
        <v>10955</v>
      </c>
      <c r="O264" s="39">
        <v>11501</v>
      </c>
      <c r="P264" s="39">
        <v>11350</v>
      </c>
      <c r="Q264" s="39">
        <v>11286</v>
      </c>
      <c r="R264" s="39">
        <v>12366</v>
      </c>
      <c r="S264" s="39">
        <v>11315</v>
      </c>
      <c r="T264" s="39">
        <v>11669</v>
      </c>
      <c r="U264" s="39">
        <v>11222</v>
      </c>
      <c r="V264" s="39">
        <v>11450</v>
      </c>
      <c r="W264" s="39">
        <v>11361</v>
      </c>
      <c r="X264" s="39">
        <v>11313</v>
      </c>
      <c r="Y264" s="39">
        <v>10924</v>
      </c>
      <c r="Z264" s="39">
        <v>11104</v>
      </c>
      <c r="AA264" s="39">
        <v>10772</v>
      </c>
      <c r="AB264" s="39">
        <v>11320</v>
      </c>
      <c r="AC264" s="39">
        <v>10573</v>
      </c>
      <c r="AD264" s="39">
        <v>11200</v>
      </c>
      <c r="AE264" s="39">
        <v>11205</v>
      </c>
      <c r="AF264" s="39">
        <v>11598</v>
      </c>
      <c r="AG264" s="39">
        <v>11399</v>
      </c>
      <c r="AH264" s="39">
        <v>11571</v>
      </c>
      <c r="AI264" s="39">
        <v>10974</v>
      </c>
      <c r="AJ264" s="39">
        <v>10717</v>
      </c>
      <c r="AK264" s="39">
        <v>11235</v>
      </c>
      <c r="AL264" s="39">
        <v>10629</v>
      </c>
      <c r="AM264" s="39">
        <v>10424</v>
      </c>
      <c r="AN264" s="39">
        <v>10734</v>
      </c>
      <c r="AO264" s="39">
        <v>9818</v>
      </c>
      <c r="AP264" s="39">
        <v>9764</v>
      </c>
      <c r="AQ264" s="43">
        <v>9709</v>
      </c>
      <c r="AR264" s="43">
        <v>9569</v>
      </c>
      <c r="AS264" s="43">
        <v>9371</v>
      </c>
      <c r="AT264" s="43">
        <v>9625</v>
      </c>
      <c r="AU264" s="43">
        <v>9367</v>
      </c>
      <c r="AV264" s="43">
        <v>9181</v>
      </c>
      <c r="AW264" s="39">
        <v>9355</v>
      </c>
      <c r="AX264" s="39">
        <v>8807</v>
      </c>
      <c r="AY264" s="39">
        <v>9091</v>
      </c>
      <c r="AZ264" s="39">
        <v>9236</v>
      </c>
      <c r="BA264" s="39">
        <v>8607</v>
      </c>
      <c r="BB264" s="39">
        <v>6780</v>
      </c>
      <c r="BC264" s="39">
        <v>3886</v>
      </c>
      <c r="BD264" s="39">
        <v>5888</v>
      </c>
      <c r="BE264" s="39">
        <v>7151</v>
      </c>
      <c r="BF264" s="39">
        <v>7086</v>
      </c>
      <c r="BG264" s="39">
        <v>6971</v>
      </c>
      <c r="BH264" s="39">
        <v>7135</v>
      </c>
      <c r="BI264" s="39">
        <v>7140</v>
      </c>
      <c r="BJ264" s="39">
        <v>6765</v>
      </c>
      <c r="BK264" s="39">
        <v>7047</v>
      </c>
      <c r="BL264" s="39">
        <v>6863</v>
      </c>
      <c r="BM264" s="39">
        <v>6722</v>
      </c>
      <c r="BN264" s="39">
        <v>7126</v>
      </c>
      <c r="BO264" s="39">
        <v>6698</v>
      </c>
      <c r="BP264" s="39">
        <v>6678</v>
      </c>
      <c r="BQ264" s="253">
        <v>7278</v>
      </c>
      <c r="BR264" s="39">
        <v>7304</v>
      </c>
      <c r="BS264" s="39">
        <v>7179</v>
      </c>
      <c r="BT264" s="39">
        <v>6980</v>
      </c>
    </row>
    <row r="265" spans="1:72" ht="36" customHeight="1" x14ac:dyDescent="0.25">
      <c r="A265" s="74">
        <v>252</v>
      </c>
      <c r="B265" s="71" t="s">
        <v>633</v>
      </c>
      <c r="C265" s="64" t="s">
        <v>609</v>
      </c>
      <c r="D265" s="22" t="s">
        <v>255</v>
      </c>
      <c r="E265" s="21" t="s">
        <v>229</v>
      </c>
      <c r="F265" s="21" t="s">
        <v>678</v>
      </c>
      <c r="G265" s="39">
        <v>405</v>
      </c>
      <c r="H265" s="39">
        <v>391</v>
      </c>
      <c r="I265" s="39">
        <v>391</v>
      </c>
      <c r="J265" s="39">
        <v>408</v>
      </c>
      <c r="K265" s="39">
        <v>400</v>
      </c>
      <c r="L265" s="39">
        <v>362</v>
      </c>
      <c r="M265" s="39">
        <v>383</v>
      </c>
      <c r="N265" s="39">
        <v>391</v>
      </c>
      <c r="O265" s="39">
        <v>402</v>
      </c>
      <c r="P265" s="39">
        <v>402</v>
      </c>
      <c r="Q265" s="39">
        <v>402</v>
      </c>
      <c r="R265" s="39">
        <v>402</v>
      </c>
      <c r="S265" s="39">
        <v>422</v>
      </c>
      <c r="T265" s="39">
        <v>380</v>
      </c>
      <c r="U265" s="39">
        <v>388</v>
      </c>
      <c r="V265" s="39">
        <v>377</v>
      </c>
      <c r="W265" s="39">
        <v>361</v>
      </c>
      <c r="X265" s="39">
        <v>348</v>
      </c>
      <c r="Y265" s="39">
        <v>380</v>
      </c>
      <c r="Z265" s="39">
        <v>362</v>
      </c>
      <c r="AA265" s="39">
        <v>385</v>
      </c>
      <c r="AB265" s="39">
        <v>375</v>
      </c>
      <c r="AC265" s="39">
        <v>350</v>
      </c>
      <c r="AD265" s="39">
        <v>390</v>
      </c>
      <c r="AE265" s="39">
        <v>312</v>
      </c>
      <c r="AF265" s="39">
        <v>352</v>
      </c>
      <c r="AG265" s="39">
        <v>350</v>
      </c>
      <c r="AH265" s="39">
        <v>394</v>
      </c>
      <c r="AI265" s="39">
        <v>373</v>
      </c>
      <c r="AJ265" s="39">
        <v>416</v>
      </c>
      <c r="AK265" s="39">
        <v>434</v>
      </c>
      <c r="AL265" s="39">
        <v>986</v>
      </c>
      <c r="AM265" s="39">
        <v>404</v>
      </c>
      <c r="AN265" s="39">
        <v>434</v>
      </c>
      <c r="AO265" s="39">
        <v>402</v>
      </c>
      <c r="AP265" s="39">
        <v>430</v>
      </c>
      <c r="AQ265" s="39">
        <v>422</v>
      </c>
      <c r="AR265" s="39">
        <v>441</v>
      </c>
      <c r="AS265" s="39">
        <v>399</v>
      </c>
      <c r="AT265" s="39">
        <v>447</v>
      </c>
      <c r="AU265" s="39">
        <v>466</v>
      </c>
      <c r="AV265" s="39">
        <v>394</v>
      </c>
      <c r="AW265" s="39">
        <v>485</v>
      </c>
      <c r="AX265" s="39">
        <v>399</v>
      </c>
      <c r="AY265" s="39">
        <v>409</v>
      </c>
      <c r="AZ265" s="39">
        <v>397</v>
      </c>
      <c r="BA265" s="39">
        <v>407</v>
      </c>
      <c r="BB265" s="39">
        <v>270</v>
      </c>
      <c r="BC265" s="39">
        <v>39</v>
      </c>
      <c r="BD265" s="39">
        <v>82</v>
      </c>
      <c r="BE265" s="39">
        <v>85</v>
      </c>
      <c r="BF265" s="39">
        <v>140</v>
      </c>
      <c r="BG265" s="39">
        <v>37</v>
      </c>
      <c r="BH265" s="39">
        <v>178</v>
      </c>
      <c r="BI265" s="39">
        <v>288</v>
      </c>
      <c r="BJ265" s="39">
        <v>165</v>
      </c>
      <c r="BK265" s="39">
        <v>193</v>
      </c>
      <c r="BL265" s="39">
        <v>182</v>
      </c>
      <c r="BM265" s="39">
        <v>160</v>
      </c>
      <c r="BN265" s="39">
        <v>183</v>
      </c>
      <c r="BO265" s="39">
        <v>185</v>
      </c>
      <c r="BP265" s="39">
        <v>224</v>
      </c>
      <c r="BQ265" s="253">
        <v>191</v>
      </c>
      <c r="BR265" s="39">
        <v>201</v>
      </c>
      <c r="BS265" s="39">
        <v>399</v>
      </c>
      <c r="BT265" s="39">
        <v>198</v>
      </c>
    </row>
    <row r="266" spans="1:72" ht="36" customHeight="1" x14ac:dyDescent="0.25">
      <c r="A266" s="74">
        <v>253</v>
      </c>
      <c r="B266" s="71" t="s">
        <v>633</v>
      </c>
      <c r="C266" s="64" t="s">
        <v>719</v>
      </c>
      <c r="D266" s="22" t="s">
        <v>99</v>
      </c>
      <c r="E266" s="21" t="s">
        <v>74</v>
      </c>
      <c r="F266" s="21" t="s">
        <v>100</v>
      </c>
      <c r="G266" s="39">
        <v>2765</v>
      </c>
      <c r="H266" s="39">
        <v>2786</v>
      </c>
      <c r="I266" s="39">
        <v>2946</v>
      </c>
      <c r="J266" s="39">
        <v>1039</v>
      </c>
      <c r="K266" s="39">
        <v>1022</v>
      </c>
      <c r="L266" s="39">
        <v>1025</v>
      </c>
      <c r="M266" s="39">
        <v>1047</v>
      </c>
      <c r="N266" s="39">
        <v>1030</v>
      </c>
      <c r="O266" s="39">
        <v>991</v>
      </c>
      <c r="P266" s="39">
        <v>994</v>
      </c>
      <c r="Q266" s="39">
        <v>920</v>
      </c>
      <c r="R266" s="39">
        <v>1081</v>
      </c>
      <c r="S266" s="39">
        <v>924</v>
      </c>
      <c r="T266" s="39">
        <v>1081</v>
      </c>
      <c r="U266" s="39">
        <v>956</v>
      </c>
      <c r="V266" s="39">
        <v>967</v>
      </c>
      <c r="W266" s="39">
        <v>931</v>
      </c>
      <c r="X266" s="39">
        <v>919</v>
      </c>
      <c r="Y266" s="39">
        <v>913</v>
      </c>
      <c r="Z266" s="39">
        <v>891</v>
      </c>
      <c r="AA266" s="39">
        <v>855</v>
      </c>
      <c r="AB266" s="39">
        <v>940</v>
      </c>
      <c r="AC266" s="39">
        <v>873</v>
      </c>
      <c r="AD266" s="39">
        <v>951</v>
      </c>
      <c r="AE266" s="39">
        <v>859</v>
      </c>
      <c r="AF266" s="39">
        <v>973</v>
      </c>
      <c r="AG266" s="39">
        <v>911</v>
      </c>
      <c r="AH266" s="39">
        <v>942</v>
      </c>
      <c r="AI266" s="39">
        <v>933</v>
      </c>
      <c r="AJ266" s="39">
        <v>926</v>
      </c>
      <c r="AK266" s="39">
        <v>949</v>
      </c>
      <c r="AL266" s="39">
        <v>873</v>
      </c>
      <c r="AM266" s="39">
        <v>877</v>
      </c>
      <c r="AN266" s="39">
        <v>868</v>
      </c>
      <c r="AO266" s="39">
        <v>682</v>
      </c>
      <c r="AP266" s="39">
        <v>694</v>
      </c>
      <c r="AQ266" s="39">
        <v>718</v>
      </c>
      <c r="AR266" s="39">
        <v>656</v>
      </c>
      <c r="AS266" s="39">
        <v>668</v>
      </c>
      <c r="AT266" s="39">
        <v>676</v>
      </c>
      <c r="AU266" s="39">
        <v>644</v>
      </c>
      <c r="AV266" s="39">
        <v>656</v>
      </c>
      <c r="AW266" s="39">
        <v>638</v>
      </c>
      <c r="AX266" s="39">
        <v>603</v>
      </c>
      <c r="AY266" s="39">
        <v>665</v>
      </c>
      <c r="AZ266" s="39">
        <v>680</v>
      </c>
      <c r="BA266" s="39">
        <v>649</v>
      </c>
      <c r="BB266" s="39">
        <v>562</v>
      </c>
      <c r="BC266" s="39">
        <v>363</v>
      </c>
      <c r="BD266" s="39">
        <v>441</v>
      </c>
      <c r="BE266" s="39">
        <v>555</v>
      </c>
      <c r="BF266" s="39">
        <v>523</v>
      </c>
      <c r="BG266" s="39">
        <v>504</v>
      </c>
      <c r="BH266" s="39">
        <v>539</v>
      </c>
      <c r="BI266" s="39">
        <v>573</v>
      </c>
      <c r="BJ266" s="39">
        <v>517</v>
      </c>
      <c r="BK266" s="39">
        <v>525</v>
      </c>
      <c r="BL266" s="39">
        <v>550</v>
      </c>
      <c r="BM266" s="39">
        <v>578</v>
      </c>
      <c r="BN266" s="39">
        <v>665</v>
      </c>
      <c r="BO266" s="39">
        <v>679</v>
      </c>
      <c r="BP266" s="39">
        <v>708</v>
      </c>
      <c r="BQ266" s="253">
        <v>723</v>
      </c>
      <c r="BR266" s="39">
        <v>717</v>
      </c>
      <c r="BS266" s="39">
        <v>697</v>
      </c>
      <c r="BT266" s="39">
        <v>699</v>
      </c>
    </row>
    <row r="267" spans="1:72" ht="36" customHeight="1" x14ac:dyDescent="0.25">
      <c r="A267" s="74">
        <v>254</v>
      </c>
      <c r="B267" s="71" t="s">
        <v>633</v>
      </c>
      <c r="C267" s="64" t="s">
        <v>469</v>
      </c>
      <c r="D267" s="22" t="s">
        <v>129</v>
      </c>
      <c r="E267" s="21" t="s">
        <v>127</v>
      </c>
      <c r="F267" s="21" t="s">
        <v>516</v>
      </c>
      <c r="G267" s="39">
        <v>4407</v>
      </c>
      <c r="H267" s="39">
        <v>4489</v>
      </c>
      <c r="I267" s="39">
        <v>4285</v>
      </c>
      <c r="J267" s="39">
        <v>4440</v>
      </c>
      <c r="K267" s="39">
        <v>4339</v>
      </c>
      <c r="L267" s="39">
        <v>4265</v>
      </c>
      <c r="M267" s="39">
        <v>4201</v>
      </c>
      <c r="N267" s="39">
        <v>4318</v>
      </c>
      <c r="O267" s="39">
        <v>4639</v>
      </c>
      <c r="P267" s="39">
        <v>3976</v>
      </c>
      <c r="Q267" s="39">
        <v>3851</v>
      </c>
      <c r="R267" s="39">
        <v>3912</v>
      </c>
      <c r="S267" s="39">
        <v>3798</v>
      </c>
      <c r="T267" s="39">
        <v>3988</v>
      </c>
      <c r="U267" s="39">
        <v>4020</v>
      </c>
      <c r="V267" s="39">
        <v>4265</v>
      </c>
      <c r="W267" s="39">
        <v>4086</v>
      </c>
      <c r="X267" s="39">
        <v>3902</v>
      </c>
      <c r="Y267" s="39">
        <v>4086</v>
      </c>
      <c r="Z267" s="39">
        <v>3686</v>
      </c>
      <c r="AA267" s="39">
        <v>3896</v>
      </c>
      <c r="AB267" s="39">
        <v>4216</v>
      </c>
      <c r="AC267" s="39">
        <v>3721</v>
      </c>
      <c r="AD267" s="39">
        <v>3692</v>
      </c>
      <c r="AE267" s="39">
        <v>3648</v>
      </c>
      <c r="AF267" s="39">
        <v>3292</v>
      </c>
      <c r="AG267" s="39">
        <v>3282</v>
      </c>
      <c r="AH267" s="39">
        <v>3367</v>
      </c>
      <c r="AI267" s="39">
        <v>3492</v>
      </c>
      <c r="AJ267" s="39">
        <v>3484</v>
      </c>
      <c r="AK267" s="39">
        <v>3378</v>
      </c>
      <c r="AL267" s="39">
        <v>3133</v>
      </c>
      <c r="AM267" s="39">
        <v>3149</v>
      </c>
      <c r="AN267" s="39">
        <v>3146</v>
      </c>
      <c r="AO267" s="39">
        <v>3140</v>
      </c>
      <c r="AP267" s="39">
        <v>3242</v>
      </c>
      <c r="AQ267" s="43">
        <v>1714</v>
      </c>
      <c r="AR267" s="43">
        <v>1143</v>
      </c>
      <c r="AS267" s="43">
        <v>0</v>
      </c>
      <c r="AT267" s="41">
        <v>0</v>
      </c>
      <c r="AU267" s="41">
        <v>0</v>
      </c>
      <c r="AV267" s="41">
        <v>0</v>
      </c>
      <c r="AW267" s="41">
        <v>0</v>
      </c>
      <c r="AX267" s="41">
        <v>0</v>
      </c>
      <c r="AY267" s="41">
        <v>0</v>
      </c>
      <c r="AZ267" s="41">
        <v>0</v>
      </c>
      <c r="BA267" s="41">
        <v>0</v>
      </c>
      <c r="BB267" s="41">
        <v>0</v>
      </c>
      <c r="BC267" s="41">
        <v>0</v>
      </c>
      <c r="BD267" s="41">
        <v>0</v>
      </c>
      <c r="BE267" s="41">
        <v>0</v>
      </c>
      <c r="BF267" s="41">
        <v>0</v>
      </c>
      <c r="BG267" s="41">
        <v>0</v>
      </c>
      <c r="BH267" s="41">
        <v>0</v>
      </c>
      <c r="BI267" s="41">
        <v>0</v>
      </c>
      <c r="BJ267" s="41">
        <v>0</v>
      </c>
      <c r="BK267" s="41">
        <v>0</v>
      </c>
      <c r="BL267" s="40">
        <v>0</v>
      </c>
      <c r="BM267" s="40">
        <v>0</v>
      </c>
      <c r="BN267" s="40">
        <v>0</v>
      </c>
      <c r="BO267" s="40">
        <v>0</v>
      </c>
      <c r="BP267" s="40">
        <v>0</v>
      </c>
      <c r="BQ267" s="255">
        <v>0</v>
      </c>
      <c r="BR267" s="40">
        <v>0</v>
      </c>
      <c r="BS267" s="40">
        <v>0</v>
      </c>
      <c r="BT267" s="40">
        <v>0</v>
      </c>
    </row>
    <row r="268" spans="1:72" ht="36" customHeight="1" x14ac:dyDescent="0.25">
      <c r="A268" s="74">
        <v>255</v>
      </c>
      <c r="B268" s="71" t="s">
        <v>633</v>
      </c>
      <c r="C268" s="64" t="s">
        <v>604</v>
      </c>
      <c r="D268" s="22" t="s">
        <v>841</v>
      </c>
      <c r="E268" s="21" t="s">
        <v>201</v>
      </c>
      <c r="F268" s="21" t="s">
        <v>213</v>
      </c>
      <c r="G268" s="39">
        <v>204</v>
      </c>
      <c r="H268" s="39">
        <v>251</v>
      </c>
      <c r="I268" s="39">
        <v>272</v>
      </c>
      <c r="J268" s="39">
        <v>282</v>
      </c>
      <c r="K268" s="39">
        <v>530</v>
      </c>
      <c r="L268" s="39">
        <v>271</v>
      </c>
      <c r="M268" s="39">
        <v>276</v>
      </c>
      <c r="N268" s="39">
        <v>284</v>
      </c>
      <c r="O268" s="39">
        <v>275</v>
      </c>
      <c r="P268" s="39">
        <v>280</v>
      </c>
      <c r="Q268" s="39">
        <v>260</v>
      </c>
      <c r="R268" s="39">
        <v>275</v>
      </c>
      <c r="S268" s="39">
        <v>287</v>
      </c>
      <c r="T268" s="39">
        <v>290</v>
      </c>
      <c r="U268" s="39">
        <v>301</v>
      </c>
      <c r="V268" s="39">
        <v>301</v>
      </c>
      <c r="W268" s="39">
        <v>302</v>
      </c>
      <c r="X268" s="39">
        <v>301</v>
      </c>
      <c r="Y268" s="39">
        <v>303</v>
      </c>
      <c r="Z268" s="39">
        <v>306</v>
      </c>
      <c r="AA268" s="39">
        <v>280</v>
      </c>
      <c r="AB268" s="39">
        <v>285</v>
      </c>
      <c r="AC268" s="39">
        <v>270</v>
      </c>
      <c r="AD268" s="39">
        <v>285</v>
      </c>
      <c r="AE268" s="39">
        <v>287</v>
      </c>
      <c r="AF268" s="39">
        <v>210</v>
      </c>
      <c r="AG268" s="39">
        <v>291</v>
      </c>
      <c r="AH268" s="39">
        <v>290</v>
      </c>
      <c r="AI268" s="39">
        <v>292</v>
      </c>
      <c r="AJ268" s="39">
        <v>295</v>
      </c>
      <c r="AK268" s="40">
        <v>296.68575087847631</v>
      </c>
      <c r="AL268" s="40">
        <v>298.26431813012522</v>
      </c>
      <c r="AM268" s="40">
        <v>299.36043147327121</v>
      </c>
      <c r="AN268" s="39">
        <v>271</v>
      </c>
      <c r="AO268" s="39">
        <v>286</v>
      </c>
      <c r="AP268" s="39">
        <v>290</v>
      </c>
      <c r="AQ268" s="39">
        <v>286</v>
      </c>
      <c r="AR268" s="39">
        <v>273</v>
      </c>
      <c r="AS268" s="39">
        <v>280</v>
      </c>
      <c r="AT268" s="39">
        <v>285</v>
      </c>
      <c r="AU268" s="39">
        <v>230</v>
      </c>
      <c r="AV268" s="39">
        <v>235</v>
      </c>
      <c r="AW268" s="39">
        <v>240</v>
      </c>
      <c r="AX268" s="39">
        <v>250</v>
      </c>
      <c r="AY268" s="39">
        <v>226</v>
      </c>
      <c r="AZ268" s="39">
        <v>250</v>
      </c>
      <c r="BA268" s="39">
        <v>230</v>
      </c>
      <c r="BB268" s="39">
        <v>70</v>
      </c>
      <c r="BC268" s="39">
        <v>85</v>
      </c>
      <c r="BD268" s="39">
        <v>78</v>
      </c>
      <c r="BE268" s="39">
        <v>90</v>
      </c>
      <c r="BF268" s="39">
        <v>100</v>
      </c>
      <c r="BG268" s="39">
        <v>112</v>
      </c>
      <c r="BH268" s="39">
        <v>100</v>
      </c>
      <c r="BI268" s="39">
        <v>111</v>
      </c>
      <c r="BJ268" s="39">
        <v>116</v>
      </c>
      <c r="BK268" s="39">
        <v>94</v>
      </c>
      <c r="BL268" s="39">
        <v>91</v>
      </c>
      <c r="BM268" s="39">
        <v>90</v>
      </c>
      <c r="BN268" s="39">
        <v>91</v>
      </c>
      <c r="BO268" s="39">
        <v>90</v>
      </c>
      <c r="BP268" s="39">
        <v>89</v>
      </c>
      <c r="BQ268" s="253">
        <v>70</v>
      </c>
      <c r="BR268" s="39">
        <v>65</v>
      </c>
      <c r="BS268" s="39">
        <v>65</v>
      </c>
      <c r="BT268" s="39">
        <v>59</v>
      </c>
    </row>
    <row r="269" spans="1:72" ht="36" customHeight="1" x14ac:dyDescent="0.25">
      <c r="A269" s="74">
        <v>256</v>
      </c>
      <c r="B269" s="71" t="s">
        <v>633</v>
      </c>
      <c r="C269" s="64" t="s">
        <v>464</v>
      </c>
      <c r="D269" s="22" t="s">
        <v>798</v>
      </c>
      <c r="E269" s="21" t="s">
        <v>49</v>
      </c>
      <c r="F269" s="21" t="s">
        <v>50</v>
      </c>
      <c r="G269" s="42">
        <v>23</v>
      </c>
      <c r="H269" s="42">
        <v>23</v>
      </c>
      <c r="I269" s="42">
        <v>23</v>
      </c>
      <c r="J269" s="51">
        <v>270</v>
      </c>
      <c r="K269" s="51">
        <v>266</v>
      </c>
      <c r="L269" s="51">
        <v>271</v>
      </c>
      <c r="M269" s="40">
        <v>271.33415570224065</v>
      </c>
      <c r="N269" s="40">
        <v>273.13587299151777</v>
      </c>
      <c r="O269" s="40">
        <v>273.85156496417801</v>
      </c>
      <c r="P269" s="40">
        <v>274.69588100352217</v>
      </c>
      <c r="Q269" s="40">
        <v>275.21786115440369</v>
      </c>
      <c r="R269" s="40">
        <v>275.67480636508844</v>
      </c>
      <c r="S269" s="40">
        <v>276.00188944293535</v>
      </c>
      <c r="T269" s="40">
        <v>276.26372822629804</v>
      </c>
      <c r="U269" s="40">
        <v>276.46031496054127</v>
      </c>
      <c r="V269" s="40">
        <v>277</v>
      </c>
      <c r="W269" s="40">
        <v>277</v>
      </c>
      <c r="X269" s="40">
        <v>277</v>
      </c>
      <c r="Y269" s="39">
        <v>220</v>
      </c>
      <c r="Z269" s="39">
        <v>225</v>
      </c>
      <c r="AA269" s="39">
        <v>225</v>
      </c>
      <c r="AB269" s="40">
        <v>226.69179284722006</v>
      </c>
      <c r="AC269" s="40">
        <v>227.25854591535938</v>
      </c>
      <c r="AD269" s="40">
        <v>229</v>
      </c>
      <c r="AE269" s="46">
        <v>228.45968209009661</v>
      </c>
      <c r="AF269" s="46">
        <v>228.86146991720452</v>
      </c>
      <c r="AG269" s="46">
        <v>230</v>
      </c>
      <c r="AH269" s="45">
        <v>200</v>
      </c>
      <c r="AI269" s="45">
        <v>200</v>
      </c>
      <c r="AJ269" s="45">
        <v>200</v>
      </c>
      <c r="AK269" s="49">
        <v>200</v>
      </c>
      <c r="AL269" s="49">
        <v>200</v>
      </c>
      <c r="AM269" s="49">
        <v>200</v>
      </c>
      <c r="AN269" s="49">
        <v>200</v>
      </c>
      <c r="AO269" s="49">
        <v>200</v>
      </c>
      <c r="AP269" s="49">
        <v>200</v>
      </c>
      <c r="AQ269" s="45">
        <v>200</v>
      </c>
      <c r="AR269" s="45">
        <v>200</v>
      </c>
      <c r="AS269" s="39">
        <v>200</v>
      </c>
      <c r="AT269" s="39">
        <v>190</v>
      </c>
      <c r="AU269" s="39">
        <v>181</v>
      </c>
      <c r="AV269" s="39">
        <v>175</v>
      </c>
      <c r="AW269" s="39">
        <v>166</v>
      </c>
      <c r="AX269" s="39">
        <v>180</v>
      </c>
      <c r="AY269" s="39">
        <v>183</v>
      </c>
      <c r="AZ269" s="39">
        <v>176</v>
      </c>
      <c r="BA269" s="39">
        <v>171</v>
      </c>
      <c r="BB269" s="39">
        <v>106</v>
      </c>
      <c r="BC269" s="39">
        <v>2</v>
      </c>
      <c r="BD269" s="39">
        <v>46</v>
      </c>
      <c r="BE269" s="39">
        <v>85</v>
      </c>
      <c r="BF269" s="39">
        <v>175</v>
      </c>
      <c r="BG269" s="39">
        <v>175</v>
      </c>
      <c r="BH269" s="39">
        <v>175</v>
      </c>
      <c r="BI269" s="39">
        <v>175</v>
      </c>
      <c r="BJ269" s="39">
        <v>175</v>
      </c>
      <c r="BK269" s="39">
        <v>175</v>
      </c>
      <c r="BL269" s="39">
        <v>175</v>
      </c>
      <c r="BM269" s="39">
        <v>110</v>
      </c>
      <c r="BN269" s="39">
        <v>106</v>
      </c>
      <c r="BO269" s="39">
        <v>110</v>
      </c>
      <c r="BP269" s="39">
        <v>105</v>
      </c>
      <c r="BQ269" s="253">
        <v>102</v>
      </c>
      <c r="BR269" s="39">
        <v>100</v>
      </c>
      <c r="BS269" s="39">
        <v>100</v>
      </c>
      <c r="BT269" s="39">
        <v>100</v>
      </c>
    </row>
    <row r="270" spans="1:72" ht="36" customHeight="1" x14ac:dyDescent="0.25">
      <c r="A270" s="74">
        <v>257</v>
      </c>
      <c r="B270" s="71" t="s">
        <v>633</v>
      </c>
      <c r="C270" s="64" t="s">
        <v>576</v>
      </c>
      <c r="D270" s="22" t="s">
        <v>306</v>
      </c>
      <c r="E270" s="21" t="s">
        <v>304</v>
      </c>
      <c r="F270" s="21" t="s">
        <v>305</v>
      </c>
      <c r="G270" s="39">
        <v>360</v>
      </c>
      <c r="H270" s="39">
        <v>385</v>
      </c>
      <c r="I270" s="39">
        <v>405</v>
      </c>
      <c r="J270" s="39">
        <v>401</v>
      </c>
      <c r="K270" s="39">
        <v>440</v>
      </c>
      <c r="L270" s="39">
        <v>493</v>
      </c>
      <c r="M270" s="39">
        <v>446</v>
      </c>
      <c r="N270" s="39">
        <v>460</v>
      </c>
      <c r="O270" s="39">
        <v>577</v>
      </c>
      <c r="P270" s="39">
        <v>475</v>
      </c>
      <c r="Q270" s="39">
        <v>529</v>
      </c>
      <c r="R270" s="39">
        <v>424</v>
      </c>
      <c r="S270" s="39">
        <v>575</v>
      </c>
      <c r="T270" s="43">
        <v>555</v>
      </c>
      <c r="U270" s="43">
        <v>522</v>
      </c>
      <c r="V270" s="100">
        <v>0</v>
      </c>
      <c r="W270" s="100">
        <v>0</v>
      </c>
      <c r="X270" s="100">
        <v>0</v>
      </c>
      <c r="Y270" s="100">
        <v>0</v>
      </c>
      <c r="Z270" s="100">
        <v>0</v>
      </c>
      <c r="AA270" s="100">
        <v>0</v>
      </c>
      <c r="AB270" s="100">
        <v>0</v>
      </c>
      <c r="AC270" s="100">
        <v>0</v>
      </c>
      <c r="AD270" s="100">
        <v>0</v>
      </c>
      <c r="AE270" s="44"/>
      <c r="AF270" s="44"/>
      <c r="AG270" s="44"/>
      <c r="AH270" s="44"/>
      <c r="AI270" s="44"/>
      <c r="AJ270" s="44"/>
      <c r="AK270" s="44"/>
      <c r="AL270" s="44"/>
      <c r="AM270" s="44"/>
      <c r="AN270" s="44"/>
      <c r="AO270" s="44"/>
      <c r="AP270" s="44"/>
      <c r="AQ270" s="44"/>
      <c r="AR270" s="44"/>
      <c r="AS270" s="44"/>
      <c r="AT270" s="44"/>
      <c r="AU270" s="44"/>
      <c r="AV270" s="44"/>
      <c r="AW270" s="44"/>
      <c r="AX270" s="44"/>
      <c r="AY270" s="44"/>
      <c r="AZ270" s="44"/>
      <c r="BA270" s="44"/>
      <c r="BB270" s="44"/>
      <c r="BC270" s="44"/>
      <c r="BD270" s="44"/>
      <c r="BE270" s="44"/>
      <c r="BF270" s="44"/>
      <c r="BG270" s="44"/>
      <c r="BH270" s="44"/>
      <c r="BI270" s="44"/>
      <c r="BJ270" s="44"/>
      <c r="BK270" s="44"/>
      <c r="BL270" s="44"/>
      <c r="BM270" s="44"/>
      <c r="BN270" s="44"/>
      <c r="BO270" s="44"/>
      <c r="BP270" s="44"/>
      <c r="BQ270" s="252"/>
      <c r="BR270" s="44"/>
      <c r="BS270" s="44"/>
      <c r="BT270" s="44"/>
    </row>
    <row r="271" spans="1:72" ht="36" customHeight="1" x14ac:dyDescent="0.25">
      <c r="A271" s="74">
        <v>258</v>
      </c>
      <c r="B271" s="71" t="s">
        <v>633</v>
      </c>
      <c r="C271" s="64" t="s">
        <v>593</v>
      </c>
      <c r="D271" s="22" t="s">
        <v>306</v>
      </c>
      <c r="E271" s="21" t="s">
        <v>369</v>
      </c>
      <c r="F271" s="21" t="s">
        <v>701</v>
      </c>
      <c r="G271" s="39">
        <v>1194</v>
      </c>
      <c r="H271" s="39">
        <v>1210</v>
      </c>
      <c r="I271" s="39">
        <v>1226</v>
      </c>
      <c r="J271" s="39">
        <v>1230</v>
      </c>
      <c r="K271" s="39">
        <v>1252</v>
      </c>
      <c r="L271" s="39">
        <v>1268</v>
      </c>
      <c r="M271" s="39">
        <v>1279</v>
      </c>
      <c r="N271" s="39">
        <v>1294</v>
      </c>
      <c r="O271" s="39">
        <v>1314</v>
      </c>
      <c r="P271" s="39">
        <v>634</v>
      </c>
      <c r="Q271" s="39">
        <v>718</v>
      </c>
      <c r="R271" s="39">
        <v>707</v>
      </c>
      <c r="S271" s="39">
        <v>723</v>
      </c>
      <c r="T271" s="39">
        <v>733</v>
      </c>
      <c r="U271" s="39">
        <v>752</v>
      </c>
      <c r="V271" s="39">
        <v>723</v>
      </c>
      <c r="W271" s="39">
        <v>749</v>
      </c>
      <c r="X271" s="39">
        <v>792</v>
      </c>
      <c r="Y271" s="39">
        <v>776</v>
      </c>
      <c r="Z271" s="39">
        <v>776</v>
      </c>
      <c r="AA271" s="39">
        <v>750</v>
      </c>
      <c r="AB271" s="39">
        <v>736</v>
      </c>
      <c r="AC271" s="39">
        <v>768</v>
      </c>
      <c r="AD271" s="39">
        <v>818</v>
      </c>
      <c r="AE271" s="39">
        <v>823</v>
      </c>
      <c r="AF271" s="39">
        <v>883</v>
      </c>
      <c r="AG271" s="39">
        <v>961</v>
      </c>
      <c r="AH271" s="39">
        <v>995</v>
      </c>
      <c r="AI271" s="39">
        <v>1077</v>
      </c>
      <c r="AJ271" s="39">
        <v>1091</v>
      </c>
      <c r="AK271" s="39">
        <v>1087</v>
      </c>
      <c r="AL271" s="39">
        <v>1123</v>
      </c>
      <c r="AM271" s="39">
        <v>1183</v>
      </c>
      <c r="AN271" s="39">
        <v>736</v>
      </c>
      <c r="AO271" s="39">
        <v>1211</v>
      </c>
      <c r="AP271" s="39">
        <v>1215</v>
      </c>
      <c r="AQ271" s="39">
        <v>1222</v>
      </c>
      <c r="AR271" s="39">
        <v>1211</v>
      </c>
      <c r="AS271" s="39">
        <v>1158</v>
      </c>
      <c r="AT271" s="39">
        <v>1191</v>
      </c>
      <c r="AU271" s="39">
        <v>1212</v>
      </c>
      <c r="AV271" s="39">
        <v>1228</v>
      </c>
      <c r="AW271" s="39">
        <v>1286</v>
      </c>
      <c r="AX271" s="39">
        <v>1266</v>
      </c>
      <c r="AY271" s="39">
        <v>1282</v>
      </c>
      <c r="AZ271" s="39">
        <v>1287</v>
      </c>
      <c r="BA271" s="39">
        <v>1275</v>
      </c>
      <c r="BB271" s="39">
        <v>1042</v>
      </c>
      <c r="BC271" s="39">
        <v>584</v>
      </c>
      <c r="BD271" s="39">
        <v>1173</v>
      </c>
      <c r="BE271" s="39">
        <v>1413</v>
      </c>
      <c r="BF271" s="39">
        <v>1242</v>
      </c>
      <c r="BG271" s="39">
        <v>1055</v>
      </c>
      <c r="BH271" s="39">
        <v>1099</v>
      </c>
      <c r="BI271" s="39">
        <v>768</v>
      </c>
      <c r="BJ271" s="39">
        <v>1009</v>
      </c>
      <c r="BK271" s="39">
        <v>945</v>
      </c>
      <c r="BL271" s="39">
        <v>1486</v>
      </c>
      <c r="BM271" s="39">
        <v>1509</v>
      </c>
      <c r="BN271" s="39">
        <v>1554</v>
      </c>
      <c r="BO271" s="39">
        <v>1519</v>
      </c>
      <c r="BP271" s="39">
        <v>1513</v>
      </c>
      <c r="BQ271" s="253">
        <v>1538</v>
      </c>
      <c r="BR271" s="39">
        <v>1510</v>
      </c>
      <c r="BS271" s="39">
        <v>1528</v>
      </c>
      <c r="BT271" s="39">
        <v>1548</v>
      </c>
    </row>
    <row r="272" spans="1:72" ht="36" customHeight="1" x14ac:dyDescent="0.25">
      <c r="A272" s="74">
        <v>259</v>
      </c>
      <c r="B272" s="71" t="s">
        <v>633</v>
      </c>
      <c r="C272" s="64" t="s">
        <v>537</v>
      </c>
      <c r="D272" s="22" t="s">
        <v>63</v>
      </c>
      <c r="E272" s="21" t="s">
        <v>64</v>
      </c>
      <c r="F272" s="21" t="s">
        <v>647</v>
      </c>
      <c r="G272" s="39">
        <v>2655</v>
      </c>
      <c r="H272" s="39">
        <v>2687</v>
      </c>
      <c r="I272" s="39">
        <v>2768</v>
      </c>
      <c r="J272" s="39">
        <v>2400</v>
      </c>
      <c r="K272" s="39">
        <v>2596</v>
      </c>
      <c r="L272" s="39">
        <v>2413</v>
      </c>
      <c r="M272" s="39">
        <v>2485</v>
      </c>
      <c r="N272" s="39">
        <v>2478</v>
      </c>
      <c r="O272" s="39">
        <v>2688</v>
      </c>
      <c r="P272" s="51">
        <v>2524</v>
      </c>
      <c r="Q272" s="51">
        <v>2372</v>
      </c>
      <c r="R272" s="51">
        <v>2627</v>
      </c>
      <c r="S272" s="39">
        <v>2350</v>
      </c>
      <c r="T272" s="39">
        <v>2481</v>
      </c>
      <c r="U272" s="39">
        <v>2281</v>
      </c>
      <c r="V272" s="39">
        <v>2563</v>
      </c>
      <c r="W272" s="39">
        <v>2534</v>
      </c>
      <c r="X272" s="39">
        <v>2448</v>
      </c>
      <c r="Y272" s="39">
        <v>2522</v>
      </c>
      <c r="Z272" s="39">
        <v>2320</v>
      </c>
      <c r="AA272" s="39">
        <v>2398</v>
      </c>
      <c r="AB272" s="39">
        <v>2451</v>
      </c>
      <c r="AC272" s="39">
        <v>2337</v>
      </c>
      <c r="AD272" s="39">
        <v>2459</v>
      </c>
      <c r="AE272" s="39">
        <v>2450</v>
      </c>
      <c r="AF272" s="39">
        <v>2386</v>
      </c>
      <c r="AG272" s="39">
        <v>2348</v>
      </c>
      <c r="AH272" s="39">
        <v>2362</v>
      </c>
      <c r="AI272" s="39">
        <v>2327</v>
      </c>
      <c r="AJ272" s="39">
        <v>2192</v>
      </c>
      <c r="AK272" s="39">
        <v>3104</v>
      </c>
      <c r="AL272" s="39">
        <v>2945</v>
      </c>
      <c r="AM272" s="39">
        <v>2997</v>
      </c>
      <c r="AN272" s="39">
        <v>3061</v>
      </c>
      <c r="AO272" s="39">
        <v>2913</v>
      </c>
      <c r="AP272" s="39">
        <v>3039</v>
      </c>
      <c r="AQ272" s="39">
        <v>3066</v>
      </c>
      <c r="AR272" s="39">
        <v>3109</v>
      </c>
      <c r="AS272" s="39">
        <v>3105</v>
      </c>
      <c r="AT272" s="39">
        <v>3199</v>
      </c>
      <c r="AU272" s="39">
        <v>3125</v>
      </c>
      <c r="AV272" s="39">
        <v>3065</v>
      </c>
      <c r="AW272" s="39">
        <v>3095</v>
      </c>
      <c r="AX272" s="39">
        <v>3817</v>
      </c>
      <c r="AY272" s="39">
        <v>3185</v>
      </c>
      <c r="AZ272" s="39">
        <v>3539</v>
      </c>
      <c r="BA272" s="39">
        <v>7090</v>
      </c>
      <c r="BB272" s="39">
        <v>5812</v>
      </c>
      <c r="BC272" s="39">
        <v>2271</v>
      </c>
      <c r="BD272" s="39">
        <v>3291</v>
      </c>
      <c r="BE272" s="39">
        <v>3420</v>
      </c>
      <c r="BF272" s="39">
        <v>3650</v>
      </c>
      <c r="BG272" s="39">
        <v>3382</v>
      </c>
      <c r="BH272" s="39">
        <v>2432</v>
      </c>
      <c r="BI272" s="39">
        <v>2332</v>
      </c>
      <c r="BJ272" s="39">
        <v>2231</v>
      </c>
      <c r="BK272" s="39">
        <v>2041</v>
      </c>
      <c r="BL272" s="39">
        <v>2054</v>
      </c>
      <c r="BM272" s="39">
        <v>2273</v>
      </c>
      <c r="BN272" s="39">
        <v>2484</v>
      </c>
      <c r="BO272" s="39">
        <v>2285</v>
      </c>
      <c r="BP272" s="39">
        <v>2320</v>
      </c>
      <c r="BQ272" s="253">
        <v>2458</v>
      </c>
      <c r="BR272" s="39">
        <v>2345</v>
      </c>
      <c r="BS272" s="39">
        <v>2761</v>
      </c>
      <c r="BT272" s="39">
        <v>2356</v>
      </c>
    </row>
    <row r="273" spans="1:72" ht="36" customHeight="1" x14ac:dyDescent="0.25">
      <c r="A273" s="74">
        <v>260</v>
      </c>
      <c r="B273" s="71" t="s">
        <v>633</v>
      </c>
      <c r="C273" s="64" t="s">
        <v>720</v>
      </c>
      <c r="D273" s="22" t="s">
        <v>440</v>
      </c>
      <c r="E273" s="21" t="s">
        <v>107</v>
      </c>
      <c r="F273" s="21" t="s">
        <v>107</v>
      </c>
      <c r="G273" s="39">
        <v>463</v>
      </c>
      <c r="H273" s="39">
        <v>502</v>
      </c>
      <c r="I273" s="39">
        <v>549</v>
      </c>
      <c r="J273" s="39">
        <v>560</v>
      </c>
      <c r="K273" s="39">
        <v>558</v>
      </c>
      <c r="L273" s="39">
        <v>561</v>
      </c>
      <c r="M273" s="39">
        <v>567</v>
      </c>
      <c r="N273" s="39">
        <v>575</v>
      </c>
      <c r="O273" s="39">
        <v>579</v>
      </c>
      <c r="P273" s="39">
        <v>555</v>
      </c>
      <c r="Q273" s="39">
        <v>564</v>
      </c>
      <c r="R273" s="39">
        <v>547</v>
      </c>
      <c r="S273" s="39">
        <v>493</v>
      </c>
      <c r="T273" s="39">
        <v>488</v>
      </c>
      <c r="U273" s="39">
        <v>482</v>
      </c>
      <c r="V273" s="39">
        <v>504</v>
      </c>
      <c r="W273" s="39">
        <v>495</v>
      </c>
      <c r="X273" s="39">
        <v>481</v>
      </c>
      <c r="Y273" s="39">
        <v>459</v>
      </c>
      <c r="Z273" s="39">
        <v>449</v>
      </c>
      <c r="AA273" s="39">
        <v>453</v>
      </c>
      <c r="AB273" s="39">
        <v>413</v>
      </c>
      <c r="AC273" s="39">
        <v>367</v>
      </c>
      <c r="AD273" s="39">
        <v>372</v>
      </c>
      <c r="AE273" s="39">
        <v>331</v>
      </c>
      <c r="AF273" s="39">
        <v>330</v>
      </c>
      <c r="AG273" s="39">
        <v>329</v>
      </c>
      <c r="AH273" s="39">
        <v>338</v>
      </c>
      <c r="AI273" s="39">
        <v>334</v>
      </c>
      <c r="AJ273" s="39">
        <v>336</v>
      </c>
      <c r="AK273" s="39">
        <v>361</v>
      </c>
      <c r="AL273" s="39">
        <v>360</v>
      </c>
      <c r="AM273" s="39">
        <v>360</v>
      </c>
      <c r="AN273" s="39">
        <v>348</v>
      </c>
      <c r="AO273" s="39">
        <v>348</v>
      </c>
      <c r="AP273" s="39">
        <v>365</v>
      </c>
      <c r="AQ273" s="55">
        <v>375</v>
      </c>
      <c r="AR273" s="55">
        <v>376</v>
      </c>
      <c r="AS273" s="55">
        <v>395</v>
      </c>
      <c r="AT273" s="55">
        <v>415</v>
      </c>
      <c r="AU273" s="55">
        <v>404</v>
      </c>
      <c r="AV273" s="55">
        <v>405</v>
      </c>
      <c r="AW273" s="55">
        <v>385</v>
      </c>
      <c r="AX273" s="55">
        <v>376</v>
      </c>
      <c r="AY273" s="55">
        <v>375</v>
      </c>
      <c r="AZ273" s="55">
        <v>380</v>
      </c>
      <c r="BA273" s="55">
        <v>370</v>
      </c>
      <c r="BB273" s="55">
        <v>370</v>
      </c>
      <c r="BC273" s="55">
        <v>357</v>
      </c>
      <c r="BD273" s="55">
        <v>357</v>
      </c>
      <c r="BE273" s="55">
        <v>355</v>
      </c>
      <c r="BF273" s="55">
        <v>355</v>
      </c>
      <c r="BG273" s="55">
        <v>372</v>
      </c>
      <c r="BH273" s="55">
        <v>372</v>
      </c>
      <c r="BI273" s="39">
        <v>285</v>
      </c>
      <c r="BJ273" s="39">
        <v>280</v>
      </c>
      <c r="BK273" s="39">
        <v>280</v>
      </c>
      <c r="BL273" s="39">
        <v>280</v>
      </c>
      <c r="BM273" s="39">
        <v>283</v>
      </c>
      <c r="BN273" s="39">
        <v>281</v>
      </c>
      <c r="BO273" s="39">
        <v>275</v>
      </c>
      <c r="BP273" s="39">
        <v>273</v>
      </c>
      <c r="BQ273" s="253">
        <v>274</v>
      </c>
      <c r="BR273" s="39">
        <v>277</v>
      </c>
      <c r="BS273" s="39">
        <v>268</v>
      </c>
      <c r="BT273" s="39">
        <v>275</v>
      </c>
    </row>
    <row r="274" spans="1:72" ht="36" customHeight="1" x14ac:dyDescent="0.25">
      <c r="A274" s="74">
        <v>261</v>
      </c>
      <c r="B274" s="71" t="s">
        <v>633</v>
      </c>
      <c r="C274" s="64" t="s">
        <v>721</v>
      </c>
      <c r="D274" s="22" t="s">
        <v>11</v>
      </c>
      <c r="E274" s="21" t="s">
        <v>1</v>
      </c>
      <c r="F274" s="21" t="s">
        <v>12</v>
      </c>
      <c r="G274" s="51">
        <v>2715</v>
      </c>
      <c r="H274" s="51">
        <v>2758</v>
      </c>
      <c r="I274" s="51">
        <v>2753</v>
      </c>
      <c r="J274" s="39">
        <v>2682</v>
      </c>
      <c r="K274" s="39">
        <v>2680</v>
      </c>
      <c r="L274" s="39">
        <v>2668</v>
      </c>
      <c r="M274" s="51">
        <v>2665</v>
      </c>
      <c r="N274" s="51">
        <v>2518</v>
      </c>
      <c r="O274" s="51">
        <v>2548</v>
      </c>
      <c r="P274" s="39">
        <v>2546</v>
      </c>
      <c r="Q274" s="39">
        <v>2510</v>
      </c>
      <c r="R274" s="39">
        <v>2490</v>
      </c>
      <c r="S274" s="51">
        <v>2474</v>
      </c>
      <c r="T274" s="51">
        <v>2473</v>
      </c>
      <c r="U274" s="51">
        <v>2470</v>
      </c>
      <c r="V274" s="69">
        <v>2475</v>
      </c>
      <c r="W274" s="69">
        <v>2453</v>
      </c>
      <c r="X274" s="69">
        <v>2418</v>
      </c>
      <c r="Y274" s="39">
        <v>2402</v>
      </c>
      <c r="Z274" s="39">
        <v>2369</v>
      </c>
      <c r="AA274" s="39">
        <v>2351</v>
      </c>
      <c r="AB274" s="39">
        <v>2334</v>
      </c>
      <c r="AC274" s="39">
        <v>2317</v>
      </c>
      <c r="AD274" s="39">
        <v>2302</v>
      </c>
      <c r="AE274" s="39">
        <v>1686</v>
      </c>
      <c r="AF274" s="39">
        <v>1663</v>
      </c>
      <c r="AG274" s="39">
        <v>1674</v>
      </c>
      <c r="AH274" s="39">
        <v>0</v>
      </c>
      <c r="AI274" s="39">
        <v>0</v>
      </c>
      <c r="AJ274" s="39">
        <v>0</v>
      </c>
      <c r="AK274" s="39">
        <v>1647</v>
      </c>
      <c r="AL274" s="39">
        <v>1574</v>
      </c>
      <c r="AM274" s="39">
        <v>1549</v>
      </c>
      <c r="AN274" s="39">
        <v>1545</v>
      </c>
      <c r="AO274" s="39">
        <v>1539</v>
      </c>
      <c r="AP274" s="39">
        <v>1525</v>
      </c>
      <c r="AQ274" s="40">
        <v>1518.3910329974558</v>
      </c>
      <c r="AR274" s="40">
        <v>1511.5828892118157</v>
      </c>
      <c r="AS274" s="40">
        <v>1507.1368026823234</v>
      </c>
      <c r="AT274" s="41">
        <f t="shared" ref="AT274:BE274" si="205">AS274+(AS274*(POWER((AS274/AQ274),(0.333333333333333))-1))</f>
        <v>1503.4039600333431</v>
      </c>
      <c r="AU274" s="41">
        <f t="shared" si="205"/>
        <v>1500.6874965712595</v>
      </c>
      <c r="AV274" s="41">
        <f t="shared" si="205"/>
        <v>1498.5438665379902</v>
      </c>
      <c r="AW274" s="41">
        <f t="shared" si="205"/>
        <v>1496.9273292959808</v>
      </c>
      <c r="AX274" s="41">
        <f t="shared" si="205"/>
        <v>1495.6760350572374</v>
      </c>
      <c r="AY274" s="41">
        <f t="shared" si="205"/>
        <v>1494.7213113714995</v>
      </c>
      <c r="AZ274" s="41">
        <f t="shared" si="205"/>
        <v>1493.9866947451649</v>
      </c>
      <c r="BA274" s="41">
        <f t="shared" si="205"/>
        <v>1493.4240054322347</v>
      </c>
      <c r="BB274" s="41">
        <f t="shared" si="205"/>
        <v>1492.9918203816922</v>
      </c>
      <c r="BC274" s="41">
        <f t="shared" si="205"/>
        <v>1492.6603428391936</v>
      </c>
      <c r="BD274" s="41">
        <f t="shared" si="205"/>
        <v>1492.4058754289281</v>
      </c>
      <c r="BE274" s="41">
        <f t="shared" si="205"/>
        <v>1492.2106115518129</v>
      </c>
      <c r="BF274" s="44"/>
      <c r="BG274" s="44"/>
      <c r="BH274" s="44"/>
      <c r="BI274" s="44"/>
      <c r="BJ274" s="44"/>
      <c r="BK274" s="44"/>
      <c r="BL274" s="44"/>
      <c r="BM274" s="44"/>
      <c r="BN274" s="44"/>
      <c r="BO274" s="44"/>
      <c r="BP274" s="44"/>
      <c r="BQ274" s="252"/>
      <c r="BR274" s="44"/>
      <c r="BS274" s="44"/>
      <c r="BT274" s="44"/>
    </row>
    <row r="275" spans="1:72" ht="36" customHeight="1" x14ac:dyDescent="0.25">
      <c r="A275" s="74">
        <v>262</v>
      </c>
      <c r="B275" s="71" t="s">
        <v>633</v>
      </c>
      <c r="C275" s="64" t="s">
        <v>573</v>
      </c>
      <c r="D275" s="22" t="s">
        <v>97</v>
      </c>
      <c r="E275" s="21" t="s">
        <v>74</v>
      </c>
      <c r="F275" s="21" t="s">
        <v>98</v>
      </c>
      <c r="G275" s="39">
        <v>1008</v>
      </c>
      <c r="H275" s="39">
        <v>1019</v>
      </c>
      <c r="I275" s="39">
        <v>971</v>
      </c>
      <c r="J275" s="40">
        <v>958.97097466873299</v>
      </c>
      <c r="K275" s="40">
        <v>939.75769099446211</v>
      </c>
      <c r="L275" s="40">
        <v>929.56859225977098</v>
      </c>
      <c r="M275" s="40">
        <v>919.96951128156218</v>
      </c>
      <c r="N275" s="40">
        <v>913.46648258856214</v>
      </c>
      <c r="O275" s="40">
        <v>908.16133588991192</v>
      </c>
      <c r="P275" s="51">
        <v>3046</v>
      </c>
      <c r="Q275" s="51">
        <v>2594</v>
      </c>
      <c r="R275" s="51">
        <v>3060</v>
      </c>
      <c r="S275" s="40">
        <v>3064.6809513527951</v>
      </c>
      <c r="T275" s="40">
        <v>3239.8410320816492</v>
      </c>
      <c r="U275" s="40">
        <v>3302.1068822468987</v>
      </c>
      <c r="V275" s="39">
        <v>2912</v>
      </c>
      <c r="W275" s="39">
        <v>3017</v>
      </c>
      <c r="X275" s="39">
        <v>2791</v>
      </c>
      <c r="Y275" s="39">
        <v>3021</v>
      </c>
      <c r="Z275" s="39">
        <v>3060</v>
      </c>
      <c r="AA275" s="39">
        <v>2920</v>
      </c>
      <c r="AB275" s="51">
        <v>3090</v>
      </c>
      <c r="AC275" s="51">
        <v>2736</v>
      </c>
      <c r="AD275" s="51">
        <v>2888</v>
      </c>
      <c r="AE275" s="39">
        <v>2761</v>
      </c>
      <c r="AF275" s="39">
        <v>2946</v>
      </c>
      <c r="AG275" s="39">
        <v>8570</v>
      </c>
      <c r="AH275" s="39">
        <v>2931</v>
      </c>
      <c r="AI275" s="39">
        <v>2925</v>
      </c>
      <c r="AJ275" s="39">
        <v>4001</v>
      </c>
      <c r="AK275" s="39">
        <v>2831</v>
      </c>
      <c r="AL275" s="39">
        <v>2878</v>
      </c>
      <c r="AM275" s="39">
        <v>2711</v>
      </c>
      <c r="AN275" s="39">
        <v>2607</v>
      </c>
      <c r="AO275" s="39">
        <v>2022</v>
      </c>
      <c r="AP275" s="39">
        <v>1885</v>
      </c>
      <c r="AQ275" s="39">
        <v>2163</v>
      </c>
      <c r="AR275" s="39">
        <v>2022</v>
      </c>
      <c r="AS275" s="39">
        <v>2031</v>
      </c>
      <c r="AT275" s="39">
        <v>2148</v>
      </c>
      <c r="AU275" s="39">
        <v>1956</v>
      </c>
      <c r="AV275" s="39">
        <v>1859</v>
      </c>
      <c r="AW275" s="39">
        <v>2157</v>
      </c>
      <c r="AX275" s="39">
        <v>1883</v>
      </c>
      <c r="AY275" s="39">
        <v>1981</v>
      </c>
      <c r="AZ275" s="39">
        <v>2054</v>
      </c>
      <c r="BA275" s="39">
        <v>1709</v>
      </c>
      <c r="BB275" s="39">
        <v>1360</v>
      </c>
      <c r="BC275" s="39">
        <v>534</v>
      </c>
      <c r="BD275" s="39">
        <v>870</v>
      </c>
      <c r="BE275" s="39">
        <v>1255</v>
      </c>
      <c r="BF275" s="39">
        <v>1336</v>
      </c>
      <c r="BG275" s="39">
        <v>1030</v>
      </c>
      <c r="BH275" s="39">
        <v>1062</v>
      </c>
      <c r="BI275" s="39">
        <v>1087</v>
      </c>
      <c r="BJ275" s="39">
        <v>1050</v>
      </c>
      <c r="BK275" s="39">
        <v>1025</v>
      </c>
      <c r="BL275" s="39">
        <v>990</v>
      </c>
      <c r="BM275" s="39">
        <v>900</v>
      </c>
      <c r="BN275" s="39">
        <v>976</v>
      </c>
      <c r="BO275" s="39">
        <v>961</v>
      </c>
      <c r="BP275" s="39">
        <v>860</v>
      </c>
      <c r="BQ275" s="253">
        <v>904</v>
      </c>
      <c r="BR275" s="39">
        <v>915</v>
      </c>
      <c r="BS275" s="39">
        <v>896</v>
      </c>
      <c r="BT275" s="39">
        <v>871</v>
      </c>
    </row>
    <row r="276" spans="1:72" ht="36" customHeight="1" x14ac:dyDescent="0.25">
      <c r="A276" s="74">
        <v>263</v>
      </c>
      <c r="B276" s="71" t="s">
        <v>633</v>
      </c>
      <c r="C276" s="64" t="s">
        <v>722</v>
      </c>
      <c r="D276" s="22" t="s">
        <v>90</v>
      </c>
      <c r="E276" s="21" t="s">
        <v>74</v>
      </c>
      <c r="F276" s="21" t="s">
        <v>632</v>
      </c>
      <c r="G276" s="51">
        <v>5252</v>
      </c>
      <c r="H276" s="51">
        <v>5252</v>
      </c>
      <c r="I276" s="51">
        <v>5252</v>
      </c>
      <c r="J276" s="39">
        <v>5294</v>
      </c>
      <c r="K276" s="39">
        <v>5294</v>
      </c>
      <c r="L276" s="39">
        <v>5294</v>
      </c>
      <c r="M276" s="51">
        <v>5154</v>
      </c>
      <c r="N276" s="51">
        <v>5306</v>
      </c>
      <c r="O276" s="51">
        <v>4986</v>
      </c>
      <c r="P276" s="51">
        <v>5104</v>
      </c>
      <c r="Q276" s="51">
        <v>4918</v>
      </c>
      <c r="R276" s="51">
        <v>4846</v>
      </c>
      <c r="S276" s="40">
        <v>4762.9313784905735</v>
      </c>
      <c r="T276" s="40">
        <v>4712.3360957072491</v>
      </c>
      <c r="U276" s="40">
        <v>4668.6058212330518</v>
      </c>
      <c r="V276" s="51">
        <v>4916</v>
      </c>
      <c r="W276" s="51">
        <v>4898</v>
      </c>
      <c r="X276" s="51">
        <v>4944</v>
      </c>
      <c r="Y276" s="39">
        <v>4630</v>
      </c>
      <c r="Z276" s="39">
        <v>4530</v>
      </c>
      <c r="AA276" s="39">
        <v>4520</v>
      </c>
      <c r="AB276" s="51">
        <v>4910</v>
      </c>
      <c r="AC276" s="51">
        <v>4674</v>
      </c>
      <c r="AD276" s="51">
        <v>4640</v>
      </c>
      <c r="AE276" s="39">
        <v>4636</v>
      </c>
      <c r="AF276" s="39">
        <v>4564</v>
      </c>
      <c r="AG276" s="39">
        <v>4434</v>
      </c>
      <c r="AH276" s="39">
        <v>4680</v>
      </c>
      <c r="AI276" s="39">
        <v>4696</v>
      </c>
      <c r="AJ276" s="39">
        <v>4656</v>
      </c>
      <c r="AK276" s="40">
        <v>4648.0273816627105</v>
      </c>
      <c r="AL276" s="40">
        <v>4632.1456617753893</v>
      </c>
      <c r="AM276" s="40">
        <v>4624.2214054051847</v>
      </c>
      <c r="AN276" s="40">
        <v>4616.3132059933168</v>
      </c>
      <c r="AO276" s="40">
        <v>4611.0477553436385</v>
      </c>
      <c r="AP276" s="40">
        <v>4606.6648838476822</v>
      </c>
      <c r="AQ276" s="39">
        <v>5220</v>
      </c>
      <c r="AR276" s="39">
        <v>5108</v>
      </c>
      <c r="AS276" s="39">
        <v>5132</v>
      </c>
      <c r="AT276" s="39">
        <v>2080</v>
      </c>
      <c r="AU276" s="39">
        <v>2071</v>
      </c>
      <c r="AV276" s="39">
        <v>2046</v>
      </c>
      <c r="AW276" s="39">
        <v>1947</v>
      </c>
      <c r="AX276" s="39">
        <v>1764</v>
      </c>
      <c r="AY276" s="39">
        <v>1646</v>
      </c>
      <c r="AZ276" s="39">
        <v>1805</v>
      </c>
      <c r="BA276" s="39">
        <v>1673</v>
      </c>
      <c r="BB276" s="39">
        <v>1115</v>
      </c>
      <c r="BC276" s="39">
        <v>794</v>
      </c>
      <c r="BD276" s="39">
        <v>757</v>
      </c>
      <c r="BE276" s="39">
        <v>1115</v>
      </c>
      <c r="BF276" s="39">
        <v>1274</v>
      </c>
      <c r="BG276" s="39">
        <v>1272</v>
      </c>
      <c r="BH276" s="39">
        <v>1308</v>
      </c>
      <c r="BI276" s="39">
        <v>1337</v>
      </c>
      <c r="BJ276" s="39">
        <v>1288</v>
      </c>
      <c r="BK276" s="39">
        <v>1275</v>
      </c>
      <c r="BL276" s="39">
        <v>1328</v>
      </c>
      <c r="BM276" s="39">
        <v>1219</v>
      </c>
      <c r="BN276" s="39">
        <v>1283</v>
      </c>
      <c r="BO276" s="39">
        <v>1257</v>
      </c>
      <c r="BP276" s="39">
        <v>1236</v>
      </c>
      <c r="BQ276" s="253">
        <v>1157</v>
      </c>
      <c r="BR276" s="39">
        <v>1176</v>
      </c>
      <c r="BS276" s="39">
        <v>1132</v>
      </c>
      <c r="BT276" s="39">
        <v>1066</v>
      </c>
    </row>
    <row r="277" spans="1:72" ht="36" customHeight="1" x14ac:dyDescent="0.25">
      <c r="A277" s="74">
        <v>264</v>
      </c>
      <c r="B277" s="71" t="s">
        <v>633</v>
      </c>
      <c r="C277" s="64" t="s">
        <v>722</v>
      </c>
      <c r="D277" s="22" t="s">
        <v>866</v>
      </c>
      <c r="E277" s="21" t="s">
        <v>74</v>
      </c>
      <c r="F277" s="21" t="s">
        <v>862</v>
      </c>
      <c r="G277" s="48"/>
      <c r="H277" s="48"/>
      <c r="I277" s="48"/>
      <c r="J277" s="48"/>
      <c r="K277" s="48"/>
      <c r="L277" s="48"/>
      <c r="M277" s="48"/>
      <c r="N277" s="48"/>
      <c r="O277" s="48"/>
      <c r="P277" s="48"/>
      <c r="Q277" s="48"/>
      <c r="R277" s="48"/>
      <c r="S277" s="48"/>
      <c r="T277" s="48"/>
      <c r="U277" s="48"/>
      <c r="V277" s="48"/>
      <c r="W277" s="48"/>
      <c r="X277" s="48"/>
      <c r="Y277" s="48"/>
      <c r="Z277" s="48"/>
      <c r="AA277" s="48"/>
      <c r="AB277" s="48"/>
      <c r="AC277" s="48"/>
      <c r="AD277" s="48"/>
      <c r="AE277" s="48"/>
      <c r="AF277" s="48"/>
      <c r="AG277" s="48"/>
      <c r="AH277" s="48"/>
      <c r="AI277" s="48"/>
      <c r="AJ277" s="48"/>
      <c r="AK277" s="48"/>
      <c r="AL277" s="48"/>
      <c r="AM277" s="48"/>
      <c r="AN277" s="49">
        <v>0</v>
      </c>
      <c r="AO277" s="49">
        <v>0</v>
      </c>
      <c r="AP277" s="49">
        <v>0</v>
      </c>
      <c r="AQ277" s="49"/>
      <c r="AR277" s="49"/>
      <c r="AS277" s="49"/>
      <c r="AT277" s="49"/>
      <c r="AU277" s="49"/>
      <c r="AV277" s="49"/>
      <c r="AW277" s="49"/>
      <c r="AX277" s="49"/>
      <c r="AY277" s="49"/>
      <c r="AZ277" s="49"/>
      <c r="BA277" s="192"/>
      <c r="BB277" s="192"/>
      <c r="BC277" s="187"/>
      <c r="BD277" s="187"/>
      <c r="BE277" s="187"/>
      <c r="BF277" s="195"/>
      <c r="BG277" s="195"/>
      <c r="BH277" s="195"/>
      <c r="BI277" s="233">
        <v>0</v>
      </c>
      <c r="BJ277" s="233">
        <v>0</v>
      </c>
      <c r="BK277" s="233">
        <v>0</v>
      </c>
      <c r="BL277" s="40">
        <v>0</v>
      </c>
      <c r="BM277" s="40">
        <v>0</v>
      </c>
      <c r="BN277" s="40">
        <v>0</v>
      </c>
      <c r="BO277" s="40">
        <v>0</v>
      </c>
      <c r="BP277" s="40">
        <v>0</v>
      </c>
      <c r="BQ277" s="255">
        <v>0</v>
      </c>
      <c r="BR277" s="40">
        <v>0</v>
      </c>
      <c r="BS277" s="40">
        <v>0</v>
      </c>
      <c r="BT277" s="40">
        <v>0</v>
      </c>
    </row>
    <row r="278" spans="1:72" ht="36" customHeight="1" x14ac:dyDescent="0.25">
      <c r="A278" s="74">
        <v>265</v>
      </c>
      <c r="B278" s="71" t="s">
        <v>633</v>
      </c>
      <c r="C278" s="64" t="s">
        <v>543</v>
      </c>
      <c r="D278" s="22" t="s">
        <v>443</v>
      </c>
      <c r="E278" s="21" t="s">
        <v>127</v>
      </c>
      <c r="F278" s="21" t="s">
        <v>662</v>
      </c>
      <c r="G278" s="51">
        <v>73</v>
      </c>
      <c r="H278" s="51">
        <v>63</v>
      </c>
      <c r="I278" s="51">
        <v>70</v>
      </c>
      <c r="J278" s="51">
        <v>80</v>
      </c>
      <c r="K278" s="51">
        <v>66</v>
      </c>
      <c r="L278" s="51">
        <v>81</v>
      </c>
      <c r="M278" s="51">
        <v>85</v>
      </c>
      <c r="N278" s="51">
        <v>117</v>
      </c>
      <c r="O278" s="51">
        <v>117</v>
      </c>
      <c r="P278" s="51">
        <v>89</v>
      </c>
      <c r="Q278" s="51">
        <v>94</v>
      </c>
      <c r="R278" s="51">
        <v>107</v>
      </c>
      <c r="S278" s="40">
        <v>113.77539921469982</v>
      </c>
      <c r="T278" s="40">
        <v>121.25189632836766</v>
      </c>
      <c r="U278" s="40">
        <v>126.41253100986444</v>
      </c>
      <c r="V278" s="39">
        <v>240</v>
      </c>
      <c r="W278" s="39">
        <v>332</v>
      </c>
      <c r="X278" s="39">
        <v>524</v>
      </c>
      <c r="Y278" s="39">
        <v>711</v>
      </c>
      <c r="Z278" s="39">
        <v>1156</v>
      </c>
      <c r="AA278" s="39">
        <v>1233</v>
      </c>
      <c r="AB278" s="51">
        <v>1099</v>
      </c>
      <c r="AC278" s="51">
        <v>918</v>
      </c>
      <c r="AD278" s="51">
        <v>748</v>
      </c>
      <c r="AE278" s="51">
        <v>693</v>
      </c>
      <c r="AF278" s="51">
        <v>617</v>
      </c>
      <c r="AG278" s="51">
        <v>640</v>
      </c>
      <c r="AH278" s="39">
        <v>619</v>
      </c>
      <c r="AI278" s="39">
        <v>592</v>
      </c>
      <c r="AJ278" s="39">
        <v>562</v>
      </c>
      <c r="AK278" s="39">
        <v>556</v>
      </c>
      <c r="AL278" s="39">
        <v>1254</v>
      </c>
      <c r="AM278" s="39">
        <v>602</v>
      </c>
      <c r="AN278" s="39">
        <v>597</v>
      </c>
      <c r="AO278" s="39">
        <v>581</v>
      </c>
      <c r="AP278" s="39">
        <v>537</v>
      </c>
      <c r="AQ278" s="39">
        <v>521</v>
      </c>
      <c r="AR278" s="39">
        <v>500</v>
      </c>
      <c r="AS278" s="39">
        <v>498</v>
      </c>
      <c r="AT278" s="39">
        <v>482</v>
      </c>
      <c r="AU278" s="39">
        <v>464</v>
      </c>
      <c r="AV278" s="39">
        <v>465</v>
      </c>
      <c r="AW278" s="39">
        <v>493</v>
      </c>
      <c r="AX278" s="39">
        <v>420</v>
      </c>
      <c r="AY278" s="39">
        <v>415</v>
      </c>
      <c r="AZ278" s="39">
        <v>371</v>
      </c>
      <c r="BA278" s="95">
        <v>391</v>
      </c>
      <c r="BB278" s="95">
        <v>358</v>
      </c>
      <c r="BC278" s="95">
        <v>231</v>
      </c>
      <c r="BD278" s="95">
        <v>295</v>
      </c>
      <c r="BE278" s="95">
        <v>321</v>
      </c>
      <c r="BF278" s="95">
        <v>324</v>
      </c>
      <c r="BG278" s="95">
        <v>333</v>
      </c>
      <c r="BH278" s="95">
        <v>319</v>
      </c>
      <c r="BI278" s="95">
        <v>301</v>
      </c>
      <c r="BJ278" s="95">
        <v>302</v>
      </c>
      <c r="BK278" s="95">
        <v>286</v>
      </c>
      <c r="BL278" s="39">
        <v>304</v>
      </c>
      <c r="BM278" s="39">
        <v>303</v>
      </c>
      <c r="BN278" s="39">
        <v>317</v>
      </c>
      <c r="BO278" s="39">
        <v>301</v>
      </c>
      <c r="BP278" s="39">
        <v>295</v>
      </c>
      <c r="BQ278" s="253">
        <v>266</v>
      </c>
      <c r="BR278" s="39">
        <v>274</v>
      </c>
      <c r="BS278" s="39">
        <v>279</v>
      </c>
      <c r="BT278" s="39">
        <v>265</v>
      </c>
    </row>
    <row r="279" spans="1:72" ht="36" customHeight="1" x14ac:dyDescent="0.25">
      <c r="A279" s="74">
        <v>266</v>
      </c>
      <c r="B279" s="71" t="s">
        <v>633</v>
      </c>
      <c r="C279" s="64" t="s">
        <v>506</v>
      </c>
      <c r="D279" s="22" t="s">
        <v>509</v>
      </c>
      <c r="E279" s="21" t="s">
        <v>310</v>
      </c>
      <c r="F279" s="21" t="s">
        <v>760</v>
      </c>
      <c r="G279" s="39">
        <v>194598</v>
      </c>
      <c r="H279" s="39">
        <v>193070</v>
      </c>
      <c r="I279" s="39">
        <v>192590</v>
      </c>
      <c r="J279" s="39">
        <v>190918</v>
      </c>
      <c r="K279" s="39">
        <v>191427</v>
      </c>
      <c r="L279" s="39">
        <v>191207</v>
      </c>
      <c r="M279" s="39">
        <v>190679</v>
      </c>
      <c r="N279" s="39">
        <v>189643</v>
      </c>
      <c r="O279" s="39">
        <v>189057</v>
      </c>
      <c r="P279" s="39">
        <v>188945</v>
      </c>
      <c r="Q279" s="39">
        <v>187624</v>
      </c>
      <c r="R279" s="39">
        <v>187843</v>
      </c>
      <c r="S279" s="39">
        <v>187873</v>
      </c>
      <c r="T279" s="39">
        <v>187508</v>
      </c>
      <c r="U279" s="39">
        <v>187335</v>
      </c>
      <c r="V279" s="39">
        <v>186815</v>
      </c>
      <c r="W279" s="39">
        <v>187181</v>
      </c>
      <c r="X279" s="39">
        <v>186967</v>
      </c>
      <c r="Y279" s="39">
        <v>186477</v>
      </c>
      <c r="Z279" s="39">
        <v>185714</v>
      </c>
      <c r="AA279" s="39">
        <v>185426</v>
      </c>
      <c r="AB279" s="39">
        <v>184236</v>
      </c>
      <c r="AC279" s="39">
        <v>182825</v>
      </c>
      <c r="AD279" s="39">
        <v>182159</v>
      </c>
      <c r="AE279" s="39">
        <v>179603</v>
      </c>
      <c r="AF279" s="39">
        <v>177900</v>
      </c>
      <c r="AG279" s="39">
        <v>177224</v>
      </c>
      <c r="AH279" s="39">
        <v>173251</v>
      </c>
      <c r="AI279" s="39">
        <v>170970</v>
      </c>
      <c r="AJ279" s="39">
        <v>169285</v>
      </c>
      <c r="AK279" s="39">
        <v>167902</v>
      </c>
      <c r="AL279" s="39">
        <v>166516</v>
      </c>
      <c r="AM279" s="39">
        <v>165736</v>
      </c>
      <c r="AN279" s="39">
        <v>163997</v>
      </c>
      <c r="AO279" s="39">
        <v>163164</v>
      </c>
      <c r="AP279" s="39">
        <v>161951</v>
      </c>
      <c r="AQ279" s="39">
        <v>158933</v>
      </c>
      <c r="AR279" s="39">
        <v>157640</v>
      </c>
      <c r="AS279" s="39">
        <v>161510</v>
      </c>
      <c r="AT279" s="39">
        <v>156223</v>
      </c>
      <c r="AU279" s="39">
        <v>154657</v>
      </c>
      <c r="AV279" s="39">
        <v>152461</v>
      </c>
      <c r="AW279" s="39">
        <v>151000</v>
      </c>
      <c r="AX279" s="39">
        <v>149224</v>
      </c>
      <c r="AY279" s="39">
        <v>148133</v>
      </c>
      <c r="AZ279" s="39">
        <v>146667</v>
      </c>
      <c r="BA279" s="39">
        <v>147044</v>
      </c>
      <c r="BB279" s="39">
        <v>147044</v>
      </c>
      <c r="BC279" s="95">
        <v>149623</v>
      </c>
      <c r="BD279" s="95">
        <v>149617</v>
      </c>
      <c r="BE279" s="95">
        <v>146155</v>
      </c>
      <c r="BF279" s="95">
        <v>142349</v>
      </c>
      <c r="BG279" s="95">
        <v>140621</v>
      </c>
      <c r="BH279" s="95">
        <v>137118</v>
      </c>
      <c r="BI279" s="95">
        <v>135764</v>
      </c>
      <c r="BJ279" s="95">
        <v>127036</v>
      </c>
      <c r="BK279" s="95">
        <v>123378</v>
      </c>
      <c r="BL279" s="39">
        <v>118443</v>
      </c>
      <c r="BM279" s="39">
        <v>116040</v>
      </c>
      <c r="BN279" s="39">
        <v>113437</v>
      </c>
      <c r="BO279" s="39">
        <v>111054</v>
      </c>
      <c r="BP279" s="39">
        <v>108204</v>
      </c>
      <c r="BQ279" s="253">
        <v>105588</v>
      </c>
      <c r="BR279" s="39">
        <v>102849</v>
      </c>
      <c r="BS279" s="39">
        <v>100274</v>
      </c>
      <c r="BT279" s="39">
        <v>97641</v>
      </c>
    </row>
    <row r="280" spans="1:72" ht="36" customHeight="1" x14ac:dyDescent="0.25">
      <c r="A280" s="74">
        <v>267</v>
      </c>
      <c r="B280" s="71" t="s">
        <v>633</v>
      </c>
      <c r="C280" s="64" t="s">
        <v>654</v>
      </c>
      <c r="D280" s="22" t="s">
        <v>113</v>
      </c>
      <c r="E280" s="21" t="s">
        <v>107</v>
      </c>
      <c r="F280" s="21" t="s">
        <v>655</v>
      </c>
      <c r="G280" s="39">
        <v>326</v>
      </c>
      <c r="H280" s="39">
        <v>331</v>
      </c>
      <c r="I280" s="39">
        <v>335</v>
      </c>
      <c r="J280" s="39">
        <v>347</v>
      </c>
      <c r="K280" s="39">
        <v>347</v>
      </c>
      <c r="L280" s="39">
        <v>347</v>
      </c>
      <c r="M280" s="39">
        <v>362</v>
      </c>
      <c r="N280" s="39">
        <v>362</v>
      </c>
      <c r="O280" s="39">
        <v>362</v>
      </c>
      <c r="P280" s="39">
        <v>433</v>
      </c>
      <c r="Q280" s="39">
        <v>433</v>
      </c>
      <c r="R280" s="39">
        <v>433</v>
      </c>
      <c r="S280" s="39">
        <v>458</v>
      </c>
      <c r="T280" s="39">
        <v>458</v>
      </c>
      <c r="U280" s="39">
        <v>458</v>
      </c>
      <c r="V280" s="39">
        <v>468</v>
      </c>
      <c r="W280" s="39">
        <v>468</v>
      </c>
      <c r="X280" s="39">
        <v>468</v>
      </c>
      <c r="Y280" s="39">
        <v>485</v>
      </c>
      <c r="Z280" s="39">
        <v>485</v>
      </c>
      <c r="AA280" s="39">
        <v>485</v>
      </c>
      <c r="AB280" s="39">
        <v>467</v>
      </c>
      <c r="AC280" s="39">
        <v>467</v>
      </c>
      <c r="AD280" s="39">
        <v>467</v>
      </c>
      <c r="AE280" s="39">
        <v>465</v>
      </c>
      <c r="AF280" s="39">
        <v>465</v>
      </c>
      <c r="AG280" s="39">
        <v>465</v>
      </c>
      <c r="AH280" s="39">
        <v>465</v>
      </c>
      <c r="AI280" s="39">
        <v>465</v>
      </c>
      <c r="AJ280" s="39">
        <v>465</v>
      </c>
      <c r="AK280" s="40">
        <v>465</v>
      </c>
      <c r="AL280" s="40">
        <v>465</v>
      </c>
      <c r="AM280" s="40">
        <v>465</v>
      </c>
      <c r="AN280" s="39">
        <v>465</v>
      </c>
      <c r="AO280" s="39">
        <v>465</v>
      </c>
      <c r="AP280" s="39">
        <v>465</v>
      </c>
      <c r="AQ280" s="39">
        <v>465</v>
      </c>
      <c r="AR280" s="39">
        <v>465</v>
      </c>
      <c r="AS280" s="39">
        <v>465</v>
      </c>
      <c r="AT280" s="39">
        <v>465</v>
      </c>
      <c r="AU280" s="39">
        <v>465</v>
      </c>
      <c r="AV280" s="39">
        <v>465</v>
      </c>
      <c r="AW280" s="39">
        <v>465</v>
      </c>
      <c r="AX280" s="39">
        <v>465</v>
      </c>
      <c r="AY280" s="39">
        <v>465</v>
      </c>
      <c r="AZ280" s="39">
        <v>461</v>
      </c>
      <c r="BA280" s="39">
        <v>461</v>
      </c>
      <c r="BB280" s="39">
        <v>461</v>
      </c>
      <c r="BC280" s="95">
        <v>435</v>
      </c>
      <c r="BD280" s="95">
        <v>435</v>
      </c>
      <c r="BE280" s="95">
        <v>435</v>
      </c>
      <c r="BF280" s="95">
        <v>300</v>
      </c>
      <c r="BG280" s="95">
        <v>300</v>
      </c>
      <c r="BH280" s="95">
        <v>300</v>
      </c>
      <c r="BI280" s="95">
        <v>241</v>
      </c>
      <c r="BJ280" s="95">
        <v>241</v>
      </c>
      <c r="BK280" s="95">
        <v>241</v>
      </c>
      <c r="BL280" s="39">
        <v>241</v>
      </c>
      <c r="BM280" s="39">
        <v>241</v>
      </c>
      <c r="BN280" s="39">
        <v>241</v>
      </c>
      <c r="BO280" s="39">
        <v>241</v>
      </c>
      <c r="BP280" s="39">
        <v>241</v>
      </c>
      <c r="BQ280" s="253">
        <v>241</v>
      </c>
      <c r="BR280" s="39">
        <v>241</v>
      </c>
      <c r="BS280" s="39">
        <v>241</v>
      </c>
      <c r="BT280" s="39">
        <v>241</v>
      </c>
    </row>
    <row r="281" spans="1:72" ht="36" customHeight="1" x14ac:dyDescent="0.25">
      <c r="A281" s="74">
        <v>268</v>
      </c>
      <c r="B281" s="71" t="s">
        <v>633</v>
      </c>
      <c r="C281" s="64" t="s">
        <v>617</v>
      </c>
      <c r="D281" s="22" t="s">
        <v>618</v>
      </c>
      <c r="E281" s="21" t="s">
        <v>201</v>
      </c>
      <c r="F281" s="21" t="s">
        <v>202</v>
      </c>
      <c r="G281" s="51">
        <v>506</v>
      </c>
      <c r="H281" s="51">
        <v>507</v>
      </c>
      <c r="I281" s="51">
        <v>506</v>
      </c>
      <c r="J281" s="51">
        <v>511</v>
      </c>
      <c r="K281" s="51">
        <v>510</v>
      </c>
      <c r="L281" s="51">
        <v>512</v>
      </c>
      <c r="M281" s="51">
        <v>526</v>
      </c>
      <c r="N281" s="51">
        <v>533</v>
      </c>
      <c r="O281" s="51">
        <v>544</v>
      </c>
      <c r="P281" s="51">
        <v>551</v>
      </c>
      <c r="Q281" s="51">
        <v>547</v>
      </c>
      <c r="R281" s="51">
        <v>552</v>
      </c>
      <c r="S281" s="39">
        <v>486</v>
      </c>
      <c r="T281" s="39">
        <v>490</v>
      </c>
      <c r="U281" s="39">
        <v>493</v>
      </c>
      <c r="V281" s="39">
        <v>844</v>
      </c>
      <c r="W281" s="39">
        <v>810</v>
      </c>
      <c r="X281" s="39">
        <v>816</v>
      </c>
      <c r="Y281" s="39">
        <v>415</v>
      </c>
      <c r="Z281" s="39">
        <v>413</v>
      </c>
      <c r="AA281" s="39">
        <v>419</v>
      </c>
      <c r="AB281" s="39">
        <v>404</v>
      </c>
      <c r="AC281" s="39">
        <v>407</v>
      </c>
      <c r="AD281" s="39">
        <v>425</v>
      </c>
      <c r="AE281" s="39">
        <v>437</v>
      </c>
      <c r="AF281" s="39">
        <v>451</v>
      </c>
      <c r="AG281" s="39">
        <v>467</v>
      </c>
      <c r="AH281" s="39">
        <v>420</v>
      </c>
      <c r="AI281" s="39">
        <v>432</v>
      </c>
      <c r="AJ281" s="39">
        <v>440</v>
      </c>
      <c r="AK281" s="39">
        <v>390</v>
      </c>
      <c r="AL281" s="39">
        <v>380</v>
      </c>
      <c r="AM281" s="39">
        <v>380</v>
      </c>
      <c r="AN281" s="39">
        <v>420</v>
      </c>
      <c r="AO281" s="39">
        <v>410</v>
      </c>
      <c r="AP281" s="39">
        <v>440</v>
      </c>
      <c r="AQ281" s="39">
        <v>444</v>
      </c>
      <c r="AR281" s="39">
        <v>446</v>
      </c>
      <c r="AS281" s="39">
        <v>429</v>
      </c>
      <c r="AT281" s="39">
        <v>415</v>
      </c>
      <c r="AU281" s="39">
        <v>418</v>
      </c>
      <c r="AV281" s="39">
        <v>425</v>
      </c>
      <c r="AW281" s="39">
        <v>428</v>
      </c>
      <c r="AX281" s="39">
        <v>409</v>
      </c>
      <c r="AY281" s="39">
        <v>399</v>
      </c>
      <c r="AZ281" s="40">
        <f>AY281+(AY281*(POWER((AY281/AW281),(0.333333333333333))-1))</f>
        <v>389.77675701738883</v>
      </c>
      <c r="BA281" s="40">
        <f>AZ281+(AZ281*(POWER((AZ281/AX281),(0.333333333333333))-1))</f>
        <v>383.57192716318377</v>
      </c>
      <c r="BB281" s="40">
        <f>BA281+(BA281*(POWER((BA281/AY281),(0.333333333333333))-1))</f>
        <v>378.56296183403407</v>
      </c>
      <c r="BC281" s="95">
        <v>378</v>
      </c>
      <c r="BD281" s="95">
        <v>375</v>
      </c>
      <c r="BE281" s="95">
        <v>353</v>
      </c>
      <c r="BF281" s="95">
        <v>0</v>
      </c>
      <c r="BG281" s="95">
        <v>0</v>
      </c>
      <c r="BH281" s="95">
        <v>0</v>
      </c>
      <c r="BI281" s="95">
        <v>0</v>
      </c>
      <c r="BJ281" s="95">
        <v>0</v>
      </c>
      <c r="BK281" s="95">
        <v>0</v>
      </c>
      <c r="BL281" s="40">
        <v>0</v>
      </c>
      <c r="BM281" s="40">
        <v>0</v>
      </c>
      <c r="BN281" s="40">
        <v>0</v>
      </c>
      <c r="BO281" s="39">
        <v>293</v>
      </c>
      <c r="BP281" s="39">
        <v>280</v>
      </c>
      <c r="BQ281" s="253">
        <v>317</v>
      </c>
      <c r="BR281" s="255">
        <f>BQ281+(BQ281*(POWER((BQ281/BO281),(0.333333333333333))-1))</f>
        <v>325.42916822569975</v>
      </c>
      <c r="BS281" s="255">
        <f t="shared" ref="BS281:BT281" si="206">BR281+(BR281*(POWER((BR281/BP281),(0.333333333333333))-1))</f>
        <v>342.15479012873726</v>
      </c>
      <c r="BT281" s="255">
        <f t="shared" si="206"/>
        <v>350.9757239553187</v>
      </c>
    </row>
    <row r="282" spans="1:72" ht="36" customHeight="1" x14ac:dyDescent="0.25">
      <c r="A282" s="74">
        <v>269</v>
      </c>
      <c r="B282" s="71" t="s">
        <v>633</v>
      </c>
      <c r="C282" s="64" t="s">
        <v>723</v>
      </c>
      <c r="D282" s="22" t="s">
        <v>741</v>
      </c>
      <c r="E282" s="21" t="s">
        <v>154</v>
      </c>
      <c r="F282" s="21" t="s">
        <v>761</v>
      </c>
      <c r="G282" s="39">
        <v>435</v>
      </c>
      <c r="H282" s="39">
        <v>447</v>
      </c>
      <c r="I282" s="39">
        <v>434</v>
      </c>
      <c r="J282" s="39">
        <v>478</v>
      </c>
      <c r="K282" s="39">
        <v>523</v>
      </c>
      <c r="L282" s="39">
        <v>483</v>
      </c>
      <c r="M282" s="39">
        <v>488</v>
      </c>
      <c r="N282" s="39">
        <v>445</v>
      </c>
      <c r="O282" s="39">
        <v>539</v>
      </c>
      <c r="P282" s="39">
        <v>506</v>
      </c>
      <c r="Q282" s="39">
        <v>490</v>
      </c>
      <c r="R282" s="39">
        <v>547</v>
      </c>
      <c r="S282" s="39">
        <v>550</v>
      </c>
      <c r="T282" s="39">
        <v>643</v>
      </c>
      <c r="U282" s="39">
        <v>761</v>
      </c>
      <c r="V282" s="39">
        <v>791</v>
      </c>
      <c r="W282" s="39">
        <v>681</v>
      </c>
      <c r="X282" s="39">
        <v>707</v>
      </c>
      <c r="Y282" s="39">
        <v>763</v>
      </c>
      <c r="Z282" s="39">
        <v>679</v>
      </c>
      <c r="AA282" s="39">
        <v>743</v>
      </c>
      <c r="AB282" s="39">
        <v>758</v>
      </c>
      <c r="AC282" s="39">
        <v>756</v>
      </c>
      <c r="AD282" s="39">
        <v>732</v>
      </c>
      <c r="AE282" s="39">
        <v>833</v>
      </c>
      <c r="AF282" s="39">
        <v>848</v>
      </c>
      <c r="AG282" s="39">
        <v>848</v>
      </c>
      <c r="AH282" s="39">
        <v>946</v>
      </c>
      <c r="AI282" s="39">
        <v>839</v>
      </c>
      <c r="AJ282" s="39">
        <v>913</v>
      </c>
      <c r="AK282" s="39">
        <v>940</v>
      </c>
      <c r="AL282" s="39">
        <v>956</v>
      </c>
      <c r="AM282" s="39">
        <v>937</v>
      </c>
      <c r="AN282" s="39">
        <v>946</v>
      </c>
      <c r="AO282" s="39">
        <v>938</v>
      </c>
      <c r="AP282" s="39">
        <v>912</v>
      </c>
      <c r="AQ282" s="39">
        <v>909</v>
      </c>
      <c r="AR282" s="39">
        <v>884</v>
      </c>
      <c r="AS282" s="39">
        <v>847</v>
      </c>
      <c r="AT282" s="39">
        <v>847</v>
      </c>
      <c r="AU282" s="39">
        <v>855</v>
      </c>
      <c r="AV282" s="39">
        <v>865</v>
      </c>
      <c r="AW282" s="39">
        <v>791</v>
      </c>
      <c r="AX282" s="39">
        <v>801</v>
      </c>
      <c r="AY282" s="39">
        <v>810</v>
      </c>
      <c r="AZ282" s="39">
        <v>804</v>
      </c>
      <c r="BA282" s="39">
        <v>826</v>
      </c>
      <c r="BB282" s="39">
        <v>626</v>
      </c>
      <c r="BC282" s="95">
        <v>747</v>
      </c>
      <c r="BD282" s="95">
        <v>743</v>
      </c>
      <c r="BE282" s="95">
        <v>751</v>
      </c>
      <c r="BF282" s="95">
        <v>484</v>
      </c>
      <c r="BG282" s="95">
        <v>482</v>
      </c>
      <c r="BH282" s="95">
        <v>483</v>
      </c>
      <c r="BI282" s="95">
        <v>483</v>
      </c>
      <c r="BJ282" s="95">
        <v>480</v>
      </c>
      <c r="BK282" s="95">
        <v>476</v>
      </c>
      <c r="BL282" s="39">
        <v>460</v>
      </c>
      <c r="BM282" s="39">
        <v>383</v>
      </c>
      <c r="BN282" s="39">
        <v>408</v>
      </c>
      <c r="BO282" s="39">
        <v>367</v>
      </c>
      <c r="BP282" s="39">
        <v>370</v>
      </c>
      <c r="BQ282" s="253">
        <v>360</v>
      </c>
      <c r="BR282" s="39">
        <v>369</v>
      </c>
      <c r="BS282" s="39">
        <v>354</v>
      </c>
      <c r="BT282" s="39">
        <v>366</v>
      </c>
    </row>
    <row r="283" spans="1:72" ht="36" customHeight="1" x14ac:dyDescent="0.25">
      <c r="A283" s="74">
        <v>270</v>
      </c>
      <c r="B283" s="72" t="s">
        <v>633</v>
      </c>
      <c r="C283" s="64" t="s">
        <v>799</v>
      </c>
      <c r="D283" s="22" t="s">
        <v>398</v>
      </c>
      <c r="E283" s="21" t="s">
        <v>344</v>
      </c>
      <c r="F283" s="21" t="s">
        <v>800</v>
      </c>
      <c r="G283" s="52"/>
      <c r="H283" s="52"/>
      <c r="I283" s="52"/>
      <c r="J283" s="52"/>
      <c r="K283" s="52"/>
      <c r="L283" s="52"/>
      <c r="M283" s="52"/>
      <c r="N283" s="52"/>
      <c r="O283" s="52"/>
      <c r="P283" s="52"/>
      <c r="Q283" s="52"/>
      <c r="R283" s="52"/>
      <c r="S283" s="52"/>
      <c r="T283" s="52"/>
      <c r="U283" s="52"/>
      <c r="V283" s="52"/>
      <c r="W283" s="52"/>
      <c r="X283" s="52"/>
      <c r="Y283" s="52"/>
      <c r="Z283" s="52"/>
      <c r="AA283" s="52"/>
      <c r="AB283" s="52"/>
      <c r="AC283" s="52"/>
      <c r="AD283" s="52"/>
      <c r="AE283" s="45">
        <v>0</v>
      </c>
      <c r="AF283" s="45">
        <v>0</v>
      </c>
      <c r="AG283" s="45">
        <v>0</v>
      </c>
      <c r="AH283" s="45">
        <v>0</v>
      </c>
      <c r="AI283" s="45">
        <v>0</v>
      </c>
      <c r="AJ283" s="45">
        <v>0</v>
      </c>
      <c r="AK283" s="46">
        <v>0</v>
      </c>
      <c r="AL283" s="46">
        <v>0</v>
      </c>
      <c r="AM283" s="46">
        <v>0</v>
      </c>
      <c r="AN283" s="40">
        <v>0</v>
      </c>
      <c r="AO283" s="40">
        <v>0</v>
      </c>
      <c r="AP283" s="40">
        <v>0</v>
      </c>
      <c r="AQ283" s="40">
        <v>0</v>
      </c>
      <c r="AR283" s="40">
        <v>0</v>
      </c>
      <c r="AS283" s="40">
        <v>0</v>
      </c>
      <c r="AT283" s="40">
        <v>0</v>
      </c>
      <c r="AU283" s="40">
        <v>0</v>
      </c>
      <c r="AV283" s="40">
        <v>0</v>
      </c>
      <c r="AW283" s="39">
        <v>0</v>
      </c>
      <c r="AX283" s="39">
        <v>99</v>
      </c>
      <c r="AY283" s="39">
        <v>198</v>
      </c>
      <c r="AZ283" s="39">
        <v>20</v>
      </c>
      <c r="BA283" s="39">
        <v>199</v>
      </c>
      <c r="BB283" s="39">
        <v>109</v>
      </c>
      <c r="BC283" s="95">
        <v>86</v>
      </c>
      <c r="BD283" s="95">
        <v>184</v>
      </c>
      <c r="BE283" s="95">
        <v>208</v>
      </c>
      <c r="BF283" s="95">
        <v>131</v>
      </c>
      <c r="BG283" s="95">
        <v>184</v>
      </c>
      <c r="BH283" s="95">
        <v>123</v>
      </c>
      <c r="BI283" s="95">
        <v>124</v>
      </c>
      <c r="BJ283" s="95">
        <v>146</v>
      </c>
      <c r="BK283" s="95">
        <v>149</v>
      </c>
      <c r="BL283" s="39">
        <v>106</v>
      </c>
      <c r="BM283" s="39">
        <v>12</v>
      </c>
      <c r="BN283" s="39">
        <v>4</v>
      </c>
      <c r="BO283" s="40">
        <f t="shared" ref="BO283" si="207">BN283+(BN283*(POWER((BN283/BL283),(0.333333333333333))-1))</f>
        <v>1.3416668830150171</v>
      </c>
      <c r="BP283" s="40">
        <f t="shared" ref="BP283" si="208">BO283+(BO283*(POWER((BO283/BM283),(0.333333333333333))-1))</f>
        <v>0.64634716959470673</v>
      </c>
      <c r="BQ283" s="255">
        <f>BP283+(BP283*(POWER((BP283/BN283),(0.333333333333333))-1))</f>
        <v>0.3520473973796463</v>
      </c>
      <c r="BR283" s="255">
        <v>0</v>
      </c>
      <c r="BS283" s="255">
        <v>0</v>
      </c>
      <c r="BT283" s="255">
        <v>0</v>
      </c>
    </row>
    <row r="284" spans="1:72" ht="36" customHeight="1" x14ac:dyDescent="0.25">
      <c r="A284" s="74">
        <v>271</v>
      </c>
      <c r="B284" s="71" t="s">
        <v>633</v>
      </c>
      <c r="C284" s="64" t="s">
        <v>595</v>
      </c>
      <c r="D284" s="22" t="s">
        <v>596</v>
      </c>
      <c r="E284" s="21" t="s">
        <v>127</v>
      </c>
      <c r="F284" s="21" t="s">
        <v>762</v>
      </c>
      <c r="G284" s="52"/>
      <c r="H284" s="52"/>
      <c r="I284" s="52"/>
      <c r="J284" s="52"/>
      <c r="K284" s="52"/>
      <c r="L284" s="52"/>
      <c r="M284" s="52"/>
      <c r="N284" s="52"/>
      <c r="O284" s="52"/>
      <c r="P284" s="52"/>
      <c r="Q284" s="52"/>
      <c r="R284" s="52"/>
      <c r="S284" s="52"/>
      <c r="T284" s="52"/>
      <c r="U284" s="52"/>
      <c r="V284" s="45">
        <v>0</v>
      </c>
      <c r="W284" s="45">
        <v>0</v>
      </c>
      <c r="X284" s="45">
        <v>0</v>
      </c>
      <c r="Y284" s="45">
        <v>0</v>
      </c>
      <c r="Z284" s="45">
        <v>0</v>
      </c>
      <c r="AA284" s="45">
        <v>0</v>
      </c>
      <c r="AB284" s="45">
        <v>0</v>
      </c>
      <c r="AC284" s="45">
        <v>0</v>
      </c>
      <c r="AD284" s="45">
        <v>0</v>
      </c>
      <c r="AE284" s="40">
        <v>0</v>
      </c>
      <c r="AF284" s="40">
        <v>0</v>
      </c>
      <c r="AG284" s="40">
        <v>0</v>
      </c>
      <c r="AH284" s="45">
        <v>0</v>
      </c>
      <c r="AI284" s="45">
        <v>0</v>
      </c>
      <c r="AJ284" s="45">
        <v>0</v>
      </c>
      <c r="AK284" s="39">
        <v>0</v>
      </c>
      <c r="AL284" s="39">
        <v>66</v>
      </c>
      <c r="AM284" s="39">
        <v>68</v>
      </c>
      <c r="AN284" s="39">
        <v>42</v>
      </c>
      <c r="AO284" s="39">
        <v>44</v>
      </c>
      <c r="AP284" s="39">
        <v>46</v>
      </c>
      <c r="AQ284" s="39">
        <v>36</v>
      </c>
      <c r="AR284" s="39">
        <v>36</v>
      </c>
      <c r="AS284" s="39">
        <v>38</v>
      </c>
      <c r="AT284" s="39">
        <v>32</v>
      </c>
      <c r="AU284" s="39">
        <v>34</v>
      </c>
      <c r="AV284" s="39">
        <v>32</v>
      </c>
      <c r="AW284" s="39">
        <v>64</v>
      </c>
      <c r="AX284" s="39">
        <v>54</v>
      </c>
      <c r="AY284" s="39">
        <v>48</v>
      </c>
      <c r="AZ284" s="39">
        <v>52</v>
      </c>
      <c r="BA284" s="39">
        <v>54</v>
      </c>
      <c r="BB284" s="39">
        <v>56</v>
      </c>
      <c r="BC284" s="95">
        <v>32</v>
      </c>
      <c r="BD284" s="95">
        <v>56</v>
      </c>
      <c r="BE284" s="95">
        <v>42</v>
      </c>
      <c r="BF284" s="95">
        <v>60</v>
      </c>
      <c r="BG284" s="95">
        <v>94</v>
      </c>
      <c r="BH284" s="95">
        <v>100</v>
      </c>
      <c r="BI284" s="95">
        <v>100</v>
      </c>
      <c r="BJ284" s="95">
        <v>96</v>
      </c>
      <c r="BK284" s="95">
        <v>100</v>
      </c>
      <c r="BL284" s="39">
        <v>106</v>
      </c>
      <c r="BM284" s="39">
        <v>130</v>
      </c>
      <c r="BN284" s="39">
        <v>114</v>
      </c>
      <c r="BO284" s="39">
        <v>118</v>
      </c>
      <c r="BP284" s="39">
        <v>120</v>
      </c>
      <c r="BQ284" s="253">
        <v>140</v>
      </c>
      <c r="BR284" s="255">
        <f>BQ284+(BQ284*(POWER((BQ284/BO284),(0.333333333333333))-1))</f>
        <v>148.20972853214718</v>
      </c>
      <c r="BS284" s="255">
        <f t="shared" ref="BS284:BT284" si="209">BR284+(BR284*(POWER((BR284/BP284),(0.333333333333333))-1))</f>
        <v>159.01638165202786</v>
      </c>
      <c r="BT284" s="255">
        <f t="shared" si="209"/>
        <v>165.91276873523134</v>
      </c>
    </row>
    <row r="285" spans="1:72" ht="36" customHeight="1" x14ac:dyDescent="0.25">
      <c r="A285" s="74">
        <v>272</v>
      </c>
      <c r="B285" s="71" t="s">
        <v>633</v>
      </c>
      <c r="C285" s="64" t="s">
        <v>338</v>
      </c>
      <c r="D285" s="22" t="s">
        <v>688</v>
      </c>
      <c r="E285" s="21" t="s">
        <v>310</v>
      </c>
      <c r="F285" s="21" t="s">
        <v>763</v>
      </c>
      <c r="G285" s="39">
        <v>392</v>
      </c>
      <c r="H285" s="39">
        <v>485</v>
      </c>
      <c r="I285" s="39">
        <v>549</v>
      </c>
      <c r="J285" s="39">
        <v>1210</v>
      </c>
      <c r="K285" s="39">
        <v>1350</v>
      </c>
      <c r="L285" s="39">
        <v>755</v>
      </c>
      <c r="M285" s="39">
        <v>1620</v>
      </c>
      <c r="N285" s="39">
        <v>1738</v>
      </c>
      <c r="O285" s="39">
        <v>2742</v>
      </c>
      <c r="P285" s="39">
        <v>952</v>
      </c>
      <c r="Q285" s="39">
        <v>986</v>
      </c>
      <c r="R285" s="39">
        <v>1028</v>
      </c>
      <c r="S285" s="39">
        <v>1038</v>
      </c>
      <c r="T285" s="39">
        <v>1010</v>
      </c>
      <c r="U285" s="39">
        <v>1030</v>
      </c>
      <c r="V285" s="39">
        <v>1040</v>
      </c>
      <c r="W285" s="39">
        <v>1010</v>
      </c>
      <c r="X285" s="39">
        <v>1020</v>
      </c>
      <c r="Y285" s="39">
        <v>1010</v>
      </c>
      <c r="Z285" s="39">
        <v>990</v>
      </c>
      <c r="AA285" s="39">
        <v>998</v>
      </c>
      <c r="AB285" s="39">
        <v>950</v>
      </c>
      <c r="AC285" s="39">
        <v>996</v>
      </c>
      <c r="AD285" s="39">
        <v>1005</v>
      </c>
      <c r="AE285" s="39">
        <v>1025</v>
      </c>
      <c r="AF285" s="39">
        <v>1040</v>
      </c>
      <c r="AG285" s="39">
        <v>1060</v>
      </c>
      <c r="AH285" s="39">
        <v>1050</v>
      </c>
      <c r="AI285" s="39">
        <v>1055</v>
      </c>
      <c r="AJ285" s="39">
        <v>1055</v>
      </c>
      <c r="AK285" s="39">
        <v>1060</v>
      </c>
      <c r="AL285" s="39">
        <v>1051</v>
      </c>
      <c r="AM285" s="39">
        <v>1060</v>
      </c>
      <c r="AN285" s="39">
        <v>1055</v>
      </c>
      <c r="AO285" s="39">
        <v>1060</v>
      </c>
      <c r="AP285" s="39">
        <v>1064</v>
      </c>
      <c r="AQ285" s="39">
        <v>1075</v>
      </c>
      <c r="AR285" s="39">
        <v>1060</v>
      </c>
      <c r="AS285" s="39">
        <v>1068</v>
      </c>
      <c r="AT285" s="39">
        <v>1059</v>
      </c>
      <c r="AU285" s="39">
        <v>1053</v>
      </c>
      <c r="AV285" s="39">
        <v>1055</v>
      </c>
      <c r="AW285" s="39">
        <v>1045</v>
      </c>
      <c r="AX285" s="39">
        <v>1050</v>
      </c>
      <c r="AY285" s="39">
        <v>1057</v>
      </c>
      <c r="AZ285" s="39">
        <v>1052</v>
      </c>
      <c r="BA285" s="39">
        <v>950</v>
      </c>
      <c r="BB285" s="39">
        <v>650</v>
      </c>
      <c r="BC285" s="95">
        <v>695</v>
      </c>
      <c r="BD285" s="95">
        <v>1390</v>
      </c>
      <c r="BE285" s="95">
        <v>1620</v>
      </c>
      <c r="BF285" s="95">
        <v>820</v>
      </c>
      <c r="BG285" s="95">
        <v>830</v>
      </c>
      <c r="BH285" s="95">
        <v>900</v>
      </c>
      <c r="BI285" s="95">
        <v>910</v>
      </c>
      <c r="BJ285" s="95">
        <v>910</v>
      </c>
      <c r="BK285" s="95">
        <v>940</v>
      </c>
      <c r="BL285" s="39">
        <v>970</v>
      </c>
      <c r="BM285" s="39">
        <v>990</v>
      </c>
      <c r="BN285" s="39">
        <v>980</v>
      </c>
      <c r="BO285" s="39">
        <v>970</v>
      </c>
      <c r="BP285" s="39">
        <v>985</v>
      </c>
      <c r="BQ285" s="253">
        <v>990</v>
      </c>
      <c r="BR285" s="39">
        <v>970</v>
      </c>
      <c r="BS285" s="39">
        <v>985</v>
      </c>
      <c r="BT285" s="39">
        <v>975</v>
      </c>
    </row>
    <row r="286" spans="1:72" ht="36" customHeight="1" x14ac:dyDescent="0.25">
      <c r="A286" s="74">
        <v>273</v>
      </c>
      <c r="B286" s="71" t="s">
        <v>633</v>
      </c>
      <c r="C286" s="64" t="s">
        <v>809</v>
      </c>
      <c r="D286" s="22" t="s">
        <v>810</v>
      </c>
      <c r="E286" s="21" t="s">
        <v>310</v>
      </c>
      <c r="F286" s="21" t="s">
        <v>811</v>
      </c>
      <c r="G286" s="52"/>
      <c r="H286" s="52"/>
      <c r="I286" s="52"/>
      <c r="J286" s="52"/>
      <c r="K286" s="52"/>
      <c r="L286" s="52"/>
      <c r="M286" s="52"/>
      <c r="N286" s="52"/>
      <c r="O286" s="52"/>
      <c r="P286" s="52"/>
      <c r="Q286" s="52"/>
      <c r="R286" s="52"/>
      <c r="S286" s="52"/>
      <c r="T286" s="52"/>
      <c r="U286" s="52"/>
      <c r="V286" s="52"/>
      <c r="W286" s="52"/>
      <c r="X286" s="52"/>
      <c r="Y286" s="52"/>
      <c r="Z286" s="52"/>
      <c r="AA286" s="52"/>
      <c r="AB286" s="52"/>
      <c r="AC286" s="52"/>
      <c r="AD286" s="52"/>
      <c r="AE286" s="52"/>
      <c r="AF286" s="52"/>
      <c r="AG286" s="52"/>
      <c r="AH286" s="60"/>
      <c r="AI286" s="49">
        <v>0</v>
      </c>
      <c r="AJ286" s="49">
        <v>0</v>
      </c>
      <c r="AK286" s="49">
        <v>0</v>
      </c>
      <c r="AL286" s="49">
        <v>0</v>
      </c>
      <c r="AM286" s="49">
        <v>0</v>
      </c>
      <c r="AN286" s="49">
        <v>0</v>
      </c>
      <c r="AO286" s="49">
        <v>0</v>
      </c>
      <c r="AP286" s="49">
        <v>0</v>
      </c>
      <c r="AQ286" s="70"/>
      <c r="AR286" s="70"/>
      <c r="AS286" s="70"/>
      <c r="AT286" s="70"/>
      <c r="AU286" s="70"/>
      <c r="AV286" s="40"/>
      <c r="AW286" s="39">
        <v>0</v>
      </c>
      <c r="AX286" s="39">
        <v>29</v>
      </c>
      <c r="AY286" s="39">
        <v>37</v>
      </c>
      <c r="AZ286" s="39">
        <v>44</v>
      </c>
      <c r="BA286" s="39">
        <v>64</v>
      </c>
      <c r="BB286" s="39">
        <v>36</v>
      </c>
      <c r="BC286" s="95">
        <v>15</v>
      </c>
      <c r="BD286" s="95">
        <v>23</v>
      </c>
      <c r="BE286" s="95">
        <v>69</v>
      </c>
      <c r="BF286" s="95">
        <v>40</v>
      </c>
      <c r="BG286" s="95">
        <v>30</v>
      </c>
      <c r="BH286" s="95">
        <v>30</v>
      </c>
      <c r="BI286" s="95">
        <v>24</v>
      </c>
      <c r="BJ286" s="95">
        <v>24</v>
      </c>
      <c r="BK286" s="95">
        <v>63</v>
      </c>
      <c r="BL286" s="39">
        <v>100</v>
      </c>
      <c r="BM286" s="39">
        <v>162</v>
      </c>
      <c r="BN286" s="39">
        <v>212</v>
      </c>
      <c r="BO286" s="40">
        <f t="shared" ref="BO286" si="210">BN286+(BN286*(POWER((BN286/BL286),(0.333333333333333))-1))</f>
        <v>272.34191143504438</v>
      </c>
      <c r="BP286" s="40">
        <f t="shared" ref="BP286" si="211">BO286+(BO286*(POWER((BO286/BM286),(0.333333333333333))-1))</f>
        <v>323.82792981475285</v>
      </c>
      <c r="BQ286" s="255">
        <f>BP286+(BP286*(POWER((BP286/BN286),(0.333333333333333))-1))</f>
        <v>372.9412747783939</v>
      </c>
      <c r="BR286" s="255">
        <f>BQ286+(BQ286*(POWER((BQ286/BO286),(0.333333333333333))-1))</f>
        <v>414.14183891497908</v>
      </c>
      <c r="BS286" s="255">
        <f t="shared" ref="BS286" si="212">BR286+(BR286*(POWER((BR286/BP286),(0.333333333333333))-1))</f>
        <v>449.53209983038158</v>
      </c>
      <c r="BT286" s="255">
        <f t="shared" ref="BT286" si="213">BS286+(BS286*(POWER((BS286/BQ286),(0.333333333333333))-1))</f>
        <v>478.41060142569802</v>
      </c>
    </row>
    <row r="287" spans="1:72" ht="36" customHeight="1" x14ac:dyDescent="0.25">
      <c r="A287" s="74">
        <v>274</v>
      </c>
      <c r="B287" s="71" t="s">
        <v>633</v>
      </c>
      <c r="C287" s="64" t="s">
        <v>103</v>
      </c>
      <c r="D287" s="22" t="s">
        <v>104</v>
      </c>
      <c r="E287" s="21" t="s">
        <v>74</v>
      </c>
      <c r="F287" s="21" t="s">
        <v>89</v>
      </c>
      <c r="G287" s="39">
        <v>99</v>
      </c>
      <c r="H287" s="39">
        <v>98</v>
      </c>
      <c r="I287" s="39">
        <v>97</v>
      </c>
      <c r="J287" s="39">
        <v>98</v>
      </c>
      <c r="K287" s="39">
        <v>100</v>
      </c>
      <c r="L287" s="39">
        <v>124</v>
      </c>
      <c r="M287" s="39">
        <v>100</v>
      </c>
      <c r="N287" s="39">
        <v>100</v>
      </c>
      <c r="O287" s="39">
        <v>99</v>
      </c>
      <c r="P287" s="39">
        <v>98</v>
      </c>
      <c r="Q287" s="39">
        <v>100</v>
      </c>
      <c r="R287" s="39">
        <v>100</v>
      </c>
      <c r="S287" s="39">
        <v>100</v>
      </c>
      <c r="T287" s="39">
        <v>100</v>
      </c>
      <c r="U287" s="39">
        <v>100</v>
      </c>
      <c r="V287" s="39">
        <v>100</v>
      </c>
      <c r="W287" s="39">
        <v>100</v>
      </c>
      <c r="X287" s="39">
        <v>100</v>
      </c>
      <c r="Y287" s="39">
        <v>100</v>
      </c>
      <c r="Z287" s="39">
        <v>100</v>
      </c>
      <c r="AA287" s="39">
        <v>99</v>
      </c>
      <c r="AB287" s="39">
        <v>103</v>
      </c>
      <c r="AC287" s="39">
        <v>105</v>
      </c>
      <c r="AD287" s="39">
        <v>103</v>
      </c>
      <c r="AE287" s="39">
        <v>75</v>
      </c>
      <c r="AF287" s="39">
        <v>25</v>
      </c>
      <c r="AG287" s="39">
        <v>25</v>
      </c>
      <c r="AH287" s="40">
        <v>18</v>
      </c>
      <c r="AI287" s="40">
        <v>16</v>
      </c>
      <c r="AJ287" s="40">
        <v>14</v>
      </c>
      <c r="AK287" s="39">
        <v>40</v>
      </c>
      <c r="AL287" s="39">
        <v>40</v>
      </c>
      <c r="AM287" s="39">
        <v>40</v>
      </c>
      <c r="AN287" s="44"/>
      <c r="AO287" s="44"/>
      <c r="AP287" s="44"/>
      <c r="AQ287" s="44"/>
      <c r="AR287" s="44"/>
      <c r="AS287" s="44"/>
      <c r="AT287" s="44"/>
      <c r="AU287" s="44"/>
      <c r="AV287" s="44"/>
      <c r="AW287" s="44"/>
      <c r="AX287" s="44"/>
      <c r="AY287" s="44"/>
      <c r="AZ287" s="44"/>
      <c r="BA287" s="44"/>
      <c r="BB287" s="44"/>
      <c r="BC287" s="44"/>
      <c r="BD287" s="44"/>
      <c r="BE287" s="44"/>
      <c r="BF287" s="44"/>
      <c r="BG287" s="44"/>
      <c r="BH287" s="44"/>
      <c r="BI287" s="44"/>
      <c r="BJ287" s="44"/>
      <c r="BK287" s="44"/>
      <c r="BL287" s="44"/>
      <c r="BM287" s="44"/>
      <c r="BN287" s="44"/>
      <c r="BO287" s="44"/>
      <c r="BP287" s="44"/>
      <c r="BQ287" s="252"/>
      <c r="BR287" s="44"/>
      <c r="BS287" s="44"/>
      <c r="BT287" s="44"/>
    </row>
    <row r="288" spans="1:72" ht="36" customHeight="1" x14ac:dyDescent="0.25">
      <c r="A288" s="74">
        <v>275</v>
      </c>
      <c r="B288" s="71" t="s">
        <v>633</v>
      </c>
      <c r="C288" s="64" t="s">
        <v>103</v>
      </c>
      <c r="D288" s="22" t="s">
        <v>104</v>
      </c>
      <c r="E288" s="21" t="s">
        <v>74</v>
      </c>
      <c r="F288" s="21" t="s">
        <v>105</v>
      </c>
      <c r="G288" s="39">
        <v>100</v>
      </c>
      <c r="H288" s="39">
        <v>100</v>
      </c>
      <c r="I288" s="39">
        <v>100</v>
      </c>
      <c r="J288" s="39">
        <v>100</v>
      </c>
      <c r="K288" s="39">
        <v>99</v>
      </c>
      <c r="L288" s="39">
        <v>100</v>
      </c>
      <c r="M288" s="39">
        <v>100</v>
      </c>
      <c r="N288" s="39">
        <v>100</v>
      </c>
      <c r="O288" s="39">
        <v>100</v>
      </c>
      <c r="P288" s="39">
        <v>100</v>
      </c>
      <c r="Q288" s="39">
        <v>100</v>
      </c>
      <c r="R288" s="39">
        <v>100</v>
      </c>
      <c r="S288" s="39">
        <v>100</v>
      </c>
      <c r="T288" s="39">
        <v>100</v>
      </c>
      <c r="U288" s="39">
        <v>100</v>
      </c>
      <c r="V288" s="39">
        <v>100</v>
      </c>
      <c r="W288" s="39">
        <v>99</v>
      </c>
      <c r="X288" s="39">
        <v>100</v>
      </c>
      <c r="Y288" s="39">
        <v>100</v>
      </c>
      <c r="Z288" s="39">
        <v>100</v>
      </c>
      <c r="AA288" s="39">
        <v>100</v>
      </c>
      <c r="AB288" s="39">
        <v>75</v>
      </c>
      <c r="AC288" s="39">
        <v>75</v>
      </c>
      <c r="AD288" s="39">
        <v>75</v>
      </c>
      <c r="AE288" s="39">
        <v>75</v>
      </c>
      <c r="AF288" s="39">
        <v>25</v>
      </c>
      <c r="AG288" s="39">
        <v>25</v>
      </c>
      <c r="AH288" s="39">
        <v>50</v>
      </c>
      <c r="AI288" s="39">
        <v>50</v>
      </c>
      <c r="AJ288" s="39">
        <v>50</v>
      </c>
      <c r="AK288" s="39">
        <v>50</v>
      </c>
      <c r="AL288" s="39">
        <v>50</v>
      </c>
      <c r="AM288" s="39">
        <v>50</v>
      </c>
      <c r="AN288" s="39">
        <v>50</v>
      </c>
      <c r="AO288" s="39">
        <v>50</v>
      </c>
      <c r="AP288" s="39">
        <v>50</v>
      </c>
      <c r="AQ288" s="43">
        <v>75</v>
      </c>
      <c r="AR288" s="43">
        <v>25</v>
      </c>
      <c r="AS288" s="43">
        <v>25</v>
      </c>
      <c r="AT288" s="44"/>
      <c r="AU288" s="44"/>
      <c r="AV288" s="44"/>
      <c r="AW288" s="44"/>
      <c r="AX288" s="44"/>
      <c r="AY288" s="44"/>
      <c r="AZ288" s="44"/>
      <c r="BA288" s="44"/>
      <c r="BB288" s="44"/>
      <c r="BC288" s="44"/>
      <c r="BD288" s="44"/>
      <c r="BE288" s="44"/>
      <c r="BF288" s="44"/>
      <c r="BG288" s="44"/>
      <c r="BH288" s="44"/>
      <c r="BI288" s="44"/>
      <c r="BJ288" s="44"/>
      <c r="BK288" s="44"/>
      <c r="BL288" s="44"/>
      <c r="BM288" s="44"/>
      <c r="BN288" s="44"/>
      <c r="BO288" s="44"/>
      <c r="BP288" s="44"/>
      <c r="BQ288" s="252"/>
      <c r="BR288" s="44"/>
      <c r="BS288" s="44"/>
      <c r="BT288" s="44"/>
    </row>
    <row r="289" spans="1:72" ht="36" customHeight="1" x14ac:dyDescent="0.25">
      <c r="A289" s="74">
        <v>276</v>
      </c>
      <c r="B289" s="71" t="s">
        <v>633</v>
      </c>
      <c r="C289" s="64" t="s">
        <v>689</v>
      </c>
      <c r="D289" s="22" t="s">
        <v>334</v>
      </c>
      <c r="E289" s="21" t="s">
        <v>310</v>
      </c>
      <c r="F289" s="21" t="s">
        <v>764</v>
      </c>
      <c r="G289" s="39">
        <v>800</v>
      </c>
      <c r="H289" s="39">
        <v>800</v>
      </c>
      <c r="I289" s="39">
        <v>800</v>
      </c>
      <c r="J289" s="39">
        <v>800</v>
      </c>
      <c r="K289" s="39">
        <v>800</v>
      </c>
      <c r="L289" s="39">
        <v>800</v>
      </c>
      <c r="M289" s="39">
        <v>800</v>
      </c>
      <c r="N289" s="39">
        <v>800</v>
      </c>
      <c r="O289" s="39">
        <v>800</v>
      </c>
      <c r="P289" s="39">
        <v>800</v>
      </c>
      <c r="Q289" s="39">
        <v>800</v>
      </c>
      <c r="R289" s="39">
        <v>800</v>
      </c>
      <c r="S289" s="39">
        <v>800</v>
      </c>
      <c r="T289" s="39">
        <v>800</v>
      </c>
      <c r="U289" s="39">
        <v>800</v>
      </c>
      <c r="V289" s="39">
        <v>800</v>
      </c>
      <c r="W289" s="39">
        <v>800</v>
      </c>
      <c r="X289" s="39">
        <v>800</v>
      </c>
      <c r="Y289" s="39">
        <v>800</v>
      </c>
      <c r="Z289" s="39">
        <v>800</v>
      </c>
      <c r="AA289" s="39">
        <v>800</v>
      </c>
      <c r="AB289" s="39">
        <v>800</v>
      </c>
      <c r="AC289" s="39">
        <v>800</v>
      </c>
      <c r="AD289" s="39">
        <v>800</v>
      </c>
      <c r="AE289" s="39">
        <v>800</v>
      </c>
      <c r="AF289" s="39">
        <v>800</v>
      </c>
      <c r="AG289" s="39">
        <v>800</v>
      </c>
      <c r="AH289" s="39">
        <v>800</v>
      </c>
      <c r="AI289" s="39">
        <v>800</v>
      </c>
      <c r="AJ289" s="39">
        <v>800</v>
      </c>
      <c r="AK289" s="39">
        <v>800</v>
      </c>
      <c r="AL289" s="39">
        <v>800</v>
      </c>
      <c r="AM289" s="39">
        <v>800</v>
      </c>
      <c r="AN289" s="39">
        <v>1600</v>
      </c>
      <c r="AO289" s="39">
        <v>1600</v>
      </c>
      <c r="AP289" s="39">
        <v>1600</v>
      </c>
      <c r="AQ289" s="39">
        <v>1600</v>
      </c>
      <c r="AR289" s="39">
        <v>1600</v>
      </c>
      <c r="AS289" s="39">
        <v>1600</v>
      </c>
      <c r="AT289" s="39">
        <v>1600</v>
      </c>
      <c r="AU289" s="39">
        <v>1600</v>
      </c>
      <c r="AV289" s="39">
        <v>1600</v>
      </c>
      <c r="AW289" s="39">
        <v>1600</v>
      </c>
      <c r="AX289" s="39">
        <v>1600</v>
      </c>
      <c r="AY289" s="39">
        <v>1600</v>
      </c>
      <c r="AZ289" s="39">
        <v>1600</v>
      </c>
      <c r="BA289" s="39">
        <v>1600</v>
      </c>
      <c r="BB289" s="39">
        <v>1600</v>
      </c>
      <c r="BC289" s="95">
        <v>1600</v>
      </c>
      <c r="BD289" s="95">
        <v>1600</v>
      </c>
      <c r="BE289" s="95">
        <v>1600</v>
      </c>
      <c r="BF289" s="95">
        <v>1005</v>
      </c>
      <c r="BG289" s="95">
        <v>1005</v>
      </c>
      <c r="BH289" s="95">
        <v>1060</v>
      </c>
      <c r="BI289" s="95">
        <v>1120</v>
      </c>
      <c r="BJ289" s="95">
        <v>1180</v>
      </c>
      <c r="BK289" s="95">
        <v>1240</v>
      </c>
      <c r="BL289" s="39">
        <v>1300</v>
      </c>
      <c r="BM289" s="39">
        <v>1360</v>
      </c>
      <c r="BN289" s="39">
        <v>1420</v>
      </c>
      <c r="BO289" s="39">
        <v>1480</v>
      </c>
      <c r="BP289" s="39">
        <v>1540</v>
      </c>
      <c r="BQ289" s="253">
        <v>1600</v>
      </c>
      <c r="BR289" s="255">
        <f>BQ289+(BQ289*(POWER((BQ289/BO289),(0.333333333333333))-1))</f>
        <v>1642.1244661914002</v>
      </c>
      <c r="BS289" s="255">
        <f t="shared" ref="BS289" si="214">BR289+(BR289*(POWER((BR289/BP289),(0.333333333333333))-1))</f>
        <v>1677.6493337409806</v>
      </c>
      <c r="BT289" s="255">
        <f t="shared" ref="BT289" si="215">BS289+(BS289*(POWER((BS289/BQ289),(0.333333333333333))-1))</f>
        <v>1704.3610110722477</v>
      </c>
    </row>
    <row r="290" spans="1:72" ht="36" customHeight="1" x14ac:dyDescent="0.25">
      <c r="A290" s="74">
        <v>277</v>
      </c>
      <c r="B290" s="71" t="s">
        <v>633</v>
      </c>
      <c r="C290" s="64" t="s">
        <v>669</v>
      </c>
      <c r="D290" s="22" t="s">
        <v>168</v>
      </c>
      <c r="E290" s="21" t="s">
        <v>164</v>
      </c>
      <c r="F290" s="21" t="s">
        <v>169</v>
      </c>
      <c r="G290" s="39">
        <v>2283</v>
      </c>
      <c r="H290" s="39">
        <v>2296</v>
      </c>
      <c r="I290" s="39">
        <v>2250</v>
      </c>
      <c r="J290" s="39">
        <v>2260</v>
      </c>
      <c r="K290" s="39">
        <v>2281</v>
      </c>
      <c r="L290" s="39">
        <v>2296</v>
      </c>
      <c r="M290" s="39">
        <v>2300</v>
      </c>
      <c r="N290" s="39">
        <v>2233</v>
      </c>
      <c r="O290" s="39">
        <v>2264</v>
      </c>
      <c r="P290" s="39">
        <v>2269</v>
      </c>
      <c r="Q290" s="39">
        <v>2249</v>
      </c>
      <c r="R290" s="39">
        <v>2303</v>
      </c>
      <c r="S290" s="39">
        <v>2367</v>
      </c>
      <c r="T290" s="39">
        <v>2326</v>
      </c>
      <c r="U290" s="39">
        <v>2306</v>
      </c>
      <c r="V290" s="39">
        <v>2296</v>
      </c>
      <c r="W290" s="39">
        <v>2284</v>
      </c>
      <c r="X290" s="39">
        <v>2294</v>
      </c>
      <c r="Y290" s="39">
        <v>2218</v>
      </c>
      <c r="Z290" s="39">
        <v>2244</v>
      </c>
      <c r="AA290" s="39">
        <v>2241</v>
      </c>
      <c r="AB290" s="39">
        <v>2255</v>
      </c>
      <c r="AC290" s="39">
        <v>2265</v>
      </c>
      <c r="AD290" s="39">
        <v>2221</v>
      </c>
      <c r="AE290" s="39">
        <v>2264</v>
      </c>
      <c r="AF290" s="39">
        <v>2235</v>
      </c>
      <c r="AG290" s="39">
        <v>2194</v>
      </c>
      <c r="AH290" s="39">
        <v>2205</v>
      </c>
      <c r="AI290" s="39">
        <v>2160</v>
      </c>
      <c r="AJ290" s="39">
        <v>2136</v>
      </c>
      <c r="AK290" s="49">
        <v>2100</v>
      </c>
      <c r="AL290" s="49">
        <v>2095</v>
      </c>
      <c r="AM290" s="49">
        <v>2094</v>
      </c>
      <c r="AN290" s="39">
        <v>2082</v>
      </c>
      <c r="AO290" s="39">
        <v>2074</v>
      </c>
      <c r="AP290" s="39">
        <v>2042</v>
      </c>
      <c r="AQ290" s="39">
        <v>2019</v>
      </c>
      <c r="AR290" s="39">
        <v>2017</v>
      </c>
      <c r="AS290" s="39">
        <v>1990</v>
      </c>
      <c r="AT290" s="39">
        <v>2010</v>
      </c>
      <c r="AU290" s="39">
        <v>1990</v>
      </c>
      <c r="AV290" s="39">
        <v>1998</v>
      </c>
      <c r="AW290" s="39">
        <v>1981</v>
      </c>
      <c r="AX290" s="39">
        <v>1963</v>
      </c>
      <c r="AY290" s="39">
        <v>1965</v>
      </c>
      <c r="AZ290" s="39">
        <v>2126</v>
      </c>
      <c r="BA290" s="39">
        <v>2245</v>
      </c>
      <c r="BB290" s="39">
        <v>2322</v>
      </c>
      <c r="BC290" s="95">
        <v>2265</v>
      </c>
      <c r="BD290" s="95">
        <v>2227</v>
      </c>
      <c r="BE290" s="95">
        <v>2230</v>
      </c>
      <c r="BF290" s="95">
        <v>2193</v>
      </c>
      <c r="BG290" s="95">
        <v>2211</v>
      </c>
      <c r="BH290" s="95">
        <v>1877</v>
      </c>
      <c r="BI290" s="95">
        <v>1891</v>
      </c>
      <c r="BJ290" s="95">
        <v>1894</v>
      </c>
      <c r="BK290" s="95">
        <v>1899</v>
      </c>
      <c r="BL290" s="39">
        <v>1918</v>
      </c>
      <c r="BM290" s="39">
        <v>1931</v>
      </c>
      <c r="BN290" s="39">
        <v>1880</v>
      </c>
      <c r="BO290" s="39">
        <v>1886</v>
      </c>
      <c r="BP290" s="39">
        <v>1896</v>
      </c>
      <c r="BQ290" s="253">
        <v>1906</v>
      </c>
      <c r="BR290" s="39">
        <v>1909</v>
      </c>
      <c r="BS290" s="39">
        <v>1915</v>
      </c>
      <c r="BT290" s="39">
        <v>1924</v>
      </c>
    </row>
    <row r="291" spans="1:72" ht="36" customHeight="1" x14ac:dyDescent="0.25">
      <c r="A291" s="74">
        <v>278</v>
      </c>
      <c r="B291" s="71" t="s">
        <v>633</v>
      </c>
      <c r="C291" s="64" t="s">
        <v>574</v>
      </c>
      <c r="D291" s="22" t="s">
        <v>91</v>
      </c>
      <c r="E291" s="21" t="s">
        <v>74</v>
      </c>
      <c r="F291" s="21" t="s">
        <v>92</v>
      </c>
      <c r="G291" s="39">
        <v>108</v>
      </c>
      <c r="H291" s="39">
        <v>106</v>
      </c>
      <c r="I291" s="39">
        <v>90</v>
      </c>
      <c r="J291" s="39">
        <v>109</v>
      </c>
      <c r="K291" s="39">
        <v>113</v>
      </c>
      <c r="L291" s="39">
        <v>81</v>
      </c>
      <c r="M291" s="51">
        <v>0</v>
      </c>
      <c r="N291" s="51">
        <v>0</v>
      </c>
      <c r="O291" s="51">
        <v>0</v>
      </c>
      <c r="P291" s="39">
        <v>74</v>
      </c>
      <c r="Q291" s="39">
        <v>77</v>
      </c>
      <c r="R291" s="39">
        <v>133</v>
      </c>
      <c r="S291" s="39">
        <v>109</v>
      </c>
      <c r="T291" s="39">
        <v>114</v>
      </c>
      <c r="U291" s="39">
        <v>82</v>
      </c>
      <c r="V291" s="39">
        <v>96</v>
      </c>
      <c r="W291" s="39">
        <v>34</v>
      </c>
      <c r="X291" s="39">
        <v>51</v>
      </c>
      <c r="Y291" s="39">
        <v>52</v>
      </c>
      <c r="Z291" s="39">
        <v>37</v>
      </c>
      <c r="AA291" s="39">
        <v>30</v>
      </c>
      <c r="AB291" s="39">
        <v>24</v>
      </c>
      <c r="AC291" s="39">
        <v>24</v>
      </c>
      <c r="AD291" s="39">
        <v>40</v>
      </c>
      <c r="AE291" s="39">
        <v>23</v>
      </c>
      <c r="AF291" s="39">
        <v>27</v>
      </c>
      <c r="AG291" s="39">
        <v>34</v>
      </c>
      <c r="AH291" s="39">
        <v>29</v>
      </c>
      <c r="AI291" s="39">
        <v>12</v>
      </c>
      <c r="AJ291" s="39">
        <v>36</v>
      </c>
      <c r="AK291" s="39">
        <v>29</v>
      </c>
      <c r="AL291" s="39">
        <v>24</v>
      </c>
      <c r="AM291" s="39">
        <v>32</v>
      </c>
      <c r="AN291" s="39">
        <v>27</v>
      </c>
      <c r="AO291" s="39">
        <v>24</v>
      </c>
      <c r="AP291" s="39">
        <v>21</v>
      </c>
      <c r="AQ291" s="43">
        <v>31</v>
      </c>
      <c r="AR291" s="43">
        <v>24</v>
      </c>
      <c r="AS291" s="43">
        <v>33</v>
      </c>
      <c r="AT291" s="43">
        <v>27</v>
      </c>
      <c r="AU291" s="43">
        <v>27</v>
      </c>
      <c r="AV291" s="43">
        <v>23</v>
      </c>
      <c r="AW291" s="41">
        <f t="shared" ref="AW291:BB291" si="216">AV291+(AV291*(POWER((AV291/AT291),(0.333333333333333))-1))</f>
        <v>21.802980178862004</v>
      </c>
      <c r="AX291" s="41">
        <f t="shared" si="216"/>
        <v>20.303296578047224</v>
      </c>
      <c r="AY291" s="41">
        <f t="shared" si="216"/>
        <v>19.476584500359166</v>
      </c>
      <c r="AZ291" s="41">
        <f t="shared" si="216"/>
        <v>18.75765077039441</v>
      </c>
      <c r="BA291" s="41">
        <f t="shared" si="216"/>
        <v>18.269040631385199</v>
      </c>
      <c r="BB291" s="41">
        <f t="shared" si="216"/>
        <v>17.883398567350262</v>
      </c>
      <c r="BC291" s="102">
        <v>0</v>
      </c>
      <c r="BD291" s="102">
        <v>0</v>
      </c>
      <c r="BE291" s="102">
        <v>7</v>
      </c>
      <c r="BF291" s="102">
        <v>15</v>
      </c>
      <c r="BG291" s="102">
        <v>13</v>
      </c>
      <c r="BH291" s="102">
        <v>15</v>
      </c>
      <c r="BI291" s="95">
        <v>19</v>
      </c>
      <c r="BJ291" s="95">
        <v>20</v>
      </c>
      <c r="BK291" s="95">
        <v>19</v>
      </c>
      <c r="BL291" s="39">
        <v>17</v>
      </c>
      <c r="BM291" s="39">
        <v>17</v>
      </c>
      <c r="BN291" s="39">
        <v>17</v>
      </c>
      <c r="BO291" s="39">
        <v>18</v>
      </c>
      <c r="BP291" s="39">
        <v>5</v>
      </c>
      <c r="BQ291" s="253">
        <v>11</v>
      </c>
      <c r="BR291" s="39">
        <v>12</v>
      </c>
      <c r="BS291" s="39">
        <v>9</v>
      </c>
      <c r="BT291" s="39">
        <v>9</v>
      </c>
    </row>
    <row r="292" spans="1:72" ht="36" customHeight="1" x14ac:dyDescent="0.25">
      <c r="A292" s="74">
        <v>279</v>
      </c>
      <c r="B292" s="71" t="s">
        <v>633</v>
      </c>
      <c r="C292" s="64" t="s">
        <v>690</v>
      </c>
      <c r="D292" s="22" t="s">
        <v>896</v>
      </c>
      <c r="E292" s="21" t="s">
        <v>310</v>
      </c>
      <c r="F292" s="21" t="s">
        <v>459</v>
      </c>
      <c r="G292" s="39">
        <v>431</v>
      </c>
      <c r="H292" s="39">
        <v>428</v>
      </c>
      <c r="I292" s="39">
        <v>411</v>
      </c>
      <c r="J292" s="39">
        <v>351</v>
      </c>
      <c r="K292" s="39">
        <v>371</v>
      </c>
      <c r="L292" s="39">
        <v>401</v>
      </c>
      <c r="M292" s="39">
        <v>374</v>
      </c>
      <c r="N292" s="39">
        <v>414</v>
      </c>
      <c r="O292" s="39">
        <v>417</v>
      </c>
      <c r="P292" s="39">
        <v>764</v>
      </c>
      <c r="Q292" s="39">
        <v>374</v>
      </c>
      <c r="R292" s="39">
        <v>506</v>
      </c>
      <c r="S292" s="39">
        <v>377</v>
      </c>
      <c r="T292" s="39">
        <v>416</v>
      </c>
      <c r="U292" s="39">
        <v>422</v>
      </c>
      <c r="V292" s="39">
        <v>388</v>
      </c>
      <c r="W292" s="39">
        <v>382</v>
      </c>
      <c r="X292" s="39">
        <v>355</v>
      </c>
      <c r="Y292" s="39">
        <v>446</v>
      </c>
      <c r="Z292" s="39">
        <v>433</v>
      </c>
      <c r="AA292" s="39">
        <v>424</v>
      </c>
      <c r="AB292" s="39">
        <v>478</v>
      </c>
      <c r="AC292" s="39">
        <v>910</v>
      </c>
      <c r="AD292" s="39">
        <v>464</v>
      </c>
      <c r="AE292" s="39">
        <v>418</v>
      </c>
      <c r="AF292" s="39">
        <v>462</v>
      </c>
      <c r="AG292" s="39">
        <v>427</v>
      </c>
      <c r="AH292" s="39">
        <v>502</v>
      </c>
      <c r="AI292" s="39">
        <v>452</v>
      </c>
      <c r="AJ292" s="39">
        <v>453</v>
      </c>
      <c r="AK292" s="39">
        <v>422</v>
      </c>
      <c r="AL292" s="39">
        <v>459</v>
      </c>
      <c r="AM292" s="39">
        <v>575</v>
      </c>
      <c r="AN292" s="39">
        <v>481</v>
      </c>
      <c r="AO292" s="39">
        <v>412</v>
      </c>
      <c r="AP292" s="39">
        <v>434</v>
      </c>
      <c r="AQ292" s="39">
        <v>447</v>
      </c>
      <c r="AR292" s="45">
        <v>464</v>
      </c>
      <c r="AS292" s="45">
        <v>458</v>
      </c>
      <c r="AT292" s="45">
        <v>515</v>
      </c>
      <c r="AU292" s="45">
        <v>455</v>
      </c>
      <c r="AV292" s="45">
        <v>498</v>
      </c>
      <c r="AW292" s="45">
        <v>452</v>
      </c>
      <c r="AX292" s="45">
        <v>464</v>
      </c>
      <c r="AY292" s="45">
        <v>569</v>
      </c>
      <c r="AZ292" s="45">
        <v>531</v>
      </c>
      <c r="BA292" s="45">
        <v>479</v>
      </c>
      <c r="BB292" s="45">
        <v>392</v>
      </c>
      <c r="BC292" s="45">
        <v>478</v>
      </c>
      <c r="BD292" s="45">
        <v>520</v>
      </c>
      <c r="BE292" s="95">
        <v>452</v>
      </c>
      <c r="BF292" s="95">
        <v>435</v>
      </c>
      <c r="BG292" s="95">
        <v>463</v>
      </c>
      <c r="BH292" s="95">
        <v>419</v>
      </c>
      <c r="BI292" s="95">
        <v>453</v>
      </c>
      <c r="BJ292" s="95">
        <v>419</v>
      </c>
      <c r="BK292" s="95">
        <v>392</v>
      </c>
      <c r="BL292" s="39">
        <v>484</v>
      </c>
      <c r="BM292" s="39">
        <v>394</v>
      </c>
      <c r="BN292" s="39">
        <v>472</v>
      </c>
      <c r="BO292" s="39">
        <v>402</v>
      </c>
      <c r="BP292" s="39">
        <v>457</v>
      </c>
      <c r="BQ292" s="253">
        <v>393</v>
      </c>
      <c r="BR292" s="39">
        <v>396</v>
      </c>
      <c r="BS292" s="39">
        <v>439</v>
      </c>
      <c r="BT292" s="39">
        <v>389</v>
      </c>
    </row>
    <row r="293" spans="1:72" ht="36" customHeight="1" x14ac:dyDescent="0.25">
      <c r="A293" s="74">
        <v>280</v>
      </c>
      <c r="B293" s="71" t="s">
        <v>633</v>
      </c>
      <c r="C293" s="64" t="s">
        <v>243</v>
      </c>
      <c r="D293" s="22" t="s">
        <v>244</v>
      </c>
      <c r="E293" s="21" t="s">
        <v>229</v>
      </c>
      <c r="F293" s="21" t="s">
        <v>679</v>
      </c>
      <c r="G293" s="39">
        <v>3443</v>
      </c>
      <c r="H293" s="39">
        <v>3203</v>
      </c>
      <c r="I293" s="39">
        <v>3235</v>
      </c>
      <c r="J293" s="39">
        <v>3769</v>
      </c>
      <c r="K293" s="39">
        <v>3788</v>
      </c>
      <c r="L293" s="39">
        <v>3580</v>
      </c>
      <c r="M293" s="39">
        <v>2949</v>
      </c>
      <c r="N293" s="39">
        <v>2989</v>
      </c>
      <c r="O293" s="39">
        <v>2309</v>
      </c>
      <c r="P293" s="39">
        <v>2323</v>
      </c>
      <c r="Q293" s="39">
        <v>2124</v>
      </c>
      <c r="R293" s="39">
        <v>2106</v>
      </c>
      <c r="S293" s="39">
        <v>2195</v>
      </c>
      <c r="T293" s="39">
        <v>1995</v>
      </c>
      <c r="U293" s="39">
        <v>1962</v>
      </c>
      <c r="V293" s="39">
        <v>2027</v>
      </c>
      <c r="W293" s="39">
        <v>2148</v>
      </c>
      <c r="X293" s="39">
        <v>2059</v>
      </c>
      <c r="Y293" s="39">
        <v>2196</v>
      </c>
      <c r="Z293" s="39">
        <v>2731</v>
      </c>
      <c r="AA293" s="39">
        <v>2915</v>
      </c>
      <c r="AB293" s="39">
        <v>2856</v>
      </c>
      <c r="AC293" s="39">
        <v>3243</v>
      </c>
      <c r="AD293" s="39">
        <v>3293</v>
      </c>
      <c r="AE293" s="39">
        <v>3290</v>
      </c>
      <c r="AF293" s="39">
        <v>3274</v>
      </c>
      <c r="AG293" s="39">
        <v>3095</v>
      </c>
      <c r="AH293" s="39">
        <v>2922</v>
      </c>
      <c r="AI293" s="39">
        <v>2702</v>
      </c>
      <c r="AJ293" s="39">
        <v>2685</v>
      </c>
      <c r="AK293" s="39">
        <v>3083</v>
      </c>
      <c r="AL293" s="39">
        <v>2937</v>
      </c>
      <c r="AM293" s="39">
        <v>2857</v>
      </c>
      <c r="AN293" s="49">
        <v>2675</v>
      </c>
      <c r="AO293" s="49">
        <v>2536</v>
      </c>
      <c r="AP293" s="49">
        <v>2535</v>
      </c>
      <c r="AQ293" s="49">
        <v>2504</v>
      </c>
      <c r="AR293" s="49">
        <v>3101</v>
      </c>
      <c r="AS293" s="49">
        <v>3200</v>
      </c>
      <c r="AT293" s="49">
        <v>3025</v>
      </c>
      <c r="AU293" s="49">
        <v>3051</v>
      </c>
      <c r="AV293" s="49">
        <v>3066</v>
      </c>
      <c r="AW293" s="49">
        <v>3009</v>
      </c>
      <c r="AX293" s="49">
        <v>2969</v>
      </c>
      <c r="AY293" s="49">
        <v>2911</v>
      </c>
      <c r="AZ293" s="40">
        <f>AY293+(AY293*(POWER((AY293/AW293),(0.333333333333333))-1))</f>
        <v>2879.0478172435378</v>
      </c>
      <c r="BA293" s="40">
        <f>AZ293+(AZ293*(POWER((AZ293/AX293),(0.333333333333333))-1))</f>
        <v>2849.6735067916434</v>
      </c>
      <c r="BB293" s="40">
        <f>BA293+(BA293*(POWER((BA293/AY293),(0.333333333333333))-1))</f>
        <v>2829.5198039529405</v>
      </c>
      <c r="BC293" s="95">
        <v>2976</v>
      </c>
      <c r="BD293" s="95">
        <v>2976</v>
      </c>
      <c r="BE293" s="95">
        <v>2976</v>
      </c>
      <c r="BF293" s="95">
        <v>2976</v>
      </c>
      <c r="BG293" s="95">
        <v>2976</v>
      </c>
      <c r="BH293" s="95">
        <v>2976</v>
      </c>
      <c r="BI293" s="95">
        <v>2731</v>
      </c>
      <c r="BJ293" s="95">
        <v>2392</v>
      </c>
      <c r="BK293" s="95">
        <v>2461</v>
      </c>
      <c r="BL293" s="39">
        <v>2402</v>
      </c>
      <c r="BM293" s="39">
        <v>2447</v>
      </c>
      <c r="BN293" s="39">
        <v>2402</v>
      </c>
      <c r="BO293" s="39">
        <v>2434</v>
      </c>
      <c r="BP293" s="39">
        <v>2307</v>
      </c>
      <c r="BQ293" s="253">
        <v>2773</v>
      </c>
      <c r="BR293" s="255">
        <f>BQ293+(BQ293*(POWER((BQ293/BO293),(0.333333333333333))-1))</f>
        <v>2896.1850104970908</v>
      </c>
      <c r="BS293" s="255">
        <f t="shared" ref="BS293" si="217">BR293+(BR293*(POWER((BR293/BP293),(0.333333333333333))-1))</f>
        <v>3124.2986209455676</v>
      </c>
      <c r="BT293" s="255">
        <f t="shared" ref="BT293" si="218">BS293+(BS293*(POWER((BS293/BQ293),(0.333333333333333))-1))</f>
        <v>3251.0233814949497</v>
      </c>
    </row>
    <row r="294" spans="1:72" ht="36" customHeight="1" x14ac:dyDescent="0.25">
      <c r="A294" s="74">
        <v>281</v>
      </c>
      <c r="B294" s="71" t="s">
        <v>633</v>
      </c>
      <c r="C294" s="64" t="s">
        <v>897</v>
      </c>
      <c r="D294" s="22" t="s">
        <v>898</v>
      </c>
      <c r="E294" s="21" t="s">
        <v>274</v>
      </c>
      <c r="F294" s="21" t="s">
        <v>899</v>
      </c>
      <c r="G294" s="52"/>
      <c r="H294" s="52"/>
      <c r="I294" s="52"/>
      <c r="J294" s="52"/>
      <c r="K294" s="52"/>
      <c r="L294" s="52"/>
      <c r="M294" s="52"/>
      <c r="N294" s="52"/>
      <c r="O294" s="52"/>
      <c r="P294" s="52"/>
      <c r="Q294" s="52"/>
      <c r="R294" s="52"/>
      <c r="S294" s="52"/>
      <c r="T294" s="52"/>
      <c r="U294" s="52"/>
      <c r="V294" s="52"/>
      <c r="W294" s="52"/>
      <c r="X294" s="52"/>
      <c r="Y294" s="52"/>
      <c r="Z294" s="52"/>
      <c r="AA294" s="52"/>
      <c r="AB294" s="52"/>
      <c r="AC294" s="52"/>
      <c r="AD294" s="52"/>
      <c r="AE294" s="52"/>
      <c r="AF294" s="52"/>
      <c r="AG294" s="52"/>
      <c r="AH294" s="52"/>
      <c r="AI294" s="52"/>
      <c r="AJ294" s="52"/>
      <c r="AK294" s="52"/>
      <c r="AL294" s="52"/>
      <c r="AM294" s="52"/>
      <c r="AN294" s="52"/>
      <c r="AO294" s="52"/>
      <c r="AP294" s="52"/>
      <c r="AQ294" s="61"/>
      <c r="AR294" s="61"/>
      <c r="AS294" s="68"/>
      <c r="AT294" s="68"/>
      <c r="AU294" s="68"/>
      <c r="AV294" s="68"/>
      <c r="AW294" s="68"/>
      <c r="AX294" s="68"/>
      <c r="AY294" s="68"/>
      <c r="AZ294" s="68"/>
      <c r="BA294" s="68"/>
      <c r="BB294" s="68"/>
      <c r="BC294" s="68"/>
      <c r="BD294" s="68"/>
      <c r="BE294" s="68"/>
      <c r="BF294" s="68"/>
      <c r="BG294" s="95">
        <v>9</v>
      </c>
      <c r="BH294" s="95">
        <v>74</v>
      </c>
      <c r="BI294" s="95">
        <v>74</v>
      </c>
      <c r="BJ294" s="95">
        <v>107</v>
      </c>
      <c r="BK294" s="95">
        <v>117</v>
      </c>
      <c r="BL294" s="39">
        <v>144</v>
      </c>
      <c r="BM294" s="39">
        <v>168</v>
      </c>
      <c r="BN294" s="39">
        <v>202</v>
      </c>
      <c r="BO294" s="39">
        <v>217</v>
      </c>
      <c r="BP294" s="39">
        <v>241</v>
      </c>
      <c r="BQ294" s="253">
        <v>266</v>
      </c>
      <c r="BR294" s="39">
        <v>266</v>
      </c>
      <c r="BS294" s="39">
        <v>354</v>
      </c>
      <c r="BT294" s="39">
        <v>335</v>
      </c>
    </row>
    <row r="295" spans="1:72" ht="36" customHeight="1" x14ac:dyDescent="0.25">
      <c r="A295" s="74">
        <v>282</v>
      </c>
      <c r="B295" s="71" t="s">
        <v>633</v>
      </c>
      <c r="C295" s="64" t="s">
        <v>45</v>
      </c>
      <c r="D295" s="22" t="s">
        <v>46</v>
      </c>
      <c r="E295" s="21" t="s">
        <v>201</v>
      </c>
      <c r="F295" s="21" t="s">
        <v>212</v>
      </c>
      <c r="G295" s="39">
        <v>891</v>
      </c>
      <c r="H295" s="39">
        <v>891</v>
      </c>
      <c r="I295" s="39">
        <v>891</v>
      </c>
      <c r="J295" s="39">
        <v>616</v>
      </c>
      <c r="K295" s="39">
        <v>584</v>
      </c>
      <c r="L295" s="39">
        <v>606</v>
      </c>
      <c r="M295" s="42">
        <v>606</v>
      </c>
      <c r="N295" s="42">
        <v>606</v>
      </c>
      <c r="O295" s="42">
        <v>606</v>
      </c>
      <c r="P295" s="39">
        <v>607</v>
      </c>
      <c r="Q295" s="39">
        <v>624</v>
      </c>
      <c r="R295" s="39">
        <v>597</v>
      </c>
      <c r="S295" s="39">
        <v>599</v>
      </c>
      <c r="T295" s="39">
        <v>585</v>
      </c>
      <c r="U295" s="39">
        <v>584</v>
      </c>
      <c r="V295" s="39">
        <v>579</v>
      </c>
      <c r="W295" s="39">
        <v>571</v>
      </c>
      <c r="X295" s="39">
        <v>561</v>
      </c>
      <c r="Y295" s="39">
        <v>0</v>
      </c>
      <c r="Z295" s="39">
        <v>0</v>
      </c>
      <c r="AA295" s="39">
        <v>0</v>
      </c>
      <c r="AB295" s="40">
        <v>0</v>
      </c>
      <c r="AC295" s="40">
        <v>0</v>
      </c>
      <c r="AD295" s="40">
        <v>432</v>
      </c>
      <c r="AE295" s="39">
        <v>381</v>
      </c>
      <c r="AF295" s="39">
        <v>377</v>
      </c>
      <c r="AG295" s="39">
        <v>376</v>
      </c>
      <c r="AH295" s="39">
        <v>355</v>
      </c>
      <c r="AI295" s="39">
        <v>366</v>
      </c>
      <c r="AJ295" s="39">
        <v>362</v>
      </c>
      <c r="AK295" s="39">
        <v>352</v>
      </c>
      <c r="AL295" s="39">
        <v>350</v>
      </c>
      <c r="AM295" s="39">
        <v>345</v>
      </c>
      <c r="AN295" s="40">
        <v>342.69773885979725</v>
      </c>
      <c r="AO295" s="40">
        <v>340.29766604522536</v>
      </c>
      <c r="AP295" s="40">
        <v>338.74450757860171</v>
      </c>
      <c r="AQ295" s="40">
        <v>337.43692391723459</v>
      </c>
      <c r="AR295" s="40">
        <v>336.48869746659284</v>
      </c>
      <c r="AS295" s="40">
        <v>335.7401039775761</v>
      </c>
      <c r="AT295" s="40">
        <f t="shared" ref="AT295:BG295" si="219">AS295+(AS295*(POWER((AS295/AQ295),(0.333333333333333))-1))</f>
        <v>335.17639557684913</v>
      </c>
      <c r="AU295" s="40">
        <f t="shared" si="219"/>
        <v>334.74009992569626</v>
      </c>
      <c r="AV295" s="40">
        <f t="shared" si="219"/>
        <v>334.40742757337671</v>
      </c>
      <c r="AW295" s="40">
        <f t="shared" si="219"/>
        <v>334.1514971458131</v>
      </c>
      <c r="AX295" s="40">
        <f t="shared" si="219"/>
        <v>333.95552630728417</v>
      </c>
      <c r="AY295" s="40">
        <f t="shared" si="219"/>
        <v>333.80502829858222</v>
      </c>
      <c r="AZ295" s="40">
        <f t="shared" si="219"/>
        <v>333.68961853240387</v>
      </c>
      <c r="BA295" s="40">
        <f t="shared" si="219"/>
        <v>333.60102966591199</v>
      </c>
      <c r="BB295" s="40">
        <f t="shared" si="219"/>
        <v>333.53305782987599</v>
      </c>
      <c r="BC295" s="40">
        <f t="shared" si="219"/>
        <v>333.48088725412396</v>
      </c>
      <c r="BD295" s="40">
        <f t="shared" si="219"/>
        <v>333.44084939937522</v>
      </c>
      <c r="BE295" s="40">
        <f t="shared" si="219"/>
        <v>333.41011892109191</v>
      </c>
      <c r="BF295" s="40">
        <f t="shared" si="219"/>
        <v>333.38653281419931</v>
      </c>
      <c r="BG295" s="40">
        <f t="shared" si="219"/>
        <v>333.36842925210527</v>
      </c>
      <c r="BH295" s="40">
        <f>BG295+(BG295*(POWER((BG295/BE295),(0.333333333333333))-1))</f>
        <v>333.35453385422738</v>
      </c>
      <c r="BI295" s="40">
        <f t="shared" ref="BI295:BK295" si="220">BH295+(BH295*(POWER((BH295/BF295),(0.333333333333333))-1))</f>
        <v>333.34386821676463</v>
      </c>
      <c r="BJ295" s="40">
        <f t="shared" si="220"/>
        <v>333.33568160711161</v>
      </c>
      <c r="BK295" s="40">
        <f t="shared" si="220"/>
        <v>333.32939776166575</v>
      </c>
      <c r="BL295" s="40">
        <v>333.3245744162258</v>
      </c>
      <c r="BM295" s="40">
        <v>333.32087210151036</v>
      </c>
      <c r="BN295" s="40">
        <v>333.31803026325071</v>
      </c>
      <c r="BO295" s="40">
        <f t="shared" ref="BO295" si="221">BN295+(BN295*(POWER((BN295/BL295),(0.333333333333333))-1))</f>
        <v>333.31584890747718</v>
      </c>
      <c r="BP295" s="40">
        <f t="shared" ref="BP295" si="222">BO295+(BO295*(POWER((BO295/BM295),(0.333333333333333))-1))</f>
        <v>333.31417452628847</v>
      </c>
      <c r="BQ295" s="255">
        <f>BP295+(BP295*(POWER((BP295/BN295),(0.333333333333333))-1))</f>
        <v>333.31288929054597</v>
      </c>
      <c r="BR295" s="266">
        <v>302</v>
      </c>
      <c r="BS295" s="266">
        <v>298</v>
      </c>
      <c r="BT295" s="266">
        <v>297</v>
      </c>
    </row>
    <row r="296" spans="1:72" ht="36" customHeight="1" x14ac:dyDescent="0.25">
      <c r="A296" s="74">
        <v>283</v>
      </c>
      <c r="B296" s="71" t="s">
        <v>633</v>
      </c>
      <c r="C296" s="64" t="s">
        <v>45</v>
      </c>
      <c r="D296" s="22" t="s">
        <v>46</v>
      </c>
      <c r="E296" s="21" t="s">
        <v>127</v>
      </c>
      <c r="F296" s="21" t="s">
        <v>130</v>
      </c>
      <c r="G296" s="39">
        <v>423</v>
      </c>
      <c r="H296" s="39">
        <v>422</v>
      </c>
      <c r="I296" s="39">
        <v>460</v>
      </c>
      <c r="J296" s="39">
        <v>463</v>
      </c>
      <c r="K296" s="39">
        <v>547</v>
      </c>
      <c r="L296" s="39">
        <v>555</v>
      </c>
      <c r="M296" s="39">
        <v>590</v>
      </c>
      <c r="N296" s="39">
        <v>606</v>
      </c>
      <c r="O296" s="39">
        <v>608</v>
      </c>
      <c r="P296" s="39">
        <v>599</v>
      </c>
      <c r="Q296" s="39">
        <v>588</v>
      </c>
      <c r="R296" s="39">
        <v>602</v>
      </c>
      <c r="S296" s="39">
        <v>603</v>
      </c>
      <c r="T296" s="39">
        <v>586</v>
      </c>
      <c r="U296" s="39">
        <v>588</v>
      </c>
      <c r="V296" s="39">
        <v>578</v>
      </c>
      <c r="W296" s="39">
        <v>561</v>
      </c>
      <c r="X296" s="39">
        <v>552</v>
      </c>
      <c r="Y296" s="39">
        <v>548</v>
      </c>
      <c r="Z296" s="39">
        <v>550</v>
      </c>
      <c r="AA296" s="39">
        <v>546</v>
      </c>
      <c r="AB296" s="39">
        <v>513</v>
      </c>
      <c r="AC296" s="39">
        <v>462</v>
      </c>
      <c r="AD296" s="39">
        <v>461</v>
      </c>
      <c r="AE296" s="39">
        <v>426</v>
      </c>
      <c r="AF296" s="39">
        <v>432</v>
      </c>
      <c r="AG296" s="39">
        <v>433</v>
      </c>
      <c r="AH296" s="39">
        <v>427</v>
      </c>
      <c r="AI296" s="39">
        <v>430</v>
      </c>
      <c r="AJ296" s="39">
        <v>427</v>
      </c>
      <c r="AK296" s="39">
        <v>423</v>
      </c>
      <c r="AL296" s="39">
        <v>425</v>
      </c>
      <c r="AM296" s="39">
        <v>419</v>
      </c>
      <c r="AN296" s="39">
        <v>436</v>
      </c>
      <c r="AO296" s="39">
        <v>431</v>
      </c>
      <c r="AP296" s="39">
        <v>431</v>
      </c>
      <c r="AQ296" s="39">
        <v>421</v>
      </c>
      <c r="AR296" s="39">
        <v>416</v>
      </c>
      <c r="AS296" s="39">
        <v>395</v>
      </c>
      <c r="AT296" s="39">
        <v>2735</v>
      </c>
      <c r="AU296" s="39">
        <v>2690</v>
      </c>
      <c r="AV296" s="39">
        <v>2685</v>
      </c>
      <c r="AW296" s="39">
        <v>395</v>
      </c>
      <c r="AX296" s="39">
        <v>390</v>
      </c>
      <c r="AY296" s="39">
        <v>385</v>
      </c>
      <c r="AZ296" s="39">
        <v>410</v>
      </c>
      <c r="BA296" s="39">
        <v>390</v>
      </c>
      <c r="BB296" s="39">
        <v>390</v>
      </c>
      <c r="BC296" s="39">
        <v>357</v>
      </c>
      <c r="BD296" s="39">
        <v>355</v>
      </c>
      <c r="BE296" s="39">
        <v>350</v>
      </c>
      <c r="BF296" s="39">
        <v>358</v>
      </c>
      <c r="BG296" s="39">
        <v>365</v>
      </c>
      <c r="BH296" s="39">
        <v>365</v>
      </c>
      <c r="BI296" s="95">
        <v>366</v>
      </c>
      <c r="BJ296" s="95">
        <v>365</v>
      </c>
      <c r="BK296" s="95">
        <v>368</v>
      </c>
      <c r="BL296" s="95">
        <v>332</v>
      </c>
      <c r="BM296" s="39">
        <v>331</v>
      </c>
      <c r="BN296" s="39">
        <v>328</v>
      </c>
      <c r="BO296" s="39">
        <v>345</v>
      </c>
      <c r="BP296" s="39">
        <v>347</v>
      </c>
      <c r="BQ296" s="253">
        <v>345</v>
      </c>
      <c r="BR296" s="39">
        <v>302</v>
      </c>
      <c r="BS296" s="39">
        <v>298</v>
      </c>
      <c r="BT296" s="39">
        <v>297</v>
      </c>
    </row>
    <row r="297" spans="1:72" ht="36" customHeight="1" x14ac:dyDescent="0.25">
      <c r="A297" s="74">
        <v>284</v>
      </c>
      <c r="B297" s="71" t="s">
        <v>633</v>
      </c>
      <c r="C297" s="64" t="s">
        <v>45</v>
      </c>
      <c r="D297" s="22" t="s">
        <v>46</v>
      </c>
      <c r="E297" s="21" t="s">
        <v>43</v>
      </c>
      <c r="F297" s="21" t="s">
        <v>765</v>
      </c>
      <c r="G297" s="39">
        <v>2957</v>
      </c>
      <c r="H297" s="39">
        <v>3007</v>
      </c>
      <c r="I297" s="39">
        <v>2999</v>
      </c>
      <c r="J297" s="39">
        <v>3169</v>
      </c>
      <c r="K297" s="39">
        <v>3169</v>
      </c>
      <c r="L297" s="39">
        <v>3192</v>
      </c>
      <c r="M297" s="39">
        <v>3228</v>
      </c>
      <c r="N297" s="39">
        <v>3224</v>
      </c>
      <c r="O297" s="39">
        <v>3173</v>
      </c>
      <c r="P297" s="39">
        <v>2931</v>
      </c>
      <c r="Q297" s="39">
        <v>2890</v>
      </c>
      <c r="R297" s="39">
        <v>2940</v>
      </c>
      <c r="S297" s="39">
        <v>3042</v>
      </c>
      <c r="T297" s="39">
        <v>2931</v>
      </c>
      <c r="U297" s="39">
        <v>2909</v>
      </c>
      <c r="V297" s="39">
        <v>2888</v>
      </c>
      <c r="W297" s="39">
        <v>2911</v>
      </c>
      <c r="X297" s="39">
        <v>2807</v>
      </c>
      <c r="Y297" s="39">
        <v>3583</v>
      </c>
      <c r="Z297" s="39">
        <v>3570</v>
      </c>
      <c r="AA297" s="39">
        <v>3478</v>
      </c>
      <c r="AB297" s="39">
        <v>3255</v>
      </c>
      <c r="AC297" s="39">
        <v>3119</v>
      </c>
      <c r="AD297" s="39">
        <v>3101</v>
      </c>
      <c r="AE297" s="39">
        <v>2915</v>
      </c>
      <c r="AF297" s="39">
        <v>2900</v>
      </c>
      <c r="AG297" s="39">
        <v>2853</v>
      </c>
      <c r="AH297" s="39">
        <v>2838</v>
      </c>
      <c r="AI297" s="39">
        <v>2818</v>
      </c>
      <c r="AJ297" s="39">
        <v>2812</v>
      </c>
      <c r="AK297" s="39">
        <v>2823</v>
      </c>
      <c r="AL297" s="39">
        <v>2812</v>
      </c>
      <c r="AM297" s="39">
        <v>2808</v>
      </c>
      <c r="AN297" s="39">
        <v>2803</v>
      </c>
      <c r="AO297" s="39">
        <v>2728</v>
      </c>
      <c r="AP297" s="39">
        <v>2765</v>
      </c>
      <c r="AQ297" s="39">
        <v>2715</v>
      </c>
      <c r="AR297" s="39">
        <v>2718</v>
      </c>
      <c r="AS297" s="39">
        <v>2734</v>
      </c>
      <c r="AT297" s="39">
        <v>414</v>
      </c>
      <c r="AU297" s="39">
        <v>416</v>
      </c>
      <c r="AV297" s="39">
        <v>416</v>
      </c>
      <c r="AW297" s="39">
        <v>2711</v>
      </c>
      <c r="AX297" s="39">
        <v>2722</v>
      </c>
      <c r="AY297" s="39">
        <v>2715</v>
      </c>
      <c r="AZ297" s="39">
        <v>2605</v>
      </c>
      <c r="BA297" s="39">
        <v>2509</v>
      </c>
      <c r="BB297" s="39">
        <v>2509</v>
      </c>
      <c r="BC297" s="39">
        <v>2487</v>
      </c>
      <c r="BD297" s="39">
        <v>2446</v>
      </c>
      <c r="BE297" s="39">
        <v>2449</v>
      </c>
      <c r="BF297" s="39">
        <v>2396</v>
      </c>
      <c r="BG297" s="39">
        <v>2391</v>
      </c>
      <c r="BH297" s="39">
        <v>2360</v>
      </c>
      <c r="BI297" s="39">
        <v>2360</v>
      </c>
      <c r="BJ297" s="39">
        <v>2353</v>
      </c>
      <c r="BK297" s="39">
        <v>2255</v>
      </c>
      <c r="BL297" s="39">
        <v>2237</v>
      </c>
      <c r="BM297" s="39">
        <v>2234</v>
      </c>
      <c r="BN297" s="39">
        <v>2232</v>
      </c>
      <c r="BO297" s="39">
        <v>2269</v>
      </c>
      <c r="BP297" s="39">
        <v>2274</v>
      </c>
      <c r="BQ297" s="253">
        <v>2270</v>
      </c>
      <c r="BR297" s="39">
        <v>302</v>
      </c>
      <c r="BS297" s="39">
        <v>298</v>
      </c>
      <c r="BT297" s="39">
        <v>297</v>
      </c>
    </row>
    <row r="298" spans="1:72" ht="36" customHeight="1" x14ac:dyDescent="0.25">
      <c r="A298" s="74">
        <v>285</v>
      </c>
      <c r="B298" s="71" t="s">
        <v>633</v>
      </c>
      <c r="C298" s="64" t="s">
        <v>45</v>
      </c>
      <c r="D298" s="22" t="s">
        <v>210</v>
      </c>
      <c r="E298" s="21" t="s">
        <v>201</v>
      </c>
      <c r="F298" s="21" t="s">
        <v>675</v>
      </c>
      <c r="G298" s="45">
        <v>1897</v>
      </c>
      <c r="H298" s="45">
        <v>1814</v>
      </c>
      <c r="I298" s="45">
        <v>1797</v>
      </c>
      <c r="J298" s="45">
        <v>1901</v>
      </c>
      <c r="K298" s="45">
        <v>1838</v>
      </c>
      <c r="L298" s="45">
        <v>1894</v>
      </c>
      <c r="M298" s="45">
        <v>1916</v>
      </c>
      <c r="N298" s="45">
        <v>1816</v>
      </c>
      <c r="O298" s="45">
        <v>1815</v>
      </c>
      <c r="P298" s="45">
        <v>1754</v>
      </c>
      <c r="Q298" s="45">
        <v>1758</v>
      </c>
      <c r="R298" s="45">
        <v>1778</v>
      </c>
      <c r="S298" s="45">
        <v>1760</v>
      </c>
      <c r="T298" s="45">
        <v>1782</v>
      </c>
      <c r="U298" s="45">
        <v>1760</v>
      </c>
      <c r="V298" s="39">
        <v>1772</v>
      </c>
      <c r="W298" s="39">
        <v>1762</v>
      </c>
      <c r="X298" s="39">
        <v>1775</v>
      </c>
      <c r="Y298" s="39">
        <v>1763</v>
      </c>
      <c r="Z298" s="39">
        <v>1761</v>
      </c>
      <c r="AA298" s="39">
        <v>1760</v>
      </c>
      <c r="AB298" s="39">
        <v>1700</v>
      </c>
      <c r="AC298" s="39">
        <v>1584</v>
      </c>
      <c r="AD298" s="39">
        <v>1473</v>
      </c>
      <c r="AE298" s="39">
        <v>1395</v>
      </c>
      <c r="AF298" s="39">
        <v>1402</v>
      </c>
      <c r="AG298" s="39">
        <v>1407</v>
      </c>
      <c r="AH298" s="39">
        <v>1396</v>
      </c>
      <c r="AI298" s="39">
        <v>1384</v>
      </c>
      <c r="AJ298" s="39">
        <v>1379</v>
      </c>
      <c r="AK298" s="39">
        <v>1380</v>
      </c>
      <c r="AL298" s="39">
        <v>1378</v>
      </c>
      <c r="AM298" s="39">
        <v>1365</v>
      </c>
      <c r="AN298" s="39">
        <v>1379</v>
      </c>
      <c r="AO298" s="39">
        <v>1375</v>
      </c>
      <c r="AP298" s="39">
        <v>1395</v>
      </c>
      <c r="AQ298" s="43">
        <v>1391</v>
      </c>
      <c r="AR298" s="43">
        <v>1366</v>
      </c>
      <c r="AS298" s="43">
        <v>1380</v>
      </c>
      <c r="AT298" s="43">
        <v>1379</v>
      </c>
      <c r="AU298" s="43">
        <v>1375</v>
      </c>
      <c r="AV298" s="43">
        <v>1375</v>
      </c>
      <c r="AW298" s="39">
        <v>1375</v>
      </c>
      <c r="AX298" s="39">
        <v>1371</v>
      </c>
      <c r="AY298" s="39">
        <v>1365</v>
      </c>
      <c r="AZ298" s="39">
        <v>1350</v>
      </c>
      <c r="BA298" s="39">
        <v>1325</v>
      </c>
      <c r="BB298" s="39">
        <v>1324</v>
      </c>
      <c r="BC298" s="39">
        <v>1321</v>
      </c>
      <c r="BD298" s="39">
        <v>1307</v>
      </c>
      <c r="BE298" s="39">
        <v>1305</v>
      </c>
      <c r="BF298" s="39">
        <v>1306</v>
      </c>
      <c r="BG298" s="39">
        <v>1308</v>
      </c>
      <c r="BH298" s="39">
        <v>1302</v>
      </c>
      <c r="BI298" s="39">
        <v>1290</v>
      </c>
      <c r="BJ298" s="39">
        <v>1300</v>
      </c>
      <c r="BK298" s="39">
        <v>1290</v>
      </c>
      <c r="BL298" s="39">
        <v>1266</v>
      </c>
      <c r="BM298" s="39">
        <v>1265</v>
      </c>
      <c r="BN298" s="39">
        <v>1264</v>
      </c>
      <c r="BO298" s="39">
        <v>1260</v>
      </c>
      <c r="BP298" s="39">
        <v>1254</v>
      </c>
      <c r="BQ298" s="253">
        <v>1253</v>
      </c>
      <c r="BR298" s="39">
        <v>1270</v>
      </c>
      <c r="BS298" s="39">
        <v>1272</v>
      </c>
      <c r="BT298" s="39">
        <v>1269</v>
      </c>
    </row>
    <row r="299" spans="1:72" ht="36" customHeight="1" x14ac:dyDescent="0.25">
      <c r="A299" s="74">
        <v>286</v>
      </c>
      <c r="B299" s="71" t="s">
        <v>633</v>
      </c>
      <c r="C299" s="64" t="s">
        <v>240</v>
      </c>
      <c r="D299" s="22" t="s">
        <v>241</v>
      </c>
      <c r="E299" s="21" t="s">
        <v>229</v>
      </c>
      <c r="F299" s="21" t="s">
        <v>242</v>
      </c>
      <c r="G299" s="39">
        <v>2422</v>
      </c>
      <c r="H299" s="39">
        <v>2437</v>
      </c>
      <c r="I299" s="39">
        <v>2273</v>
      </c>
      <c r="J299" s="39">
        <v>2257</v>
      </c>
      <c r="K299" s="39">
        <v>2228</v>
      </c>
      <c r="L299" s="39">
        <v>2276</v>
      </c>
      <c r="M299" s="39">
        <v>2322</v>
      </c>
      <c r="N299" s="39">
        <v>2264</v>
      </c>
      <c r="O299" s="39">
        <v>2296</v>
      </c>
      <c r="P299" s="39">
        <v>2267</v>
      </c>
      <c r="Q299" s="39">
        <v>2224</v>
      </c>
      <c r="R299" s="39">
        <v>2142</v>
      </c>
      <c r="S299" s="39">
        <v>4156</v>
      </c>
      <c r="T299" s="39">
        <v>4068</v>
      </c>
      <c r="U299" s="39">
        <v>4034</v>
      </c>
      <c r="V299" s="39">
        <v>1991</v>
      </c>
      <c r="W299" s="39">
        <v>2032</v>
      </c>
      <c r="X299" s="39">
        <v>2097</v>
      </c>
      <c r="Y299" s="39">
        <v>2056</v>
      </c>
      <c r="Z299" s="39">
        <v>2127</v>
      </c>
      <c r="AA299" s="39">
        <v>2152</v>
      </c>
      <c r="AB299" s="39">
        <v>2016</v>
      </c>
      <c r="AC299" s="39">
        <v>1914</v>
      </c>
      <c r="AD299" s="39">
        <v>1932</v>
      </c>
      <c r="AE299" s="39">
        <v>1905</v>
      </c>
      <c r="AF299" s="39">
        <v>1894</v>
      </c>
      <c r="AG299" s="39">
        <v>1876</v>
      </c>
      <c r="AH299" s="39">
        <v>1855</v>
      </c>
      <c r="AI299" s="39">
        <v>1850</v>
      </c>
      <c r="AJ299" s="39">
        <v>1825</v>
      </c>
      <c r="AK299" s="39">
        <v>1823</v>
      </c>
      <c r="AL299" s="39">
        <v>1808</v>
      </c>
      <c r="AM299" s="39">
        <v>1790</v>
      </c>
      <c r="AN299" s="39">
        <v>1781</v>
      </c>
      <c r="AO299" s="39">
        <v>1779</v>
      </c>
      <c r="AP299" s="39">
        <v>1773</v>
      </c>
      <c r="AQ299" s="39">
        <v>1693</v>
      </c>
      <c r="AR299" s="39">
        <v>1687</v>
      </c>
      <c r="AS299" s="39">
        <v>1683</v>
      </c>
      <c r="AT299" s="39">
        <v>1681</v>
      </c>
      <c r="AU299" s="39">
        <v>1683</v>
      </c>
      <c r="AV299" s="39">
        <v>1676</v>
      </c>
      <c r="AW299" s="39">
        <v>1669</v>
      </c>
      <c r="AX299" s="39">
        <v>1653</v>
      </c>
      <c r="AY299" s="39">
        <v>1627</v>
      </c>
      <c r="AZ299" s="39">
        <v>1613</v>
      </c>
      <c r="BA299" s="39">
        <v>1586</v>
      </c>
      <c r="BB299" s="39">
        <v>805</v>
      </c>
      <c r="BC299" s="39">
        <v>805</v>
      </c>
      <c r="BD299" s="39">
        <v>898</v>
      </c>
      <c r="BE299" s="39">
        <v>889</v>
      </c>
      <c r="BF299" s="39">
        <v>852</v>
      </c>
      <c r="BG299" s="39">
        <v>860</v>
      </c>
      <c r="BH299" s="39">
        <v>843</v>
      </c>
      <c r="BI299" s="39">
        <v>841</v>
      </c>
      <c r="BJ299" s="39">
        <v>829</v>
      </c>
      <c r="BK299" s="39">
        <v>810</v>
      </c>
      <c r="BL299" s="39">
        <v>813</v>
      </c>
      <c r="BM299" s="39">
        <v>793</v>
      </c>
      <c r="BN299" s="39">
        <v>790</v>
      </c>
      <c r="BO299" s="39">
        <v>788</v>
      </c>
      <c r="BP299" s="39">
        <v>788</v>
      </c>
      <c r="BQ299" s="253">
        <v>786</v>
      </c>
      <c r="BR299" s="39">
        <v>778</v>
      </c>
      <c r="BS299" s="39">
        <v>761</v>
      </c>
      <c r="BT299" s="39">
        <v>764</v>
      </c>
    </row>
    <row r="300" spans="1:72" ht="36" customHeight="1" x14ac:dyDescent="0.25">
      <c r="A300" s="74">
        <v>287</v>
      </c>
      <c r="B300" s="71" t="s">
        <v>633</v>
      </c>
      <c r="C300" s="64" t="s">
        <v>240</v>
      </c>
      <c r="D300" s="22" t="s">
        <v>251</v>
      </c>
      <c r="E300" s="21" t="s">
        <v>229</v>
      </c>
      <c r="F300" s="21" t="s">
        <v>252</v>
      </c>
      <c r="G300" s="39">
        <v>871</v>
      </c>
      <c r="H300" s="39">
        <v>0</v>
      </c>
      <c r="I300" s="39">
        <v>0</v>
      </c>
      <c r="J300" s="40">
        <v>0</v>
      </c>
      <c r="K300" s="40">
        <v>0</v>
      </c>
      <c r="L300" s="40">
        <v>0</v>
      </c>
      <c r="M300" s="39">
        <v>364</v>
      </c>
      <c r="N300" s="39">
        <v>311</v>
      </c>
      <c r="O300" s="39">
        <v>398</v>
      </c>
      <c r="P300" s="39">
        <v>403</v>
      </c>
      <c r="Q300" s="39">
        <v>485</v>
      </c>
      <c r="R300" s="39">
        <v>565</v>
      </c>
      <c r="S300" s="39">
        <v>554</v>
      </c>
      <c r="T300" s="39">
        <v>668</v>
      </c>
      <c r="U300" s="39">
        <v>722</v>
      </c>
      <c r="V300" s="39">
        <v>820</v>
      </c>
      <c r="W300" s="39">
        <v>840</v>
      </c>
      <c r="X300" s="39">
        <v>881</v>
      </c>
      <c r="Y300" s="39">
        <v>830</v>
      </c>
      <c r="Z300" s="39">
        <v>887</v>
      </c>
      <c r="AA300" s="39">
        <v>937</v>
      </c>
      <c r="AB300" s="39">
        <v>846</v>
      </c>
      <c r="AC300" s="39">
        <v>771</v>
      </c>
      <c r="AD300" s="39">
        <v>765</v>
      </c>
      <c r="AE300" s="39">
        <v>768</v>
      </c>
      <c r="AF300" s="39">
        <v>772</v>
      </c>
      <c r="AG300" s="39">
        <v>763</v>
      </c>
      <c r="AH300" s="39">
        <v>752</v>
      </c>
      <c r="AI300" s="39">
        <v>735</v>
      </c>
      <c r="AJ300" s="39">
        <v>707</v>
      </c>
      <c r="AK300" s="39">
        <v>695</v>
      </c>
      <c r="AL300" s="39">
        <v>681</v>
      </c>
      <c r="AM300" s="39">
        <v>676</v>
      </c>
      <c r="AN300" s="39">
        <v>680</v>
      </c>
      <c r="AO300" s="39">
        <v>679</v>
      </c>
      <c r="AP300" s="39">
        <v>668</v>
      </c>
      <c r="AQ300" s="39">
        <v>643</v>
      </c>
      <c r="AR300" s="39">
        <v>635</v>
      </c>
      <c r="AS300" s="39">
        <v>645</v>
      </c>
      <c r="AT300" s="39">
        <v>646</v>
      </c>
      <c r="AU300" s="39">
        <v>640</v>
      </c>
      <c r="AV300" s="39">
        <v>635</v>
      </c>
      <c r="AW300" s="39">
        <v>636</v>
      </c>
      <c r="AX300" s="39">
        <v>632</v>
      </c>
      <c r="AY300" s="39">
        <v>616</v>
      </c>
      <c r="AZ300" s="39">
        <v>604</v>
      </c>
      <c r="BA300" s="39">
        <v>590</v>
      </c>
      <c r="BB300" s="39">
        <v>482</v>
      </c>
      <c r="BC300" s="39">
        <v>485</v>
      </c>
      <c r="BD300" s="39">
        <v>635</v>
      </c>
      <c r="BE300" s="39">
        <v>645</v>
      </c>
      <c r="BF300" s="39">
        <v>493</v>
      </c>
      <c r="BG300" s="39">
        <v>485</v>
      </c>
      <c r="BH300" s="39">
        <v>476</v>
      </c>
      <c r="BI300" s="39">
        <v>670</v>
      </c>
      <c r="BJ300" s="39">
        <v>493</v>
      </c>
      <c r="BK300" s="39">
        <v>470</v>
      </c>
      <c r="BL300" s="39">
        <v>472</v>
      </c>
      <c r="BM300" s="39">
        <v>469</v>
      </c>
      <c r="BN300" s="39">
        <v>472</v>
      </c>
      <c r="BO300" s="39">
        <v>466</v>
      </c>
      <c r="BP300" s="39">
        <v>466</v>
      </c>
      <c r="BQ300" s="253">
        <v>461</v>
      </c>
      <c r="BR300" s="39">
        <v>455</v>
      </c>
      <c r="BS300" s="39">
        <v>462</v>
      </c>
      <c r="BT300" s="39">
        <v>459</v>
      </c>
    </row>
    <row r="301" spans="1:72" ht="36" customHeight="1" x14ac:dyDescent="0.25">
      <c r="A301" s="74">
        <v>288</v>
      </c>
      <c r="B301" s="71" t="s">
        <v>633</v>
      </c>
      <c r="C301" s="64" t="s">
        <v>72</v>
      </c>
      <c r="D301" s="22" t="s">
        <v>703</v>
      </c>
      <c r="E301" s="21" t="s">
        <v>127</v>
      </c>
      <c r="F301" s="21" t="s">
        <v>444</v>
      </c>
      <c r="G301" s="39">
        <v>215</v>
      </c>
      <c r="H301" s="39">
        <v>236</v>
      </c>
      <c r="I301" s="39">
        <v>247</v>
      </c>
      <c r="J301" s="39">
        <v>156</v>
      </c>
      <c r="K301" s="39">
        <v>161</v>
      </c>
      <c r="L301" s="39">
        <v>152</v>
      </c>
      <c r="M301" s="39">
        <v>163</v>
      </c>
      <c r="N301" s="39">
        <v>173</v>
      </c>
      <c r="O301" s="39">
        <v>186</v>
      </c>
      <c r="P301" s="39">
        <v>203</v>
      </c>
      <c r="Q301" s="39">
        <v>192</v>
      </c>
      <c r="R301" s="39">
        <v>217</v>
      </c>
      <c r="S301" s="39">
        <v>250</v>
      </c>
      <c r="T301" s="39">
        <v>315</v>
      </c>
      <c r="U301" s="39">
        <v>300</v>
      </c>
      <c r="V301" s="39">
        <v>300</v>
      </c>
      <c r="W301" s="39">
        <v>275</v>
      </c>
      <c r="X301" s="39">
        <v>380</v>
      </c>
      <c r="Y301" s="39">
        <v>315</v>
      </c>
      <c r="Z301" s="39">
        <v>385</v>
      </c>
      <c r="AA301" s="39">
        <v>425</v>
      </c>
      <c r="AB301" s="40">
        <v>469.62195139062271</v>
      </c>
      <c r="AC301" s="40">
        <v>501.77722098454512</v>
      </c>
      <c r="AD301" s="40">
        <v>531</v>
      </c>
      <c r="AE301" s="40">
        <v>552.27157004186176</v>
      </c>
      <c r="AF301" s="40">
        <v>570.20795098421354</v>
      </c>
      <c r="AG301" s="40">
        <v>585</v>
      </c>
      <c r="AH301" s="39">
        <v>250</v>
      </c>
      <c r="AI301" s="39">
        <v>300</v>
      </c>
      <c r="AJ301" s="39">
        <v>315</v>
      </c>
      <c r="AK301" s="39">
        <v>242</v>
      </c>
      <c r="AL301" s="39">
        <v>242</v>
      </c>
      <c r="AM301" s="39">
        <v>209</v>
      </c>
      <c r="AN301" s="39">
        <v>330</v>
      </c>
      <c r="AO301" s="39">
        <v>212</v>
      </c>
      <c r="AP301" s="39">
        <v>238</v>
      </c>
      <c r="AQ301" s="39">
        <v>241</v>
      </c>
      <c r="AR301" s="39">
        <v>254</v>
      </c>
      <c r="AS301" s="39">
        <v>220</v>
      </c>
      <c r="AT301" s="39">
        <v>274</v>
      </c>
      <c r="AU301" s="39">
        <v>247</v>
      </c>
      <c r="AV301" s="39">
        <v>246</v>
      </c>
      <c r="AW301" s="39">
        <v>239</v>
      </c>
      <c r="AX301" s="39">
        <v>214</v>
      </c>
      <c r="AY301" s="39">
        <v>215</v>
      </c>
      <c r="AZ301" s="39">
        <v>244</v>
      </c>
      <c r="BA301" s="39">
        <v>203</v>
      </c>
      <c r="BB301" s="39">
        <v>146</v>
      </c>
      <c r="BC301" s="39">
        <v>83</v>
      </c>
      <c r="BD301" s="39">
        <v>150</v>
      </c>
      <c r="BE301" s="39">
        <v>212</v>
      </c>
      <c r="BF301" s="39">
        <v>198</v>
      </c>
      <c r="BG301" s="39">
        <v>141</v>
      </c>
      <c r="BH301" s="39">
        <v>199</v>
      </c>
      <c r="BI301" s="39">
        <v>139</v>
      </c>
      <c r="BJ301" s="39">
        <v>139</v>
      </c>
      <c r="BK301" s="39">
        <v>139</v>
      </c>
      <c r="BL301" s="39">
        <v>156</v>
      </c>
      <c r="BM301" s="39">
        <v>102</v>
      </c>
      <c r="BN301" s="39">
        <v>125</v>
      </c>
      <c r="BO301" s="40">
        <f t="shared" ref="BO301" si="223">BN301+(BN301*(POWER((BN301/BL301),(0.333333333333333))-1))</f>
        <v>116.10167478740226</v>
      </c>
      <c r="BP301" s="40">
        <f t="shared" ref="BP301" si="224">BO301+(BO301*(POWER((BO301/BM301),(0.333333333333333))-1))</f>
        <v>121.22287751784508</v>
      </c>
      <c r="BQ301" s="255">
        <f>BP301+(BP301*(POWER((BP301/BN301),(0.333333333333333))-1))</f>
        <v>119.989372120027</v>
      </c>
      <c r="BR301" s="266">
        <v>205</v>
      </c>
      <c r="BS301" s="266">
        <v>239</v>
      </c>
      <c r="BT301" s="266">
        <v>204</v>
      </c>
    </row>
    <row r="302" spans="1:72" ht="36" customHeight="1" x14ac:dyDescent="0.25">
      <c r="A302" s="74">
        <v>289</v>
      </c>
      <c r="B302" s="71" t="s">
        <v>633</v>
      </c>
      <c r="C302" s="64" t="s">
        <v>72</v>
      </c>
      <c r="D302" s="22" t="s">
        <v>73</v>
      </c>
      <c r="E302" s="21" t="s">
        <v>74</v>
      </c>
      <c r="F302" s="21" t="s">
        <v>766</v>
      </c>
      <c r="G302" s="39">
        <v>1447</v>
      </c>
      <c r="H302" s="39">
        <v>1542</v>
      </c>
      <c r="I302" s="39">
        <v>1598</v>
      </c>
      <c r="J302" s="39">
        <v>1268</v>
      </c>
      <c r="K302" s="39">
        <v>1551</v>
      </c>
      <c r="L302" s="39">
        <v>1551</v>
      </c>
      <c r="M302" s="39">
        <v>1532</v>
      </c>
      <c r="N302" s="39">
        <v>1577</v>
      </c>
      <c r="O302" s="39">
        <v>1822</v>
      </c>
      <c r="P302" s="39">
        <v>1569</v>
      </c>
      <c r="Q302" s="39">
        <v>1174</v>
      </c>
      <c r="R302" s="39">
        <v>513</v>
      </c>
      <c r="S302" s="39">
        <v>672</v>
      </c>
      <c r="T302" s="39">
        <v>887</v>
      </c>
      <c r="U302" s="39">
        <v>965</v>
      </c>
      <c r="V302" s="39">
        <v>1057</v>
      </c>
      <c r="W302" s="39">
        <v>1091</v>
      </c>
      <c r="X302" s="39">
        <v>1036</v>
      </c>
      <c r="Y302" s="39">
        <v>1189</v>
      </c>
      <c r="Z302" s="39">
        <v>1243</v>
      </c>
      <c r="AA302" s="39">
        <v>1665</v>
      </c>
      <c r="AB302" s="46">
        <v>1862.7662709848546</v>
      </c>
      <c r="AC302" s="46">
        <v>2131.6739496921114</v>
      </c>
      <c r="AD302" s="46">
        <v>2315</v>
      </c>
      <c r="AE302" s="39">
        <v>1154</v>
      </c>
      <c r="AF302" s="39">
        <v>1456</v>
      </c>
      <c r="AG302" s="39">
        <v>1182</v>
      </c>
      <c r="AH302" s="39">
        <v>1552</v>
      </c>
      <c r="AI302" s="39">
        <v>1132</v>
      </c>
      <c r="AJ302" s="39">
        <v>958</v>
      </c>
      <c r="AK302" s="39">
        <v>1257</v>
      </c>
      <c r="AL302" s="39">
        <v>1229</v>
      </c>
      <c r="AM302" s="39">
        <v>1033</v>
      </c>
      <c r="AN302" s="39">
        <v>1156</v>
      </c>
      <c r="AO302" s="39">
        <v>766</v>
      </c>
      <c r="AP302" s="39">
        <v>765</v>
      </c>
      <c r="AQ302" s="43">
        <v>875</v>
      </c>
      <c r="AR302" s="43">
        <v>1095</v>
      </c>
      <c r="AS302" s="43">
        <v>1115</v>
      </c>
      <c r="AT302" s="43">
        <v>1234</v>
      </c>
      <c r="AU302" s="43">
        <v>1089</v>
      </c>
      <c r="AV302" s="43">
        <v>1134</v>
      </c>
      <c r="AW302" s="39">
        <v>1271</v>
      </c>
      <c r="AX302" s="39">
        <v>1051</v>
      </c>
      <c r="AY302" s="39">
        <v>1370</v>
      </c>
      <c r="AZ302" s="39">
        <v>1007</v>
      </c>
      <c r="BA302" s="39">
        <v>958</v>
      </c>
      <c r="BB302" s="39">
        <v>597</v>
      </c>
      <c r="BC302" s="39">
        <v>957</v>
      </c>
      <c r="BD302" s="39">
        <v>413</v>
      </c>
      <c r="BE302" s="39">
        <v>337</v>
      </c>
      <c r="BF302" s="39">
        <v>336</v>
      </c>
      <c r="BG302" s="39">
        <v>252</v>
      </c>
      <c r="BH302" s="39">
        <v>221</v>
      </c>
      <c r="BI302" s="39">
        <v>159</v>
      </c>
      <c r="BJ302" s="39">
        <v>125</v>
      </c>
      <c r="BK302" s="39">
        <v>189</v>
      </c>
      <c r="BL302" s="39">
        <v>127</v>
      </c>
      <c r="BM302" s="39">
        <v>134</v>
      </c>
      <c r="BN302" s="39">
        <v>176</v>
      </c>
      <c r="BO302" s="39">
        <v>185</v>
      </c>
      <c r="BP302" s="39">
        <v>132</v>
      </c>
      <c r="BQ302" s="253">
        <v>115</v>
      </c>
      <c r="BR302" s="39">
        <v>127</v>
      </c>
      <c r="BS302" s="39">
        <v>130</v>
      </c>
      <c r="BT302" s="39">
        <v>128</v>
      </c>
    </row>
    <row r="303" spans="1:72" ht="36" customHeight="1" x14ac:dyDescent="0.25">
      <c r="A303" s="74">
        <v>290</v>
      </c>
      <c r="B303" s="71" t="s">
        <v>633</v>
      </c>
      <c r="C303" s="64" t="s">
        <v>230</v>
      </c>
      <c r="D303" s="22" t="s">
        <v>231</v>
      </c>
      <c r="E303" s="21" t="s">
        <v>229</v>
      </c>
      <c r="F303" s="21" t="s">
        <v>232</v>
      </c>
      <c r="G303" s="42">
        <v>120</v>
      </c>
      <c r="H303" s="42">
        <v>120</v>
      </c>
      <c r="I303" s="42">
        <v>120</v>
      </c>
      <c r="J303" s="42">
        <v>120</v>
      </c>
      <c r="K303" s="42">
        <v>120</v>
      </c>
      <c r="L303" s="42">
        <v>120</v>
      </c>
      <c r="M303" s="42">
        <v>120</v>
      </c>
      <c r="N303" s="42">
        <v>120</v>
      </c>
      <c r="O303" s="42">
        <v>120</v>
      </c>
      <c r="P303" s="42">
        <v>120</v>
      </c>
      <c r="Q303" s="42">
        <v>120</v>
      </c>
      <c r="R303" s="42">
        <v>120</v>
      </c>
      <c r="S303" s="42">
        <v>120</v>
      </c>
      <c r="T303" s="42">
        <v>120</v>
      </c>
      <c r="U303" s="42">
        <v>120</v>
      </c>
      <c r="V303" s="39">
        <v>54</v>
      </c>
      <c r="W303" s="39">
        <v>54</v>
      </c>
      <c r="X303" s="39">
        <v>54</v>
      </c>
      <c r="Y303" s="39">
        <v>66</v>
      </c>
      <c r="Z303" s="39">
        <v>66</v>
      </c>
      <c r="AA303" s="39">
        <v>66</v>
      </c>
      <c r="AB303" s="39">
        <v>152</v>
      </c>
      <c r="AC303" s="39">
        <v>152</v>
      </c>
      <c r="AD303" s="39">
        <v>152</v>
      </c>
      <c r="AE303" s="39">
        <v>152</v>
      </c>
      <c r="AF303" s="39">
        <v>152</v>
      </c>
      <c r="AG303" s="39">
        <v>152</v>
      </c>
      <c r="AH303" s="39">
        <v>152</v>
      </c>
      <c r="AI303" s="39">
        <v>152</v>
      </c>
      <c r="AJ303" s="39">
        <v>152</v>
      </c>
      <c r="AK303" s="40">
        <v>152</v>
      </c>
      <c r="AL303" s="40">
        <v>152</v>
      </c>
      <c r="AM303" s="40">
        <v>152</v>
      </c>
      <c r="AN303" s="39">
        <v>152</v>
      </c>
      <c r="AO303" s="39">
        <v>152</v>
      </c>
      <c r="AP303" s="39">
        <v>152</v>
      </c>
      <c r="AQ303" s="41">
        <v>152</v>
      </c>
      <c r="AR303" s="41">
        <v>152</v>
      </c>
      <c r="AS303" s="41">
        <v>152</v>
      </c>
      <c r="AT303" s="41">
        <f t="shared" ref="AT303:AY304" si="225">AS303+(AS303*(POWER((AS303/AQ303),(0.333333333333333))-1))</f>
        <v>152</v>
      </c>
      <c r="AU303" s="41">
        <f t="shared" si="225"/>
        <v>152</v>
      </c>
      <c r="AV303" s="41">
        <f t="shared" si="225"/>
        <v>152</v>
      </c>
      <c r="AW303" s="43">
        <v>152</v>
      </c>
      <c r="AX303" s="43">
        <v>152</v>
      </c>
      <c r="AY303" s="43">
        <v>152</v>
      </c>
      <c r="AZ303" s="41">
        <f t="shared" ref="AZ303:BG304" si="226">AY303+(AY303*(POWER((AY303/AW303),(0.333333333333333))-1))</f>
        <v>152</v>
      </c>
      <c r="BA303" s="41">
        <f t="shared" si="226"/>
        <v>152</v>
      </c>
      <c r="BB303" s="41">
        <f t="shared" si="226"/>
        <v>152</v>
      </c>
      <c r="BC303" s="41">
        <f t="shared" si="226"/>
        <v>152</v>
      </c>
      <c r="BD303" s="41">
        <f t="shared" si="226"/>
        <v>152</v>
      </c>
      <c r="BE303" s="41">
        <f t="shared" si="226"/>
        <v>152</v>
      </c>
      <c r="BF303" s="100">
        <v>152</v>
      </c>
      <c r="BG303" s="100">
        <v>152</v>
      </c>
      <c r="BH303" s="100">
        <v>152</v>
      </c>
      <c r="BI303" s="41">
        <f t="shared" ref="BI303:BI304" si="227">BH303+(BH303*(POWER((BH303/BF303),(0.333333333333333))-1))</f>
        <v>152</v>
      </c>
      <c r="BJ303" s="41">
        <f t="shared" ref="BJ303:BJ304" si="228">BI303+(BI303*(POWER((BI303/BG303),(0.333333333333333))-1))</f>
        <v>152</v>
      </c>
      <c r="BK303" s="41">
        <f t="shared" ref="BK303:BK304" si="229">BJ303+(BJ303*(POWER((BJ303/BH303),(0.333333333333333))-1))</f>
        <v>152</v>
      </c>
      <c r="BL303" s="44"/>
      <c r="BM303" s="44"/>
      <c r="BN303" s="44"/>
      <c r="BO303" s="44"/>
      <c r="BP303" s="44"/>
      <c r="BQ303" s="252"/>
      <c r="BR303" s="44"/>
      <c r="BS303" s="44"/>
      <c r="BT303" s="44"/>
    </row>
    <row r="304" spans="1:72" ht="36" customHeight="1" x14ac:dyDescent="0.25">
      <c r="A304" s="74">
        <v>291</v>
      </c>
      <c r="B304" s="71" t="s">
        <v>633</v>
      </c>
      <c r="C304" s="64" t="s">
        <v>364</v>
      </c>
      <c r="D304" s="22" t="s">
        <v>365</v>
      </c>
      <c r="E304" s="21" t="s">
        <v>352</v>
      </c>
      <c r="F304" s="21" t="s">
        <v>366</v>
      </c>
      <c r="G304" s="39">
        <v>51</v>
      </c>
      <c r="H304" s="39">
        <v>51</v>
      </c>
      <c r="I304" s="39">
        <v>51</v>
      </c>
      <c r="J304" s="39">
        <v>51</v>
      </c>
      <c r="K304" s="39">
        <v>51</v>
      </c>
      <c r="L304" s="39">
        <v>51</v>
      </c>
      <c r="M304" s="39">
        <v>51</v>
      </c>
      <c r="N304" s="39">
        <v>51</v>
      </c>
      <c r="O304" s="39">
        <v>51</v>
      </c>
      <c r="P304" s="39">
        <v>51</v>
      </c>
      <c r="Q304" s="39">
        <v>51</v>
      </c>
      <c r="R304" s="39">
        <v>51</v>
      </c>
      <c r="S304" s="39">
        <v>51</v>
      </c>
      <c r="T304" s="39">
        <v>51</v>
      </c>
      <c r="U304" s="39">
        <v>51</v>
      </c>
      <c r="V304" s="40">
        <v>51</v>
      </c>
      <c r="W304" s="40">
        <v>51</v>
      </c>
      <c r="X304" s="40">
        <v>51</v>
      </c>
      <c r="Y304" s="40">
        <v>51</v>
      </c>
      <c r="Z304" s="40">
        <v>51</v>
      </c>
      <c r="AA304" s="40">
        <v>51</v>
      </c>
      <c r="AB304" s="40">
        <v>51</v>
      </c>
      <c r="AC304" s="40">
        <v>51</v>
      </c>
      <c r="AD304" s="40">
        <v>51</v>
      </c>
      <c r="AE304" s="40">
        <v>51</v>
      </c>
      <c r="AF304" s="40">
        <v>51</v>
      </c>
      <c r="AG304" s="40">
        <v>51</v>
      </c>
      <c r="AH304" s="40">
        <v>51</v>
      </c>
      <c r="AI304" s="40">
        <v>51</v>
      </c>
      <c r="AJ304" s="40">
        <v>51</v>
      </c>
      <c r="AK304" s="40">
        <v>51</v>
      </c>
      <c r="AL304" s="40">
        <v>51</v>
      </c>
      <c r="AM304" s="40">
        <v>51</v>
      </c>
      <c r="AN304" s="40">
        <v>51</v>
      </c>
      <c r="AO304" s="40">
        <v>51</v>
      </c>
      <c r="AP304" s="40">
        <v>51</v>
      </c>
      <c r="AQ304" s="40">
        <v>51</v>
      </c>
      <c r="AR304" s="40">
        <v>51</v>
      </c>
      <c r="AS304" s="46">
        <v>51</v>
      </c>
      <c r="AT304" s="46">
        <f t="shared" si="225"/>
        <v>51</v>
      </c>
      <c r="AU304" s="46">
        <f t="shared" si="225"/>
        <v>51</v>
      </c>
      <c r="AV304" s="46">
        <f t="shared" si="225"/>
        <v>51</v>
      </c>
      <c r="AW304" s="46">
        <f t="shared" si="225"/>
        <v>51</v>
      </c>
      <c r="AX304" s="46">
        <f t="shared" si="225"/>
        <v>51</v>
      </c>
      <c r="AY304" s="46">
        <f t="shared" si="225"/>
        <v>51</v>
      </c>
      <c r="AZ304" s="46">
        <f t="shared" si="226"/>
        <v>51</v>
      </c>
      <c r="BA304" s="46">
        <f t="shared" si="226"/>
        <v>51</v>
      </c>
      <c r="BB304" s="46">
        <f t="shared" si="226"/>
        <v>51</v>
      </c>
      <c r="BC304" s="46">
        <f t="shared" si="226"/>
        <v>51</v>
      </c>
      <c r="BD304" s="46">
        <f t="shared" si="226"/>
        <v>51</v>
      </c>
      <c r="BE304" s="46">
        <f t="shared" si="226"/>
        <v>51</v>
      </c>
      <c r="BF304" s="40">
        <f t="shared" si="226"/>
        <v>51</v>
      </c>
      <c r="BG304" s="40">
        <f t="shared" si="226"/>
        <v>51</v>
      </c>
      <c r="BH304" s="40">
        <f>BG304+(BG304*(POWER((BG304/BE304),(0.333333333333333))-1))</f>
        <v>51</v>
      </c>
      <c r="BI304" s="40">
        <f t="shared" si="227"/>
        <v>51</v>
      </c>
      <c r="BJ304" s="40">
        <f t="shared" si="228"/>
        <v>51</v>
      </c>
      <c r="BK304" s="40">
        <f t="shared" si="229"/>
        <v>51</v>
      </c>
      <c r="BL304" s="40">
        <v>51</v>
      </c>
      <c r="BM304" s="40">
        <v>51</v>
      </c>
      <c r="BN304" s="40">
        <v>51</v>
      </c>
      <c r="BO304" s="40">
        <f t="shared" ref="BO304" si="230">BN304+(BN304*(POWER((BN304/BL304),(0.333333333333333))-1))</f>
        <v>51</v>
      </c>
      <c r="BP304" s="40">
        <f t="shared" ref="BP304" si="231">BO304+(BO304*(POWER((BO304/BM304),(0.333333333333333))-1))</f>
        <v>51</v>
      </c>
      <c r="BQ304" s="255">
        <f>BP304+(BP304*(POWER((BP304/BN304),(0.333333333333333))-1))</f>
        <v>51</v>
      </c>
      <c r="BR304" s="255">
        <f>BQ304+(BQ304*(POWER((BQ304/BO304),(0.333333333333333))-1))</f>
        <v>51</v>
      </c>
      <c r="BS304" s="255">
        <f t="shared" ref="BS304" si="232">BR304+(BR304*(POWER((BR304/BP304),(0.333333333333333))-1))</f>
        <v>51</v>
      </c>
      <c r="BT304" s="255">
        <f t="shared" ref="BT304" si="233">BS304+(BS304*(POWER((BS304/BQ304),(0.333333333333333))-1))</f>
        <v>51</v>
      </c>
    </row>
    <row r="305" spans="1:72" ht="36" customHeight="1" x14ac:dyDescent="0.25">
      <c r="A305" s="74">
        <v>292</v>
      </c>
      <c r="B305" s="71" t="s">
        <v>633</v>
      </c>
      <c r="C305" s="64" t="s">
        <v>423</v>
      </c>
      <c r="D305" s="22" t="s">
        <v>136</v>
      </c>
      <c r="E305" s="21" t="s">
        <v>127</v>
      </c>
      <c r="F305" s="21" t="s">
        <v>445</v>
      </c>
      <c r="G305" s="39">
        <v>2863</v>
      </c>
      <c r="H305" s="39">
        <v>2898</v>
      </c>
      <c r="I305" s="39">
        <v>2925</v>
      </c>
      <c r="J305" s="39">
        <v>2850</v>
      </c>
      <c r="K305" s="39">
        <v>2877</v>
      </c>
      <c r="L305" s="39">
        <v>2881</v>
      </c>
      <c r="M305" s="39">
        <v>2896</v>
      </c>
      <c r="N305" s="39">
        <v>2876</v>
      </c>
      <c r="O305" s="39">
        <v>2897</v>
      </c>
      <c r="P305" s="39">
        <v>2944</v>
      </c>
      <c r="Q305" s="39">
        <v>2709</v>
      </c>
      <c r="R305" s="39">
        <v>2929</v>
      </c>
      <c r="S305" s="39">
        <v>2780</v>
      </c>
      <c r="T305" s="39">
        <v>2974</v>
      </c>
      <c r="U305" s="39">
        <v>2858</v>
      </c>
      <c r="V305" s="39">
        <v>2933</v>
      </c>
      <c r="W305" s="39">
        <v>2824</v>
      </c>
      <c r="X305" s="39">
        <v>2776</v>
      </c>
      <c r="Y305" s="39">
        <v>2616</v>
      </c>
      <c r="Z305" s="39">
        <v>2634</v>
      </c>
      <c r="AA305" s="39">
        <v>2672</v>
      </c>
      <c r="AB305" s="39">
        <v>2575</v>
      </c>
      <c r="AC305" s="39">
        <v>2580</v>
      </c>
      <c r="AD305" s="39">
        <v>2848</v>
      </c>
      <c r="AE305" s="39">
        <v>2759</v>
      </c>
      <c r="AF305" s="39">
        <v>2815</v>
      </c>
      <c r="AG305" s="39">
        <v>2661</v>
      </c>
      <c r="AH305" s="39">
        <v>2689</v>
      </c>
      <c r="AI305" s="39">
        <v>2631</v>
      </c>
      <c r="AJ305" s="39">
        <v>2521</v>
      </c>
      <c r="AK305" s="39">
        <v>2416</v>
      </c>
      <c r="AL305" s="39">
        <v>2418</v>
      </c>
      <c r="AM305" s="39">
        <v>2414</v>
      </c>
      <c r="AN305" s="39">
        <v>2432</v>
      </c>
      <c r="AO305" s="39">
        <v>2433</v>
      </c>
      <c r="AP305" s="39">
        <v>2526</v>
      </c>
      <c r="AQ305" s="39">
        <v>2387</v>
      </c>
      <c r="AR305" s="39">
        <v>2345</v>
      </c>
      <c r="AS305" s="39">
        <v>2146</v>
      </c>
      <c r="AT305" s="39">
        <v>2226</v>
      </c>
      <c r="AU305" s="39">
        <v>2371</v>
      </c>
      <c r="AV305" s="39">
        <v>2103</v>
      </c>
      <c r="AW305" s="39">
        <v>1949</v>
      </c>
      <c r="AX305" s="39">
        <v>1944</v>
      </c>
      <c r="AY305" s="39">
        <v>1900</v>
      </c>
      <c r="AZ305" s="39">
        <v>1841</v>
      </c>
      <c r="BA305" s="39">
        <v>1803</v>
      </c>
      <c r="BB305" s="39">
        <v>1664</v>
      </c>
      <c r="BC305" s="39">
        <v>1491</v>
      </c>
      <c r="BD305" s="39">
        <v>1635</v>
      </c>
      <c r="BE305" s="39">
        <v>1647</v>
      </c>
      <c r="BF305" s="39">
        <v>1612</v>
      </c>
      <c r="BG305" s="39">
        <v>1555</v>
      </c>
      <c r="BH305" s="39">
        <v>1368</v>
      </c>
      <c r="BI305" s="39">
        <v>1292</v>
      </c>
      <c r="BJ305" s="39">
        <v>1230</v>
      </c>
      <c r="BK305" s="39">
        <v>1294</v>
      </c>
      <c r="BL305" s="39">
        <v>1235</v>
      </c>
      <c r="BM305" s="39">
        <v>1184</v>
      </c>
      <c r="BN305" s="39">
        <v>1229</v>
      </c>
      <c r="BO305" s="39">
        <v>1198</v>
      </c>
      <c r="BP305" s="39">
        <v>1164</v>
      </c>
      <c r="BQ305" s="253">
        <v>1122</v>
      </c>
      <c r="BR305" s="39">
        <v>1120</v>
      </c>
      <c r="BS305" s="39">
        <v>1076</v>
      </c>
      <c r="BT305" s="39">
        <v>1068</v>
      </c>
    </row>
    <row r="306" spans="1:72" ht="36" customHeight="1" x14ac:dyDescent="0.25">
      <c r="A306" s="74">
        <v>293</v>
      </c>
      <c r="B306" s="71" t="s">
        <v>633</v>
      </c>
      <c r="C306" s="64" t="s">
        <v>610</v>
      </c>
      <c r="D306" s="22" t="s">
        <v>195</v>
      </c>
      <c r="E306" s="21" t="s">
        <v>164</v>
      </c>
      <c r="F306" s="21" t="s">
        <v>177</v>
      </c>
      <c r="G306" s="39">
        <v>684</v>
      </c>
      <c r="H306" s="39">
        <v>688</v>
      </c>
      <c r="I306" s="39">
        <v>690</v>
      </c>
      <c r="J306" s="39">
        <v>698</v>
      </c>
      <c r="K306" s="39">
        <v>710</v>
      </c>
      <c r="L306" s="39">
        <v>719</v>
      </c>
      <c r="M306" s="39">
        <v>723</v>
      </c>
      <c r="N306" s="39">
        <v>729</v>
      </c>
      <c r="O306" s="39">
        <v>734</v>
      </c>
      <c r="P306" s="39">
        <v>734</v>
      </c>
      <c r="Q306" s="39">
        <v>732</v>
      </c>
      <c r="R306" s="39">
        <v>733</v>
      </c>
      <c r="S306" s="39">
        <v>698</v>
      </c>
      <c r="T306" s="39">
        <v>715</v>
      </c>
      <c r="U306" s="39">
        <v>711</v>
      </c>
      <c r="V306" s="39">
        <v>714</v>
      </c>
      <c r="W306" s="39">
        <v>720</v>
      </c>
      <c r="X306" s="39">
        <v>724</v>
      </c>
      <c r="Y306" s="39">
        <v>717</v>
      </c>
      <c r="Z306" s="39">
        <v>710</v>
      </c>
      <c r="AA306" s="39">
        <v>712</v>
      </c>
      <c r="AB306" s="39">
        <v>712</v>
      </c>
      <c r="AC306" s="39">
        <v>704</v>
      </c>
      <c r="AD306" s="39">
        <v>692</v>
      </c>
      <c r="AE306" s="39">
        <v>689</v>
      </c>
      <c r="AF306" s="39">
        <v>694</v>
      </c>
      <c r="AG306" s="39">
        <v>697</v>
      </c>
      <c r="AH306" s="39">
        <v>695</v>
      </c>
      <c r="AI306" s="39">
        <v>699</v>
      </c>
      <c r="AJ306" s="39">
        <v>694</v>
      </c>
      <c r="AK306" s="39">
        <v>697</v>
      </c>
      <c r="AL306" s="39">
        <v>695</v>
      </c>
      <c r="AM306" s="39">
        <v>700</v>
      </c>
      <c r="AN306" s="39">
        <v>691</v>
      </c>
      <c r="AO306" s="39">
        <v>683</v>
      </c>
      <c r="AP306" s="39">
        <v>687</v>
      </c>
      <c r="AQ306" s="39">
        <v>687</v>
      </c>
      <c r="AR306" s="39">
        <v>690</v>
      </c>
      <c r="AS306" s="39">
        <v>685</v>
      </c>
      <c r="AT306" s="39">
        <v>682</v>
      </c>
      <c r="AU306" s="39">
        <v>689</v>
      </c>
      <c r="AV306" s="39">
        <v>686</v>
      </c>
      <c r="AW306" s="39">
        <v>678</v>
      </c>
      <c r="AX306" s="39">
        <v>672</v>
      </c>
      <c r="AY306" s="39">
        <v>675</v>
      </c>
      <c r="AZ306" s="40">
        <f>AY306+(AY306*(POWER((AY306/AW306),(0.333333333333333))-1))</f>
        <v>674.00295275841086</v>
      </c>
      <c r="BA306" s="40">
        <f>AZ306+(AZ306*(POWER((AZ306/AX306),(0.333333333333333))-1))</f>
        <v>674.67192946022567</v>
      </c>
      <c r="BB306" s="40">
        <f>BA306+(BA306*(POWER((BA306/AY306),(0.333333333333333))-1))</f>
        <v>674.56260805129887</v>
      </c>
      <c r="BC306" s="39">
        <v>654</v>
      </c>
      <c r="BD306" s="39">
        <v>645</v>
      </c>
      <c r="BE306" s="39">
        <v>630</v>
      </c>
      <c r="BF306" s="39">
        <v>612</v>
      </c>
      <c r="BG306" s="39">
        <v>617</v>
      </c>
      <c r="BH306" s="39">
        <v>628</v>
      </c>
      <c r="BI306" s="39">
        <v>625</v>
      </c>
      <c r="BJ306" s="39">
        <v>622</v>
      </c>
      <c r="BK306" s="39">
        <v>626</v>
      </c>
      <c r="BL306" s="39">
        <v>627</v>
      </c>
      <c r="BM306" s="39">
        <v>624</v>
      </c>
      <c r="BN306" s="39">
        <v>627</v>
      </c>
      <c r="BO306" s="39">
        <v>625</v>
      </c>
      <c r="BP306" s="39">
        <v>627</v>
      </c>
      <c r="BQ306" s="253">
        <v>625</v>
      </c>
      <c r="BR306" s="255">
        <f>BQ306+(BQ306*(POWER((BQ306/BO306),(0.333333333333333))-1))</f>
        <v>625</v>
      </c>
      <c r="BS306" s="255">
        <f t="shared" ref="BS306" si="234">BR306+(BR306*(POWER((BR306/BP306),(0.333333333333333))-1))</f>
        <v>624.33475202521572</v>
      </c>
      <c r="BT306" s="255">
        <f t="shared" ref="BT306" si="235">BS306+(BS306*(POWER((BS306/BQ306),(0.333333333333333))-1))</f>
        <v>624.11316009036511</v>
      </c>
    </row>
    <row r="307" spans="1:72" ht="36" customHeight="1" x14ac:dyDescent="0.25">
      <c r="A307" s="74">
        <v>294</v>
      </c>
      <c r="B307" s="71" t="s">
        <v>633</v>
      </c>
      <c r="C307" s="64" t="s">
        <v>536</v>
      </c>
      <c r="D307" s="22" t="s">
        <v>554</v>
      </c>
      <c r="E307" s="21" t="s">
        <v>35</v>
      </c>
      <c r="F307" s="21" t="s">
        <v>565</v>
      </c>
      <c r="G307" s="42">
        <v>0</v>
      </c>
      <c r="H307" s="42">
        <v>0</v>
      </c>
      <c r="I307" s="42">
        <v>0</v>
      </c>
      <c r="J307" s="42">
        <v>0</v>
      </c>
      <c r="K307" s="42">
        <v>0</v>
      </c>
      <c r="L307" s="42">
        <v>0</v>
      </c>
      <c r="M307" s="42">
        <v>0</v>
      </c>
      <c r="N307" s="42">
        <v>0</v>
      </c>
      <c r="O307" s="42">
        <v>0</v>
      </c>
      <c r="P307" s="42">
        <v>0</v>
      </c>
      <c r="Q307" s="42">
        <v>0</v>
      </c>
      <c r="R307" s="42">
        <v>0</v>
      </c>
      <c r="S307" s="42">
        <v>0</v>
      </c>
      <c r="T307" s="42">
        <v>0</v>
      </c>
      <c r="U307" s="42">
        <v>0</v>
      </c>
      <c r="V307" s="39">
        <v>0</v>
      </c>
      <c r="W307" s="39">
        <v>0</v>
      </c>
      <c r="X307" s="39">
        <v>4</v>
      </c>
      <c r="Y307" s="40">
        <v>4</v>
      </c>
      <c r="Z307" s="40">
        <v>4</v>
      </c>
      <c r="AA307" s="40">
        <v>4</v>
      </c>
      <c r="AB307" s="39">
        <v>6</v>
      </c>
      <c r="AC307" s="39">
        <v>6</v>
      </c>
      <c r="AD307" s="39">
        <v>6</v>
      </c>
      <c r="AE307" s="51">
        <v>9</v>
      </c>
      <c r="AF307" s="51">
        <v>9</v>
      </c>
      <c r="AG307" s="51">
        <v>9</v>
      </c>
      <c r="AH307" s="40">
        <v>9</v>
      </c>
      <c r="AI307" s="40">
        <v>9</v>
      </c>
      <c r="AJ307" s="40">
        <v>9</v>
      </c>
      <c r="AK307" s="38">
        <v>12</v>
      </c>
      <c r="AL307" s="38">
        <v>12</v>
      </c>
      <c r="AM307" s="38">
        <v>12</v>
      </c>
      <c r="AN307" s="39">
        <v>12</v>
      </c>
      <c r="AO307" s="39">
        <v>12</v>
      </c>
      <c r="AP307" s="39">
        <v>12</v>
      </c>
      <c r="AQ307" s="39">
        <v>12</v>
      </c>
      <c r="AR307" s="39">
        <v>12</v>
      </c>
      <c r="AS307" s="39">
        <v>12</v>
      </c>
      <c r="AT307" s="39">
        <v>12</v>
      </c>
      <c r="AU307" s="39">
        <v>12</v>
      </c>
      <c r="AV307" s="39">
        <v>12</v>
      </c>
      <c r="AW307" s="39">
        <v>12</v>
      </c>
      <c r="AX307" s="39">
        <v>12</v>
      </c>
      <c r="AY307" s="39">
        <v>12</v>
      </c>
      <c r="AZ307" s="39">
        <v>12</v>
      </c>
      <c r="BA307" s="39">
        <v>12</v>
      </c>
      <c r="BB307" s="39">
        <v>12</v>
      </c>
      <c r="BC307" s="39">
        <v>14</v>
      </c>
      <c r="BD307" s="39">
        <v>14</v>
      </c>
      <c r="BE307" s="39">
        <v>14</v>
      </c>
      <c r="BF307" s="39">
        <v>14</v>
      </c>
      <c r="BG307" s="39">
        <v>14</v>
      </c>
      <c r="BH307" s="39">
        <v>14</v>
      </c>
      <c r="BI307" s="39">
        <v>14</v>
      </c>
      <c r="BJ307" s="39">
        <v>14</v>
      </c>
      <c r="BK307" s="39">
        <v>14</v>
      </c>
      <c r="BL307" s="39">
        <v>12</v>
      </c>
      <c r="BM307" s="39">
        <v>24</v>
      </c>
      <c r="BN307" s="39">
        <v>12</v>
      </c>
      <c r="BO307" s="39">
        <v>257</v>
      </c>
      <c r="BP307" s="39">
        <v>257</v>
      </c>
      <c r="BQ307" s="253">
        <v>514</v>
      </c>
      <c r="BR307" s="39">
        <v>6</v>
      </c>
      <c r="BS307" s="39">
        <v>6</v>
      </c>
      <c r="BT307" s="39">
        <v>6</v>
      </c>
    </row>
    <row r="308" spans="1:72" ht="36" customHeight="1" x14ac:dyDescent="0.25">
      <c r="A308" s="74">
        <v>295</v>
      </c>
      <c r="B308" s="71" t="s">
        <v>633</v>
      </c>
      <c r="C308" s="64" t="s">
        <v>923</v>
      </c>
      <c r="D308" s="22" t="s">
        <v>924</v>
      </c>
      <c r="E308" s="21" t="s">
        <v>310</v>
      </c>
      <c r="F308" s="21" t="s">
        <v>339</v>
      </c>
      <c r="G308" s="60"/>
      <c r="H308" s="60"/>
      <c r="I308" s="60"/>
      <c r="J308" s="60"/>
      <c r="K308" s="60"/>
      <c r="L308" s="60"/>
      <c r="M308" s="60"/>
      <c r="N308" s="60"/>
      <c r="O308" s="60"/>
      <c r="P308" s="60"/>
      <c r="Q308" s="60"/>
      <c r="R308" s="60"/>
      <c r="S308" s="60"/>
      <c r="T308" s="60"/>
      <c r="U308" s="60"/>
      <c r="V308" s="60"/>
      <c r="W308" s="60"/>
      <c r="X308" s="60"/>
      <c r="Y308" s="60"/>
      <c r="Z308" s="60"/>
      <c r="AA308" s="60"/>
      <c r="AB308" s="60"/>
      <c r="AC308" s="60"/>
      <c r="AD308" s="60"/>
      <c r="AE308" s="60"/>
      <c r="AF308" s="60"/>
      <c r="AG308" s="60"/>
      <c r="AH308" s="60"/>
      <c r="AI308" s="60"/>
      <c r="AJ308" s="60"/>
      <c r="AK308" s="60"/>
      <c r="AL308" s="60"/>
      <c r="AM308" s="60"/>
      <c r="AN308" s="60"/>
      <c r="AO308" s="60"/>
      <c r="AP308" s="60"/>
      <c r="AQ308" s="60"/>
      <c r="AR308" s="60"/>
      <c r="AS308" s="60"/>
      <c r="AT308" s="60"/>
      <c r="AU308" s="45"/>
      <c r="AV308" s="45"/>
      <c r="AW308" s="45"/>
      <c r="AX308" s="45"/>
      <c r="AY308" s="45"/>
      <c r="AZ308" s="45"/>
      <c r="BA308" s="45"/>
      <c r="BB308" s="45"/>
      <c r="BC308" s="45">
        <v>15</v>
      </c>
      <c r="BD308" s="45">
        <v>15</v>
      </c>
      <c r="BE308" s="45">
        <v>15</v>
      </c>
      <c r="BF308" s="39">
        <v>8</v>
      </c>
      <c r="BG308" s="39">
        <v>50</v>
      </c>
      <c r="BH308" s="39">
        <v>56</v>
      </c>
      <c r="BI308" s="39">
        <v>60</v>
      </c>
      <c r="BJ308" s="39">
        <v>60</v>
      </c>
      <c r="BK308" s="39">
        <v>67</v>
      </c>
      <c r="BL308" s="40">
        <v>69.510325168646688</v>
      </c>
      <c r="BM308" s="40">
        <v>73.004339608833916</v>
      </c>
      <c r="BN308" s="40">
        <v>75.123065464865618</v>
      </c>
      <c r="BO308" s="40">
        <f t="shared" ref="BO308" si="236">BN308+(BN308*(POWER((BN308/BL308),(0.333333333333333))-1))</f>
        <v>77.092943610218001</v>
      </c>
      <c r="BP308" s="40">
        <f t="shared" ref="BP308" si="237">BO308+(BO308*(POWER((BO308/BM308),(0.333333333333333))-1))</f>
        <v>78.506077569693829</v>
      </c>
      <c r="BQ308" s="255">
        <f>BP308+(BP308*(POWER((BP308/BN308),(0.333333333333333))-1))</f>
        <v>79.667270563945991</v>
      </c>
      <c r="BR308" s="255">
        <f>BQ308+(BQ308*(POWER((BQ308/BO308),(0.333333333333333))-1))</f>
        <v>80.544342674283001</v>
      </c>
      <c r="BS308" s="255">
        <f t="shared" ref="BS308:BT308" si="238">BR308+(BR308*(POWER((BR308/BP308),(0.333333333333333))-1))</f>
        <v>81.235457201631277</v>
      </c>
      <c r="BT308" s="255">
        <f t="shared" si="238"/>
        <v>81.765015985586643</v>
      </c>
    </row>
    <row r="309" spans="1:72" ht="36" customHeight="1" x14ac:dyDescent="0.25">
      <c r="A309" s="74">
        <v>296</v>
      </c>
      <c r="B309" s="71" t="s">
        <v>633</v>
      </c>
      <c r="C309" s="64" t="s">
        <v>190</v>
      </c>
      <c r="D309" s="22" t="s">
        <v>191</v>
      </c>
      <c r="E309" s="21" t="s">
        <v>164</v>
      </c>
      <c r="F309" s="21" t="s">
        <v>629</v>
      </c>
      <c r="G309" s="45">
        <v>121</v>
      </c>
      <c r="H309" s="45">
        <v>122</v>
      </c>
      <c r="I309" s="45">
        <v>126</v>
      </c>
      <c r="J309" s="45">
        <v>111</v>
      </c>
      <c r="K309" s="45">
        <v>128</v>
      </c>
      <c r="L309" s="45">
        <v>119</v>
      </c>
      <c r="M309" s="45">
        <v>120</v>
      </c>
      <c r="N309" s="45">
        <v>124</v>
      </c>
      <c r="O309" s="45">
        <v>121</v>
      </c>
      <c r="P309" s="45">
        <v>119</v>
      </c>
      <c r="Q309" s="45">
        <v>123</v>
      </c>
      <c r="R309" s="45">
        <v>123</v>
      </c>
      <c r="S309" s="45">
        <v>120</v>
      </c>
      <c r="T309" s="45">
        <v>117</v>
      </c>
      <c r="U309" s="45">
        <v>124</v>
      </c>
      <c r="V309" s="39">
        <v>119</v>
      </c>
      <c r="W309" s="39">
        <v>121</v>
      </c>
      <c r="X309" s="39">
        <v>116</v>
      </c>
      <c r="Y309" s="39">
        <v>117</v>
      </c>
      <c r="Z309" s="39">
        <v>111</v>
      </c>
      <c r="AA309" s="39">
        <v>119</v>
      </c>
      <c r="AB309" s="39">
        <v>114</v>
      </c>
      <c r="AC309" s="39">
        <v>110</v>
      </c>
      <c r="AD309" s="39">
        <v>110</v>
      </c>
      <c r="AE309" s="39">
        <v>107</v>
      </c>
      <c r="AF309" s="39">
        <v>100</v>
      </c>
      <c r="AG309" s="39">
        <v>108</v>
      </c>
      <c r="AH309" s="39">
        <v>108</v>
      </c>
      <c r="AI309" s="39">
        <v>108</v>
      </c>
      <c r="AJ309" s="39">
        <v>108</v>
      </c>
      <c r="AK309" s="40">
        <v>108</v>
      </c>
      <c r="AL309" s="40">
        <v>108</v>
      </c>
      <c r="AM309" s="40">
        <v>108</v>
      </c>
      <c r="AN309" s="39">
        <v>94</v>
      </c>
      <c r="AO309" s="39">
        <v>88</v>
      </c>
      <c r="AP309" s="39">
        <v>95</v>
      </c>
      <c r="AQ309" s="39">
        <v>92</v>
      </c>
      <c r="AR309" s="39">
        <v>92</v>
      </c>
      <c r="AS309" s="39">
        <v>93</v>
      </c>
      <c r="AT309" s="39">
        <v>89</v>
      </c>
      <c r="AU309" s="39">
        <v>89</v>
      </c>
      <c r="AV309" s="39">
        <v>91</v>
      </c>
      <c r="AW309" s="39">
        <v>91</v>
      </c>
      <c r="AX309" s="39">
        <v>88</v>
      </c>
      <c r="AY309" s="39">
        <v>93</v>
      </c>
      <c r="AZ309" s="39">
        <v>95</v>
      </c>
      <c r="BA309" s="39">
        <v>92</v>
      </c>
      <c r="BB309" s="39">
        <v>69</v>
      </c>
      <c r="BC309" s="39">
        <v>70</v>
      </c>
      <c r="BD309" s="39">
        <v>85</v>
      </c>
      <c r="BE309" s="39">
        <v>84</v>
      </c>
      <c r="BF309" s="39">
        <v>82</v>
      </c>
      <c r="BG309" s="39">
        <v>81</v>
      </c>
      <c r="BH309" s="39">
        <v>79</v>
      </c>
      <c r="BI309" s="39">
        <v>77</v>
      </c>
      <c r="BJ309" s="39">
        <v>77</v>
      </c>
      <c r="BK309" s="39">
        <v>84</v>
      </c>
      <c r="BL309" s="39">
        <v>75</v>
      </c>
      <c r="BM309" s="39">
        <v>74</v>
      </c>
      <c r="BN309" s="39">
        <v>74</v>
      </c>
      <c r="BO309" s="39">
        <v>164</v>
      </c>
      <c r="BP309" s="39">
        <v>148</v>
      </c>
      <c r="BQ309" s="253">
        <v>160</v>
      </c>
      <c r="BR309" s="39">
        <v>160</v>
      </c>
      <c r="BS309" s="39">
        <v>150</v>
      </c>
      <c r="BT309" s="39">
        <v>156</v>
      </c>
    </row>
    <row r="310" spans="1:72" ht="36" customHeight="1" x14ac:dyDescent="0.25">
      <c r="A310" s="74">
        <v>297</v>
      </c>
      <c r="B310" s="71" t="s">
        <v>633</v>
      </c>
      <c r="C310" s="64" t="s">
        <v>474</v>
      </c>
      <c r="D310" s="22" t="s">
        <v>475</v>
      </c>
      <c r="E310" s="21" t="s">
        <v>154</v>
      </c>
      <c r="F310" s="21" t="s">
        <v>476</v>
      </c>
      <c r="G310" s="42">
        <v>0</v>
      </c>
      <c r="H310" s="42">
        <v>0</v>
      </c>
      <c r="I310" s="42">
        <v>0</v>
      </c>
      <c r="J310" s="42">
        <v>0</v>
      </c>
      <c r="K310" s="42">
        <v>0</v>
      </c>
      <c r="L310" s="42">
        <v>0</v>
      </c>
      <c r="M310" s="42">
        <v>0</v>
      </c>
      <c r="N310" s="42">
        <v>0</v>
      </c>
      <c r="O310" s="42">
        <v>0</v>
      </c>
      <c r="P310" s="42">
        <v>0</v>
      </c>
      <c r="Q310" s="42">
        <v>0</v>
      </c>
      <c r="R310" s="42">
        <v>0</v>
      </c>
      <c r="S310" s="51">
        <v>26</v>
      </c>
      <c r="T310" s="51">
        <v>26</v>
      </c>
      <c r="U310" s="51">
        <v>26</v>
      </c>
      <c r="V310" s="39">
        <v>49</v>
      </c>
      <c r="W310" s="39">
        <v>45</v>
      </c>
      <c r="X310" s="39">
        <v>51</v>
      </c>
      <c r="Y310" s="39">
        <v>45</v>
      </c>
      <c r="Z310" s="39">
        <v>59</v>
      </c>
      <c r="AA310" s="39">
        <v>66</v>
      </c>
      <c r="AB310" s="39">
        <v>0</v>
      </c>
      <c r="AC310" s="39">
        <v>0</v>
      </c>
      <c r="AD310" s="39">
        <v>0</v>
      </c>
      <c r="AE310" s="39">
        <v>0</v>
      </c>
      <c r="AF310" s="39">
        <v>0</v>
      </c>
      <c r="AG310" s="39">
        <v>0</v>
      </c>
      <c r="AH310" s="39">
        <v>103</v>
      </c>
      <c r="AI310" s="39">
        <v>91</v>
      </c>
      <c r="AJ310" s="39">
        <v>119</v>
      </c>
      <c r="AK310" s="39">
        <v>125</v>
      </c>
      <c r="AL310" s="39">
        <v>117</v>
      </c>
      <c r="AM310" s="39">
        <v>95</v>
      </c>
      <c r="AN310" s="39">
        <v>125</v>
      </c>
      <c r="AO310" s="39">
        <v>936</v>
      </c>
      <c r="AP310" s="39">
        <v>95</v>
      </c>
      <c r="AQ310" s="39">
        <v>53</v>
      </c>
      <c r="AR310" s="39">
        <v>62</v>
      </c>
      <c r="AS310" s="39">
        <v>70</v>
      </c>
      <c r="AT310" s="39">
        <v>79</v>
      </c>
      <c r="AU310" s="39">
        <v>84</v>
      </c>
      <c r="AV310" s="39">
        <v>71</v>
      </c>
      <c r="AW310" s="39">
        <v>82</v>
      </c>
      <c r="AX310" s="39">
        <v>94</v>
      </c>
      <c r="AY310" s="39">
        <v>84</v>
      </c>
      <c r="AZ310" s="40">
        <f t="shared" ref="AZ310:BE310" si="239">AY310+(AY310*(POWER((AY310/AW310),(0.333333333333333))-1))</f>
        <v>84.677448610532764</v>
      </c>
      <c r="BA310" s="40">
        <f t="shared" si="239"/>
        <v>81.780118228500314</v>
      </c>
      <c r="BB310" s="40">
        <f t="shared" si="239"/>
        <v>81.053271760378578</v>
      </c>
      <c r="BC310" s="40">
        <f t="shared" si="239"/>
        <v>79.880016416149161</v>
      </c>
      <c r="BD310" s="40">
        <f t="shared" si="239"/>
        <v>79.256510848666991</v>
      </c>
      <c r="BE310" s="40">
        <f t="shared" si="239"/>
        <v>78.666485659669192</v>
      </c>
      <c r="BF310" s="39">
        <v>257</v>
      </c>
      <c r="BG310" s="39">
        <v>290</v>
      </c>
      <c r="BH310" s="39">
        <v>308</v>
      </c>
      <c r="BI310" s="39">
        <v>61</v>
      </c>
      <c r="BJ310" s="39">
        <v>74</v>
      </c>
      <c r="BK310" s="39">
        <v>64</v>
      </c>
      <c r="BL310" s="39">
        <v>72</v>
      </c>
      <c r="BM310" s="39">
        <v>70</v>
      </c>
      <c r="BN310" s="39">
        <v>83</v>
      </c>
      <c r="BO310" s="39">
        <v>36</v>
      </c>
      <c r="BP310" s="39">
        <v>88</v>
      </c>
      <c r="BQ310" s="253">
        <v>77</v>
      </c>
      <c r="BR310" s="255">
        <f>BQ310+(BQ310*(POWER((BQ310/BO310),(0.333333333333333))-1))</f>
        <v>99.209547007287625</v>
      </c>
      <c r="BS310" s="255">
        <f t="shared" ref="BS310" si="240">BR310+(BR310*(POWER((BR310/BP310),(0.333333333333333))-1))</f>
        <v>103.25483526287191</v>
      </c>
      <c r="BT310" s="255">
        <f t="shared" ref="BT310" si="241">BS310+(BS310*(POWER((BS310/BQ310),(0.333333333333333))-1))</f>
        <v>113.86326225295458</v>
      </c>
    </row>
    <row r="311" spans="1:72" ht="36" customHeight="1" x14ac:dyDescent="0.25">
      <c r="A311" s="74">
        <v>298</v>
      </c>
      <c r="B311" s="71" t="s">
        <v>633</v>
      </c>
      <c r="C311" s="64" t="s">
        <v>942</v>
      </c>
      <c r="D311" s="22" t="s">
        <v>943</v>
      </c>
      <c r="E311" s="21" t="s">
        <v>310</v>
      </c>
      <c r="F311" s="21" t="s">
        <v>944</v>
      </c>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0"/>
      <c r="AI311" s="60"/>
      <c r="AJ311" s="60"/>
      <c r="AK311" s="60"/>
      <c r="AL311" s="60"/>
      <c r="AM311" s="60"/>
      <c r="AN311" s="60"/>
      <c r="AO311" s="60"/>
      <c r="AP311" s="60"/>
      <c r="AQ311" s="60"/>
      <c r="AR311" s="60"/>
      <c r="AS311" s="60"/>
      <c r="AT311" s="60"/>
      <c r="AU311" s="60"/>
      <c r="AV311" s="60"/>
      <c r="AW311" s="45"/>
      <c r="AX311" s="45"/>
      <c r="AY311" s="45"/>
      <c r="AZ311" s="45"/>
      <c r="BA311" s="45"/>
      <c r="BB311" s="45"/>
      <c r="BC311" s="45"/>
      <c r="BD311" s="45"/>
      <c r="BE311" s="45"/>
      <c r="BF311" s="45"/>
      <c r="BG311" s="45"/>
      <c r="BH311" s="45"/>
      <c r="BI311" s="45">
        <v>0</v>
      </c>
      <c r="BJ311" s="45">
        <v>0</v>
      </c>
      <c r="BK311" s="45">
        <v>0</v>
      </c>
      <c r="BL311" s="45">
        <v>0</v>
      </c>
      <c r="BM311" s="45">
        <v>0</v>
      </c>
      <c r="BN311" s="45">
        <v>0</v>
      </c>
      <c r="BO311" s="45">
        <v>0</v>
      </c>
      <c r="BP311" s="45">
        <v>0</v>
      </c>
      <c r="BQ311" s="263">
        <v>0</v>
      </c>
      <c r="BR311" s="45">
        <v>0</v>
      </c>
      <c r="BS311" s="45">
        <v>0</v>
      </c>
      <c r="BT311" s="45">
        <v>0</v>
      </c>
    </row>
    <row r="312" spans="1:72" ht="36" customHeight="1" x14ac:dyDescent="0.25">
      <c r="A312" s="74">
        <v>299</v>
      </c>
      <c r="B312" s="71" t="s">
        <v>633</v>
      </c>
      <c r="C312" s="64" t="s">
        <v>424</v>
      </c>
      <c r="D312" s="22" t="s">
        <v>424</v>
      </c>
      <c r="E312" s="21" t="s">
        <v>127</v>
      </c>
      <c r="F312" s="21" t="s">
        <v>446</v>
      </c>
      <c r="G312" s="39">
        <v>762</v>
      </c>
      <c r="H312" s="39">
        <v>727</v>
      </c>
      <c r="I312" s="39">
        <v>784</v>
      </c>
      <c r="J312" s="39">
        <v>336</v>
      </c>
      <c r="K312" s="39">
        <v>355</v>
      </c>
      <c r="L312" s="39">
        <v>364</v>
      </c>
      <c r="M312" s="39">
        <v>658</v>
      </c>
      <c r="N312" s="39">
        <v>657</v>
      </c>
      <c r="O312" s="39">
        <v>664</v>
      </c>
      <c r="P312" s="39">
        <v>707</v>
      </c>
      <c r="Q312" s="39">
        <v>651</v>
      </c>
      <c r="R312" s="39">
        <v>751</v>
      </c>
      <c r="S312" s="39">
        <v>743</v>
      </c>
      <c r="T312" s="39">
        <v>779</v>
      </c>
      <c r="U312" s="39">
        <v>803</v>
      </c>
      <c r="V312" s="39">
        <v>824</v>
      </c>
      <c r="W312" s="39">
        <v>840</v>
      </c>
      <c r="X312" s="39">
        <v>852</v>
      </c>
      <c r="Y312" s="39">
        <v>878</v>
      </c>
      <c r="Z312" s="39">
        <v>880</v>
      </c>
      <c r="AA312" s="39">
        <v>907</v>
      </c>
      <c r="AB312" s="39">
        <v>864</v>
      </c>
      <c r="AC312" s="39">
        <v>809</v>
      </c>
      <c r="AD312" s="39">
        <v>834</v>
      </c>
      <c r="AE312" s="39">
        <v>815</v>
      </c>
      <c r="AF312" s="39">
        <v>861</v>
      </c>
      <c r="AG312" s="39">
        <v>966</v>
      </c>
      <c r="AH312" s="39">
        <v>946</v>
      </c>
      <c r="AI312" s="39">
        <v>944</v>
      </c>
      <c r="AJ312" s="39">
        <v>947</v>
      </c>
      <c r="AK312" s="39">
        <v>909</v>
      </c>
      <c r="AL312" s="39">
        <v>868</v>
      </c>
      <c r="AM312" s="39">
        <v>913</v>
      </c>
      <c r="AN312" s="39">
        <v>970</v>
      </c>
      <c r="AO312" s="39">
        <v>984</v>
      </c>
      <c r="AP312" s="39">
        <v>998</v>
      </c>
      <c r="AQ312" s="39">
        <v>998</v>
      </c>
      <c r="AR312" s="39">
        <v>998</v>
      </c>
      <c r="AS312" s="39">
        <v>998</v>
      </c>
      <c r="AT312" s="39">
        <v>1071</v>
      </c>
      <c r="AU312" s="39">
        <v>1055</v>
      </c>
      <c r="AV312" s="39">
        <v>1071</v>
      </c>
      <c r="AW312" s="39">
        <v>836</v>
      </c>
      <c r="AX312" s="39">
        <v>848</v>
      </c>
      <c r="AY312" s="39">
        <v>848</v>
      </c>
      <c r="AZ312" s="39">
        <v>627</v>
      </c>
      <c r="BA312" s="39">
        <v>616</v>
      </c>
      <c r="BB312" s="39">
        <v>614</v>
      </c>
      <c r="BC312" s="39">
        <v>600</v>
      </c>
      <c r="BD312" s="39">
        <v>545</v>
      </c>
      <c r="BE312" s="39">
        <v>519</v>
      </c>
      <c r="BF312" s="39">
        <v>503</v>
      </c>
      <c r="BG312" s="39">
        <v>487</v>
      </c>
      <c r="BH312" s="39">
        <v>493</v>
      </c>
      <c r="BI312" s="39">
        <v>412</v>
      </c>
      <c r="BJ312" s="39">
        <v>410</v>
      </c>
      <c r="BK312" s="39">
        <v>390</v>
      </c>
      <c r="BL312" s="39">
        <v>392</v>
      </c>
      <c r="BM312" s="39">
        <v>392</v>
      </c>
      <c r="BN312" s="39">
        <v>406</v>
      </c>
      <c r="BO312" s="39">
        <v>395</v>
      </c>
      <c r="BP312" s="39">
        <v>380</v>
      </c>
      <c r="BQ312" s="253">
        <v>356</v>
      </c>
      <c r="BR312" s="39">
        <v>349</v>
      </c>
      <c r="BS312" s="39">
        <v>339</v>
      </c>
      <c r="BT312" s="39">
        <v>328</v>
      </c>
    </row>
    <row r="313" spans="1:72" ht="36" customHeight="1" x14ac:dyDescent="0.25">
      <c r="A313" s="74">
        <v>300</v>
      </c>
      <c r="B313" s="71" t="s">
        <v>633</v>
      </c>
      <c r="C313" s="64" t="s">
        <v>925</v>
      </c>
      <c r="D313" s="22" t="s">
        <v>126</v>
      </c>
      <c r="E313" s="21" t="s">
        <v>127</v>
      </c>
      <c r="F313" s="21" t="s">
        <v>926</v>
      </c>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0"/>
      <c r="AI313" s="60"/>
      <c r="AJ313" s="60"/>
      <c r="AK313" s="60"/>
      <c r="AL313" s="60"/>
      <c r="AM313" s="60"/>
      <c r="AN313" s="60"/>
      <c r="AO313" s="60"/>
      <c r="AP313" s="60"/>
      <c r="AQ313" s="60"/>
      <c r="AR313" s="60"/>
      <c r="AS313" s="60"/>
      <c r="AT313" s="45"/>
      <c r="AU313" s="45">
        <v>423</v>
      </c>
      <c r="AV313" s="45">
        <v>405</v>
      </c>
      <c r="AW313" s="45">
        <v>414</v>
      </c>
      <c r="AX313" s="45">
        <v>402</v>
      </c>
      <c r="AY313" s="45">
        <v>344</v>
      </c>
      <c r="AZ313" s="45">
        <v>396</v>
      </c>
      <c r="BA313" s="45">
        <v>383</v>
      </c>
      <c r="BB313" s="45">
        <v>329</v>
      </c>
      <c r="BC313" s="45">
        <v>362</v>
      </c>
      <c r="BD313" s="45">
        <v>417</v>
      </c>
      <c r="BE313" s="45">
        <v>396</v>
      </c>
      <c r="BF313" s="39">
        <v>471</v>
      </c>
      <c r="BG313" s="39">
        <v>401</v>
      </c>
      <c r="BH313" s="39">
        <v>397</v>
      </c>
      <c r="BI313" s="39">
        <v>363</v>
      </c>
      <c r="BJ313" s="39">
        <v>362</v>
      </c>
      <c r="BK313" s="39">
        <v>367</v>
      </c>
      <c r="BL313" s="39">
        <v>367</v>
      </c>
      <c r="BM313" s="39">
        <v>376</v>
      </c>
      <c r="BN313" s="39">
        <v>433</v>
      </c>
      <c r="BO313" s="40">
        <f t="shared" ref="BO313" si="242">BN313+(BN313*(POWER((BN313/BL313),(0.333333333333333))-1))</f>
        <v>457.53940919308343</v>
      </c>
      <c r="BP313" s="40">
        <f t="shared" ref="BP313" si="243">BO313+(BO313*(POWER((BO313/BM313),(0.333333333333333))-1))</f>
        <v>488.47468454005389</v>
      </c>
      <c r="BQ313" s="255">
        <f>BP313+(BP313*(POWER((BP313/BN313),(0.333333333333333))-1))</f>
        <v>508.50291790176357</v>
      </c>
      <c r="BR313" s="266">
        <v>440</v>
      </c>
      <c r="BS313" s="266">
        <v>432</v>
      </c>
      <c r="BT313" s="266">
        <v>475</v>
      </c>
    </row>
    <row r="314" spans="1:72" ht="36" customHeight="1" x14ac:dyDescent="0.25">
      <c r="A314" s="74">
        <v>301</v>
      </c>
      <c r="B314" s="71" t="s">
        <v>633</v>
      </c>
      <c r="C314" s="64" t="s">
        <v>691</v>
      </c>
      <c r="D314" s="22" t="s">
        <v>335</v>
      </c>
      <c r="E314" s="21" t="s">
        <v>310</v>
      </c>
      <c r="F314" s="21" t="s">
        <v>524</v>
      </c>
      <c r="G314" s="39">
        <v>1346</v>
      </c>
      <c r="H314" s="39">
        <v>1345</v>
      </c>
      <c r="I314" s="39">
        <v>1345</v>
      </c>
      <c r="J314" s="39">
        <v>1363</v>
      </c>
      <c r="K314" s="39">
        <v>1334</v>
      </c>
      <c r="L314" s="39">
        <v>1317</v>
      </c>
      <c r="M314" s="39">
        <v>1334</v>
      </c>
      <c r="N314" s="39">
        <v>1318</v>
      </c>
      <c r="O314" s="39">
        <v>1318</v>
      </c>
      <c r="P314" s="39">
        <v>1306</v>
      </c>
      <c r="Q314" s="39">
        <v>1295</v>
      </c>
      <c r="R314" s="39">
        <v>1304</v>
      </c>
      <c r="S314" s="39">
        <v>1297</v>
      </c>
      <c r="T314" s="39">
        <v>1281</v>
      </c>
      <c r="U314" s="39">
        <v>1289</v>
      </c>
      <c r="V314" s="39">
        <v>1268</v>
      </c>
      <c r="W314" s="39">
        <v>1277</v>
      </c>
      <c r="X314" s="39">
        <v>1259</v>
      </c>
      <c r="Y314" s="39">
        <v>1111</v>
      </c>
      <c r="Z314" s="39">
        <v>1081</v>
      </c>
      <c r="AA314" s="39">
        <v>1087</v>
      </c>
      <c r="AB314" s="39">
        <v>1083</v>
      </c>
      <c r="AC314" s="39">
        <v>1101</v>
      </c>
      <c r="AD314" s="39">
        <v>1104</v>
      </c>
      <c r="AE314" s="39">
        <v>1089</v>
      </c>
      <c r="AF314" s="39">
        <v>980</v>
      </c>
      <c r="AG314" s="39">
        <v>984</v>
      </c>
      <c r="AH314" s="39">
        <v>1007</v>
      </c>
      <c r="AI314" s="39">
        <v>1009</v>
      </c>
      <c r="AJ314" s="39">
        <v>1044</v>
      </c>
      <c r="AK314" s="39">
        <v>1065</v>
      </c>
      <c r="AL314" s="39">
        <v>1065</v>
      </c>
      <c r="AM314" s="39">
        <v>1075</v>
      </c>
      <c r="AN314" s="39">
        <v>1082</v>
      </c>
      <c r="AO314" s="39">
        <v>1115</v>
      </c>
      <c r="AP314" s="39">
        <v>1115</v>
      </c>
      <c r="AQ314" s="39">
        <v>1022</v>
      </c>
      <c r="AR314" s="39">
        <v>994</v>
      </c>
      <c r="AS314" s="39">
        <v>1026</v>
      </c>
      <c r="AT314" s="39">
        <v>1006</v>
      </c>
      <c r="AU314" s="39">
        <v>1049</v>
      </c>
      <c r="AV314" s="39">
        <v>1098</v>
      </c>
      <c r="AW314" s="39">
        <v>1130</v>
      </c>
      <c r="AX314" s="39">
        <v>1159</v>
      </c>
      <c r="AY314" s="39">
        <v>1204</v>
      </c>
      <c r="AZ314" s="39">
        <v>1219</v>
      </c>
      <c r="BA314" s="39">
        <v>1231</v>
      </c>
      <c r="BB314" s="39">
        <v>1232</v>
      </c>
      <c r="BC314" s="40">
        <f>BB314+(BB314*(POWER((BB314/AZ314),(0.333333333333333))-1))</f>
        <v>1236.3640691384903</v>
      </c>
      <c r="BD314" s="40">
        <f>BC314+(BC314*(POWER((BC314/BA314),(0.333333333333333))-1))</f>
        <v>1238.1572813580767</v>
      </c>
      <c r="BE314" s="40">
        <f>BD314+(BD314*(POWER((BD314/BB314),(0.333333333333333))-1))</f>
        <v>1240.2165393026869</v>
      </c>
      <c r="BF314" s="39">
        <v>1222</v>
      </c>
      <c r="BG314" s="39">
        <v>1222</v>
      </c>
      <c r="BH314" s="39">
        <v>1201</v>
      </c>
      <c r="BI314" s="39">
        <v>888</v>
      </c>
      <c r="BJ314" s="39">
        <v>837</v>
      </c>
      <c r="BK314" s="39">
        <v>830</v>
      </c>
      <c r="BL314" s="39">
        <v>794</v>
      </c>
      <c r="BM314" s="39">
        <v>766</v>
      </c>
      <c r="BN314" s="39">
        <v>710</v>
      </c>
      <c r="BO314" s="39">
        <v>665</v>
      </c>
      <c r="BP314" s="39">
        <v>647</v>
      </c>
      <c r="BQ314" s="253">
        <v>587</v>
      </c>
      <c r="BR314" s="39">
        <v>605</v>
      </c>
      <c r="BS314" s="39">
        <v>619</v>
      </c>
      <c r="BT314" s="39">
        <v>626</v>
      </c>
    </row>
    <row r="315" spans="1:72" ht="36" customHeight="1" x14ac:dyDescent="0.25">
      <c r="A315" s="74">
        <v>302</v>
      </c>
      <c r="B315" s="72" t="s">
        <v>633</v>
      </c>
      <c r="C315" s="64" t="s">
        <v>801</v>
      </c>
      <c r="D315" s="22" t="s">
        <v>927</v>
      </c>
      <c r="E315" s="21" t="s">
        <v>107</v>
      </c>
      <c r="F315" s="21" t="s">
        <v>802</v>
      </c>
      <c r="G315" s="52"/>
      <c r="H315" s="52"/>
      <c r="I315" s="52"/>
      <c r="J315" s="52"/>
      <c r="K315" s="52"/>
      <c r="L315" s="52"/>
      <c r="M315" s="52"/>
      <c r="N315" s="52"/>
      <c r="O315" s="52"/>
      <c r="P315" s="52"/>
      <c r="Q315" s="52"/>
      <c r="R315" s="52"/>
      <c r="S315" s="52"/>
      <c r="T315" s="52"/>
      <c r="U315" s="52"/>
      <c r="V315" s="52"/>
      <c r="W315" s="52"/>
      <c r="X315" s="52"/>
      <c r="Y315" s="52"/>
      <c r="Z315" s="52"/>
      <c r="AA315" s="52"/>
      <c r="AB315" s="52"/>
      <c r="AC315" s="52"/>
      <c r="AD315" s="52"/>
      <c r="AE315" s="45">
        <v>0</v>
      </c>
      <c r="AF315" s="45">
        <v>0</v>
      </c>
      <c r="AG315" s="45">
        <v>0</v>
      </c>
      <c r="AH315" s="45">
        <v>0</v>
      </c>
      <c r="AI315" s="45">
        <v>0</v>
      </c>
      <c r="AJ315" s="45">
        <v>0</v>
      </c>
      <c r="AK315" s="46">
        <v>0</v>
      </c>
      <c r="AL315" s="46">
        <v>0</v>
      </c>
      <c r="AM315" s="46">
        <v>0</v>
      </c>
      <c r="AN315" s="40">
        <v>0</v>
      </c>
      <c r="AO315" s="40">
        <v>0</v>
      </c>
      <c r="AP315" s="40">
        <v>0</v>
      </c>
      <c r="AQ315" s="40">
        <v>0</v>
      </c>
      <c r="AR315" s="40">
        <v>0</v>
      </c>
      <c r="AS315" s="40">
        <v>0</v>
      </c>
      <c r="AT315" s="40">
        <v>0</v>
      </c>
      <c r="AU315" s="40">
        <v>0</v>
      </c>
      <c r="AV315" s="40">
        <v>0</v>
      </c>
      <c r="AW315" s="40">
        <v>0</v>
      </c>
      <c r="AX315" s="40">
        <v>0</v>
      </c>
      <c r="AY315" s="40">
        <v>0</v>
      </c>
      <c r="AZ315" s="39">
        <v>5</v>
      </c>
      <c r="BA315" s="39">
        <v>11</v>
      </c>
      <c r="BB315" s="39">
        <v>19</v>
      </c>
      <c r="BC315" s="39">
        <v>25</v>
      </c>
      <c r="BD315" s="39">
        <v>32</v>
      </c>
      <c r="BE315" s="39">
        <v>38</v>
      </c>
      <c r="BF315" s="39">
        <v>46</v>
      </c>
      <c r="BG315" s="39">
        <v>47</v>
      </c>
      <c r="BH315" s="39">
        <v>47</v>
      </c>
      <c r="BI315" s="39">
        <v>41</v>
      </c>
      <c r="BJ315" s="39">
        <v>43</v>
      </c>
      <c r="BK315" s="39">
        <v>58</v>
      </c>
      <c r="BL315" s="39">
        <v>64</v>
      </c>
      <c r="BM315" s="39">
        <v>66</v>
      </c>
      <c r="BN315" s="39">
        <v>70</v>
      </c>
      <c r="BO315" s="39">
        <v>66</v>
      </c>
      <c r="BP315" s="39">
        <v>70</v>
      </c>
      <c r="BQ315" s="253">
        <v>71</v>
      </c>
      <c r="BR315" s="39">
        <v>73</v>
      </c>
      <c r="BS315" s="39">
        <v>78</v>
      </c>
      <c r="BT315" s="39">
        <v>85</v>
      </c>
    </row>
    <row r="316" spans="1:72" ht="36" customHeight="1" x14ac:dyDescent="0.25">
      <c r="A316" s="74">
        <v>303</v>
      </c>
      <c r="B316" s="71" t="s">
        <v>633</v>
      </c>
      <c r="C316" s="64" t="s">
        <v>699</v>
      </c>
      <c r="D316" s="22" t="s">
        <v>347</v>
      </c>
      <c r="E316" s="21" t="s">
        <v>344</v>
      </c>
      <c r="F316" s="21" t="s">
        <v>624</v>
      </c>
      <c r="G316" s="52"/>
      <c r="H316" s="52"/>
      <c r="I316" s="52"/>
      <c r="J316" s="52"/>
      <c r="K316" s="52"/>
      <c r="L316" s="52"/>
      <c r="M316" s="52"/>
      <c r="N316" s="52"/>
      <c r="O316" s="52"/>
      <c r="P316" s="52"/>
      <c r="Q316" s="52"/>
      <c r="R316" s="52"/>
      <c r="S316" s="52"/>
      <c r="T316" s="52"/>
      <c r="U316" s="52"/>
      <c r="V316" s="45">
        <v>0</v>
      </c>
      <c r="W316" s="45">
        <v>0</v>
      </c>
      <c r="X316" s="45">
        <v>0</v>
      </c>
      <c r="Y316" s="39">
        <v>2764</v>
      </c>
      <c r="Z316" s="39">
        <v>2813</v>
      </c>
      <c r="AA316" s="39">
        <v>2781</v>
      </c>
      <c r="AB316" s="46">
        <v>2786.6898702371577</v>
      </c>
      <c r="AC316" s="46">
        <v>2777.9746255228179</v>
      </c>
      <c r="AD316" s="46">
        <v>2868</v>
      </c>
      <c r="AE316" s="39">
        <v>2931</v>
      </c>
      <c r="AF316" s="39">
        <v>3046</v>
      </c>
      <c r="AG316" s="39">
        <v>3069</v>
      </c>
      <c r="AH316" s="39">
        <v>5331</v>
      </c>
      <c r="AI316" s="39">
        <v>5631</v>
      </c>
      <c r="AJ316" s="39">
        <v>5511</v>
      </c>
      <c r="AK316" s="39">
        <v>5521</v>
      </c>
      <c r="AL316" s="39">
        <v>5531</v>
      </c>
      <c r="AM316" s="39">
        <v>5541</v>
      </c>
      <c r="AN316" s="39">
        <v>5495</v>
      </c>
      <c r="AO316" s="39">
        <v>5500</v>
      </c>
      <c r="AP316" s="39">
        <v>5525</v>
      </c>
      <c r="AQ316" s="39">
        <v>5502</v>
      </c>
      <c r="AR316" s="39">
        <v>5465</v>
      </c>
      <c r="AS316" s="39">
        <v>5325</v>
      </c>
      <c r="AT316" s="39">
        <v>5333</v>
      </c>
      <c r="AU316" s="39">
        <v>5465</v>
      </c>
      <c r="AV316" s="39">
        <v>5151</v>
      </c>
      <c r="AW316" s="39">
        <v>5043</v>
      </c>
      <c r="AX316" s="39">
        <v>5088</v>
      </c>
      <c r="AY316" s="39">
        <v>5058</v>
      </c>
      <c r="AZ316" s="39">
        <v>5010</v>
      </c>
      <c r="BA316" s="39">
        <v>4994</v>
      </c>
      <c r="BB316" s="39">
        <v>4991</v>
      </c>
      <c r="BC316" s="39">
        <v>4781</v>
      </c>
      <c r="BD316" s="39">
        <v>4887</v>
      </c>
      <c r="BE316" s="39">
        <v>5055</v>
      </c>
      <c r="BF316" s="39">
        <v>4504</v>
      </c>
      <c r="BG316" s="39">
        <v>4364</v>
      </c>
      <c r="BH316" s="39">
        <v>4230</v>
      </c>
      <c r="BI316" s="39">
        <v>4198</v>
      </c>
      <c r="BJ316" s="39">
        <v>4063</v>
      </c>
      <c r="BK316" s="39">
        <v>4038</v>
      </c>
      <c r="BL316" s="39">
        <v>3880</v>
      </c>
      <c r="BM316" s="39">
        <v>3794</v>
      </c>
      <c r="BN316" s="39">
        <v>3789</v>
      </c>
      <c r="BO316" s="39">
        <v>3728</v>
      </c>
      <c r="BP316" s="39">
        <v>3703</v>
      </c>
      <c r="BQ316" s="253">
        <v>3674</v>
      </c>
      <c r="BR316" s="255">
        <f>BQ316+(BQ316*(POWER((BQ316/BO316),(0.333333333333333))-1))</f>
        <v>3656.1743826512629</v>
      </c>
      <c r="BS316" s="255">
        <f t="shared" ref="BS316" si="244">BR316+(BR316*(POWER((BR316/BP316),(0.333333333333333))-1))</f>
        <v>3640.6977985621361</v>
      </c>
      <c r="BT316" s="255">
        <f t="shared" ref="BT316" si="245">BS316+(BS316*(POWER((BS316/BQ316),(0.333333333333333))-1))</f>
        <v>3629.6642805613051</v>
      </c>
    </row>
    <row r="317" spans="1:72" ht="36" customHeight="1" x14ac:dyDescent="0.25">
      <c r="A317" s="74">
        <v>304</v>
      </c>
      <c r="B317" s="71" t="s">
        <v>633</v>
      </c>
      <c r="C317" s="64" t="s">
        <v>463</v>
      </c>
      <c r="D317" s="22" t="s">
        <v>39</v>
      </c>
      <c r="E317" s="21" t="s">
        <v>35</v>
      </c>
      <c r="F317" s="21" t="s">
        <v>40</v>
      </c>
      <c r="G317" s="39">
        <v>2598</v>
      </c>
      <c r="H317" s="39">
        <v>2550</v>
      </c>
      <c r="I317" s="39">
        <v>2502</v>
      </c>
      <c r="J317" s="39">
        <v>2504</v>
      </c>
      <c r="K317" s="39">
        <v>2504</v>
      </c>
      <c r="L317" s="39">
        <v>2500</v>
      </c>
      <c r="M317" s="39">
        <v>2509</v>
      </c>
      <c r="N317" s="39">
        <v>2507</v>
      </c>
      <c r="O317" s="39">
        <v>2501</v>
      </c>
      <c r="P317" s="39">
        <v>2508</v>
      </c>
      <c r="Q317" s="39">
        <v>2524</v>
      </c>
      <c r="R317" s="39">
        <v>2540</v>
      </c>
      <c r="S317" s="39">
        <v>2608</v>
      </c>
      <c r="T317" s="39">
        <v>2665</v>
      </c>
      <c r="U317" s="39">
        <v>2700</v>
      </c>
      <c r="V317" s="39">
        <v>2740</v>
      </c>
      <c r="W317" s="39">
        <v>2775</v>
      </c>
      <c r="X317" s="39">
        <v>2800</v>
      </c>
      <c r="Y317" s="39">
        <v>2830</v>
      </c>
      <c r="Z317" s="39">
        <v>2855</v>
      </c>
      <c r="AA317" s="39">
        <v>2887</v>
      </c>
      <c r="AB317" s="39">
        <v>2893</v>
      </c>
      <c r="AC317" s="39">
        <v>2899</v>
      </c>
      <c r="AD317" s="39">
        <v>2790</v>
      </c>
      <c r="AE317" s="39">
        <v>2772</v>
      </c>
      <c r="AF317" s="39">
        <v>2766</v>
      </c>
      <c r="AG317" s="39">
        <v>2791</v>
      </c>
      <c r="AH317" s="39">
        <v>2786</v>
      </c>
      <c r="AI317" s="39">
        <v>2797</v>
      </c>
      <c r="AJ317" s="39">
        <v>2795</v>
      </c>
      <c r="AK317" s="40">
        <v>2798.0064562439379</v>
      </c>
      <c r="AL317" s="40">
        <v>2798.3420221315655</v>
      </c>
      <c r="AM317" s="40">
        <v>2799.4569172961214</v>
      </c>
      <c r="AN317" s="39">
        <v>2789</v>
      </c>
      <c r="AO317" s="39">
        <v>2797</v>
      </c>
      <c r="AP317" s="39">
        <v>2803</v>
      </c>
      <c r="AQ317" s="39">
        <v>2807</v>
      </c>
      <c r="AR317" s="39">
        <v>2814</v>
      </c>
      <c r="AS317" s="39">
        <v>2821</v>
      </c>
      <c r="AT317" s="39">
        <v>2832</v>
      </c>
      <c r="AU317" s="39">
        <v>2839</v>
      </c>
      <c r="AV317" s="39">
        <v>2843</v>
      </c>
      <c r="AW317" s="39">
        <v>2733</v>
      </c>
      <c r="AX317" s="39">
        <v>2405</v>
      </c>
      <c r="AY317" s="39">
        <v>2190</v>
      </c>
      <c r="AZ317" s="39">
        <v>2149</v>
      </c>
      <c r="BA317" s="39">
        <v>2124</v>
      </c>
      <c r="BB317" s="39">
        <v>2130</v>
      </c>
      <c r="BC317" s="39">
        <v>2117</v>
      </c>
      <c r="BD317" s="39">
        <v>2109</v>
      </c>
      <c r="BE317" s="39">
        <v>2097</v>
      </c>
      <c r="BF317" s="39">
        <v>2088</v>
      </c>
      <c r="BG317" s="39">
        <v>2081</v>
      </c>
      <c r="BH317" s="39">
        <v>2081</v>
      </c>
      <c r="BI317" s="39">
        <v>2081</v>
      </c>
      <c r="BJ317" s="39">
        <v>2073</v>
      </c>
      <c r="BK317" s="39">
        <v>2032</v>
      </c>
      <c r="BL317" s="39">
        <v>1986</v>
      </c>
      <c r="BM317" s="39">
        <v>1975</v>
      </c>
      <c r="BN317" s="39">
        <v>1972</v>
      </c>
      <c r="BO317" s="39">
        <v>1967</v>
      </c>
      <c r="BP317" s="39">
        <v>1961</v>
      </c>
      <c r="BQ317" s="253">
        <v>1955</v>
      </c>
      <c r="BR317" s="39">
        <v>1951</v>
      </c>
      <c r="BS317" s="39">
        <v>1939</v>
      </c>
      <c r="BT317" s="39">
        <v>1930</v>
      </c>
    </row>
    <row r="318" spans="1:72" ht="36" customHeight="1" x14ac:dyDescent="0.25">
      <c r="A318" s="74">
        <v>305</v>
      </c>
      <c r="B318" s="71" t="s">
        <v>633</v>
      </c>
      <c r="C318" s="64" t="s">
        <v>466</v>
      </c>
      <c r="D318" s="22" t="s">
        <v>109</v>
      </c>
      <c r="E318" s="21" t="s">
        <v>154</v>
      </c>
      <c r="F318" s="21" t="s">
        <v>467</v>
      </c>
      <c r="G318" s="39">
        <v>682</v>
      </c>
      <c r="H318" s="39">
        <v>349</v>
      </c>
      <c r="I318" s="39">
        <v>349</v>
      </c>
      <c r="J318" s="39">
        <v>374</v>
      </c>
      <c r="K318" s="39">
        <v>361</v>
      </c>
      <c r="L318" s="39">
        <v>358</v>
      </c>
      <c r="M318" s="39">
        <v>191</v>
      </c>
      <c r="N318" s="39">
        <v>780</v>
      </c>
      <c r="O318" s="39">
        <v>203</v>
      </c>
      <c r="P318" s="39">
        <v>211</v>
      </c>
      <c r="Q318" s="39">
        <v>217</v>
      </c>
      <c r="R318" s="39">
        <v>221</v>
      </c>
      <c r="S318" s="39">
        <v>231</v>
      </c>
      <c r="T318" s="39">
        <v>232</v>
      </c>
      <c r="U318" s="39">
        <v>230</v>
      </c>
      <c r="V318" s="39">
        <v>235</v>
      </c>
      <c r="W318" s="39">
        <v>249</v>
      </c>
      <c r="X318" s="39">
        <v>246</v>
      </c>
      <c r="Y318" s="39">
        <v>239</v>
      </c>
      <c r="Z318" s="39">
        <v>240</v>
      </c>
      <c r="AA318" s="39">
        <v>189</v>
      </c>
      <c r="AB318" s="39">
        <v>50</v>
      </c>
      <c r="AC318" s="39">
        <v>117</v>
      </c>
      <c r="AD318" s="39">
        <v>111</v>
      </c>
      <c r="AE318" s="39">
        <v>70</v>
      </c>
      <c r="AF318" s="39">
        <v>99</v>
      </c>
      <c r="AG318" s="39">
        <v>0</v>
      </c>
      <c r="AH318" s="39">
        <v>0</v>
      </c>
      <c r="AI318" s="39">
        <v>60</v>
      </c>
      <c r="AJ318" s="39">
        <v>110</v>
      </c>
      <c r="AK318" s="49">
        <v>110</v>
      </c>
      <c r="AL318" s="49">
        <v>108</v>
      </c>
      <c r="AM318" s="49">
        <v>104</v>
      </c>
      <c r="AN318" s="49">
        <v>120</v>
      </c>
      <c r="AO318" s="49">
        <v>121</v>
      </c>
      <c r="AP318" s="49">
        <v>123</v>
      </c>
      <c r="AQ318" s="49">
        <v>120</v>
      </c>
      <c r="AR318" s="49">
        <v>102</v>
      </c>
      <c r="AS318" s="49">
        <v>86</v>
      </c>
      <c r="AT318" s="49">
        <v>134</v>
      </c>
      <c r="AU318" s="49">
        <v>145</v>
      </c>
      <c r="AV318" s="49">
        <v>145</v>
      </c>
      <c r="AW318" s="39">
        <v>113</v>
      </c>
      <c r="AX318" s="39">
        <v>26</v>
      </c>
      <c r="AY318" s="39">
        <v>29</v>
      </c>
      <c r="AZ318" s="39">
        <v>96</v>
      </c>
      <c r="BA318" s="39">
        <v>94</v>
      </c>
      <c r="BB318" s="39">
        <v>96</v>
      </c>
      <c r="BC318" s="39">
        <v>96</v>
      </c>
      <c r="BD318" s="39">
        <v>82</v>
      </c>
      <c r="BE318" s="39">
        <v>81</v>
      </c>
      <c r="BF318" s="39">
        <v>85</v>
      </c>
      <c r="BG318" s="39">
        <v>81</v>
      </c>
      <c r="BH318" s="39">
        <v>73</v>
      </c>
      <c r="BI318" s="39">
        <v>77</v>
      </c>
      <c r="BJ318" s="39">
        <v>68</v>
      </c>
      <c r="BK318" s="39">
        <v>74</v>
      </c>
      <c r="BL318" s="39">
        <v>60</v>
      </c>
      <c r="BM318" s="39">
        <v>66</v>
      </c>
      <c r="BN318" s="39">
        <v>55</v>
      </c>
      <c r="BO318" s="39">
        <v>51</v>
      </c>
      <c r="BP318" s="39">
        <v>48</v>
      </c>
      <c r="BQ318" s="253">
        <v>43</v>
      </c>
      <c r="BR318" s="39">
        <v>46</v>
      </c>
      <c r="BS318" s="39">
        <v>51</v>
      </c>
      <c r="BT318" s="39">
        <v>49</v>
      </c>
    </row>
    <row r="319" spans="1:72" ht="36" customHeight="1" x14ac:dyDescent="0.25">
      <c r="A319" s="74">
        <v>306</v>
      </c>
      <c r="B319" s="71" t="s">
        <v>633</v>
      </c>
      <c r="C319" s="64" t="s">
        <v>466</v>
      </c>
      <c r="D319" s="22" t="s">
        <v>109</v>
      </c>
      <c r="E319" s="21" t="s">
        <v>107</v>
      </c>
      <c r="F319" s="21" t="s">
        <v>110</v>
      </c>
      <c r="G319" s="39">
        <v>145</v>
      </c>
      <c r="H319" s="39">
        <v>153</v>
      </c>
      <c r="I319" s="39">
        <v>163</v>
      </c>
      <c r="J319" s="39">
        <v>171</v>
      </c>
      <c r="K319" s="39">
        <v>177</v>
      </c>
      <c r="L319" s="39">
        <v>179</v>
      </c>
      <c r="M319" s="39">
        <v>360</v>
      </c>
      <c r="N319" s="39">
        <v>368</v>
      </c>
      <c r="O319" s="39">
        <v>319</v>
      </c>
      <c r="P319" s="39">
        <v>290</v>
      </c>
      <c r="Q319" s="39">
        <v>319</v>
      </c>
      <c r="R319" s="39">
        <v>328</v>
      </c>
      <c r="S319" s="39">
        <v>334</v>
      </c>
      <c r="T319" s="39">
        <v>346</v>
      </c>
      <c r="U319" s="39">
        <v>345</v>
      </c>
      <c r="V319" s="39">
        <v>343</v>
      </c>
      <c r="W319" s="39">
        <v>363</v>
      </c>
      <c r="X319" s="39">
        <v>377</v>
      </c>
      <c r="Y319" s="39">
        <v>288</v>
      </c>
      <c r="Z319" s="39">
        <v>300</v>
      </c>
      <c r="AA319" s="39">
        <v>273</v>
      </c>
      <c r="AB319" s="39">
        <v>176</v>
      </c>
      <c r="AC319" s="39">
        <v>144</v>
      </c>
      <c r="AD319" s="39">
        <v>127</v>
      </c>
      <c r="AE319" s="39">
        <v>125</v>
      </c>
      <c r="AF319" s="39">
        <v>104</v>
      </c>
      <c r="AG319" s="39">
        <v>23</v>
      </c>
      <c r="AH319" s="39">
        <v>20</v>
      </c>
      <c r="AI319" s="39">
        <v>84</v>
      </c>
      <c r="AJ319" s="39">
        <v>92</v>
      </c>
      <c r="AK319" s="39">
        <v>115</v>
      </c>
      <c r="AL319" s="39">
        <v>116</v>
      </c>
      <c r="AM319" s="39">
        <v>93</v>
      </c>
      <c r="AN319" s="39">
        <v>142</v>
      </c>
      <c r="AO319" s="39">
        <v>133</v>
      </c>
      <c r="AP319" s="39">
        <v>132</v>
      </c>
      <c r="AQ319" s="39">
        <v>139</v>
      </c>
      <c r="AR319" s="39">
        <v>140</v>
      </c>
      <c r="AS319" s="39">
        <v>127</v>
      </c>
      <c r="AT319" s="39">
        <v>102</v>
      </c>
      <c r="AU319" s="39">
        <v>113</v>
      </c>
      <c r="AV319" s="39">
        <v>94</v>
      </c>
      <c r="AW319" s="39">
        <v>150</v>
      </c>
      <c r="AX319" s="39">
        <v>21</v>
      </c>
      <c r="AY319" s="39">
        <v>8</v>
      </c>
      <c r="AZ319" s="39">
        <v>99</v>
      </c>
      <c r="BA319" s="39">
        <v>99</v>
      </c>
      <c r="BB319" s="39">
        <v>97</v>
      </c>
      <c r="BC319" s="39">
        <v>289</v>
      </c>
      <c r="BD319" s="39">
        <v>82</v>
      </c>
      <c r="BE319" s="39">
        <v>102</v>
      </c>
      <c r="BF319" s="39">
        <v>91</v>
      </c>
      <c r="BG319" s="39">
        <v>79</v>
      </c>
      <c r="BH319" s="39">
        <v>84</v>
      </c>
      <c r="BI319" s="39">
        <v>73</v>
      </c>
      <c r="BJ319" s="39">
        <v>160</v>
      </c>
      <c r="BK319" s="39">
        <v>59</v>
      </c>
      <c r="BL319" s="39">
        <v>47</v>
      </c>
      <c r="BM319" s="39">
        <v>56</v>
      </c>
      <c r="BN319" s="39">
        <v>301</v>
      </c>
      <c r="BO319" s="39">
        <v>65</v>
      </c>
      <c r="BP319" s="39">
        <v>76</v>
      </c>
      <c r="BQ319" s="253">
        <v>95</v>
      </c>
      <c r="BR319" s="39">
        <v>46</v>
      </c>
      <c r="BS319" s="39">
        <v>51</v>
      </c>
      <c r="BT319" s="39">
        <v>49</v>
      </c>
    </row>
    <row r="320" spans="1:72" ht="36" customHeight="1" x14ac:dyDescent="0.25">
      <c r="A320" s="74">
        <v>307</v>
      </c>
      <c r="B320" s="71" t="s">
        <v>633</v>
      </c>
      <c r="C320" s="64" t="s">
        <v>33</v>
      </c>
      <c r="D320" s="22" t="s">
        <v>33</v>
      </c>
      <c r="E320" s="21" t="s">
        <v>26</v>
      </c>
      <c r="F320" s="21" t="s">
        <v>34</v>
      </c>
      <c r="G320" s="42">
        <v>0</v>
      </c>
      <c r="H320" s="42">
        <v>0</v>
      </c>
      <c r="I320" s="42">
        <v>0</v>
      </c>
      <c r="J320" s="39">
        <v>0</v>
      </c>
      <c r="K320" s="39">
        <v>0</v>
      </c>
      <c r="L320" s="39">
        <v>45</v>
      </c>
      <c r="M320" s="39">
        <v>74</v>
      </c>
      <c r="N320" s="39">
        <v>88</v>
      </c>
      <c r="O320" s="39">
        <v>109</v>
      </c>
      <c r="P320" s="39">
        <v>187</v>
      </c>
      <c r="Q320" s="39">
        <v>180</v>
      </c>
      <c r="R320" s="39">
        <v>201</v>
      </c>
      <c r="S320" s="39">
        <v>212</v>
      </c>
      <c r="T320" s="39">
        <v>217</v>
      </c>
      <c r="U320" s="39">
        <v>208</v>
      </c>
      <c r="V320" s="39">
        <v>194</v>
      </c>
      <c r="W320" s="39">
        <v>208</v>
      </c>
      <c r="X320" s="39">
        <v>215</v>
      </c>
      <c r="Y320" s="39">
        <v>221</v>
      </c>
      <c r="Z320" s="39">
        <v>228</v>
      </c>
      <c r="AA320" s="39">
        <v>292</v>
      </c>
      <c r="AB320" s="39">
        <v>274</v>
      </c>
      <c r="AC320" s="39">
        <v>266</v>
      </c>
      <c r="AD320" s="39">
        <v>222</v>
      </c>
      <c r="AE320" s="39">
        <v>205</v>
      </c>
      <c r="AF320" s="39">
        <v>257</v>
      </c>
      <c r="AG320" s="39">
        <v>252</v>
      </c>
      <c r="AH320" s="39">
        <v>275</v>
      </c>
      <c r="AI320" s="39">
        <v>287</v>
      </c>
      <c r="AJ320" s="39">
        <v>296</v>
      </c>
      <c r="AK320" s="39">
        <v>295</v>
      </c>
      <c r="AL320" s="39">
        <v>318</v>
      </c>
      <c r="AM320" s="39">
        <v>318</v>
      </c>
      <c r="AN320" s="39">
        <v>312</v>
      </c>
      <c r="AO320" s="39">
        <v>347</v>
      </c>
      <c r="AP320" s="39">
        <v>327</v>
      </c>
      <c r="AQ320" s="39">
        <v>327</v>
      </c>
      <c r="AR320" s="39">
        <v>335</v>
      </c>
      <c r="AS320" s="39">
        <v>365</v>
      </c>
      <c r="AT320" s="39">
        <v>329</v>
      </c>
      <c r="AU320" s="39">
        <v>335</v>
      </c>
      <c r="AV320" s="39">
        <v>650</v>
      </c>
      <c r="AW320" s="39">
        <v>330</v>
      </c>
      <c r="AX320" s="39">
        <v>328</v>
      </c>
      <c r="AY320" s="39">
        <v>314</v>
      </c>
      <c r="AZ320" s="39">
        <v>309</v>
      </c>
      <c r="BA320" s="39">
        <v>321</v>
      </c>
      <c r="BB320" s="39">
        <v>303</v>
      </c>
      <c r="BC320" s="39">
        <v>291</v>
      </c>
      <c r="BD320" s="39">
        <v>283</v>
      </c>
      <c r="BE320" s="39">
        <v>273</v>
      </c>
      <c r="BF320" s="39">
        <v>257</v>
      </c>
      <c r="BG320" s="39">
        <v>258</v>
      </c>
      <c r="BH320" s="39">
        <v>226</v>
      </c>
      <c r="BI320" s="39">
        <v>219</v>
      </c>
      <c r="BJ320" s="39">
        <v>221</v>
      </c>
      <c r="BK320" s="39">
        <v>208</v>
      </c>
      <c r="BL320" s="39">
        <v>204</v>
      </c>
      <c r="BM320" s="39">
        <v>205</v>
      </c>
      <c r="BN320" s="39">
        <v>224</v>
      </c>
      <c r="BO320" s="39">
        <v>255</v>
      </c>
      <c r="BP320" s="39">
        <v>257</v>
      </c>
      <c r="BQ320" s="253">
        <v>274</v>
      </c>
      <c r="BR320" s="39">
        <v>305</v>
      </c>
      <c r="BS320" s="39">
        <v>316</v>
      </c>
      <c r="BT320" s="39">
        <v>306</v>
      </c>
    </row>
    <row r="321" spans="1:72" ht="36" customHeight="1" x14ac:dyDescent="0.25">
      <c r="A321" s="74">
        <v>308</v>
      </c>
      <c r="B321" s="71" t="s">
        <v>633</v>
      </c>
      <c r="C321" s="64" t="s">
        <v>684</v>
      </c>
      <c r="D321" s="22" t="s">
        <v>299</v>
      </c>
      <c r="E321" s="21" t="s">
        <v>297</v>
      </c>
      <c r="F321" s="21" t="s">
        <v>767</v>
      </c>
      <c r="G321" s="39">
        <v>1833</v>
      </c>
      <c r="H321" s="39">
        <v>1833</v>
      </c>
      <c r="I321" s="39">
        <v>1820</v>
      </c>
      <c r="J321" s="39">
        <v>1644</v>
      </c>
      <c r="K321" s="39">
        <v>1699</v>
      </c>
      <c r="L321" s="39">
        <v>1587</v>
      </c>
      <c r="M321" s="39">
        <v>1580</v>
      </c>
      <c r="N321" s="39">
        <v>1630</v>
      </c>
      <c r="O321" s="39">
        <v>1635</v>
      </c>
      <c r="P321" s="39">
        <v>1658</v>
      </c>
      <c r="Q321" s="39">
        <v>1810</v>
      </c>
      <c r="R321" s="39">
        <v>1855</v>
      </c>
      <c r="S321" s="39">
        <v>1883</v>
      </c>
      <c r="T321" s="39">
        <v>2191</v>
      </c>
      <c r="U321" s="39">
        <v>2191</v>
      </c>
      <c r="V321" s="39">
        <v>1901</v>
      </c>
      <c r="W321" s="39">
        <v>1916</v>
      </c>
      <c r="X321" s="39">
        <v>1941</v>
      </c>
      <c r="Y321" s="39">
        <v>1961</v>
      </c>
      <c r="Z321" s="39">
        <v>1960</v>
      </c>
      <c r="AA321" s="39">
        <v>1978</v>
      </c>
      <c r="AB321" s="39">
        <v>1990</v>
      </c>
      <c r="AC321" s="39">
        <v>2001</v>
      </c>
      <c r="AD321" s="39">
        <v>1996</v>
      </c>
      <c r="AE321" s="39">
        <v>1991</v>
      </c>
      <c r="AF321" s="39">
        <v>1976</v>
      </c>
      <c r="AG321" s="39">
        <v>1997</v>
      </c>
      <c r="AH321" s="39">
        <v>2002</v>
      </c>
      <c r="AI321" s="39">
        <v>2002</v>
      </c>
      <c r="AJ321" s="39">
        <v>2014</v>
      </c>
      <c r="AK321" s="49">
        <v>2031</v>
      </c>
      <c r="AL321" s="49">
        <v>2041</v>
      </c>
      <c r="AM321" s="49">
        <v>2041</v>
      </c>
      <c r="AN321" s="39">
        <v>2050</v>
      </c>
      <c r="AO321" s="39">
        <v>2075</v>
      </c>
      <c r="AP321" s="39">
        <v>2097</v>
      </c>
      <c r="AQ321" s="39">
        <v>2107</v>
      </c>
      <c r="AR321" s="39">
        <v>2108</v>
      </c>
      <c r="AS321" s="39">
        <v>2118</v>
      </c>
      <c r="AT321" s="41">
        <f>AS321+(AS321*(POWER((AS321/AQ321),(0.333333333333333))-1))</f>
        <v>2121.6794135870787</v>
      </c>
      <c r="AU321" s="41">
        <f>AT321+(AT321*(POWER((AT321/AR321),(0.333333333333333))-1))</f>
        <v>2126.2589163276939</v>
      </c>
      <c r="AV321" s="41">
        <f>AU321+(AU321*(POWER((AU321/AS321),(0.333333333333333))-1))</f>
        <v>2129.0190388606852</v>
      </c>
      <c r="AW321" s="100">
        <v>8522</v>
      </c>
      <c r="AX321" s="100">
        <v>6182</v>
      </c>
      <c r="AY321" s="100">
        <v>5342</v>
      </c>
      <c r="AZ321" s="39">
        <v>2348</v>
      </c>
      <c r="BA321" s="39">
        <v>2386</v>
      </c>
      <c r="BB321" s="39">
        <v>2375</v>
      </c>
      <c r="BC321" s="39">
        <v>1209</v>
      </c>
      <c r="BD321" s="39">
        <v>1009</v>
      </c>
      <c r="BE321" s="39">
        <v>859</v>
      </c>
      <c r="BF321" s="39">
        <v>800</v>
      </c>
      <c r="BG321" s="39">
        <v>800</v>
      </c>
      <c r="BH321" s="39">
        <v>600</v>
      </c>
      <c r="BI321" s="39">
        <v>600</v>
      </c>
      <c r="BJ321" s="39">
        <v>640</v>
      </c>
      <c r="BK321" s="39">
        <v>640</v>
      </c>
      <c r="BL321" s="39">
        <v>650</v>
      </c>
      <c r="BM321" s="39">
        <v>680</v>
      </c>
      <c r="BN321" s="39">
        <v>690</v>
      </c>
      <c r="BO321" s="39">
        <v>670</v>
      </c>
      <c r="BP321" s="39">
        <v>500</v>
      </c>
      <c r="BQ321" s="253">
        <v>500</v>
      </c>
      <c r="BR321" s="255">
        <f>BQ321+(BQ321*(POWER((BQ321/BO321),(0.333333333333333))-1))</f>
        <v>453.52552863231301</v>
      </c>
      <c r="BS321" s="255">
        <f t="shared" ref="BS321" si="246">BR321+(BR321*(POWER((BR321/BP321),(0.333333333333333))-1))</f>
        <v>439.01461954202028</v>
      </c>
      <c r="BT321" s="255">
        <f t="shared" ref="BT321" si="247">BS321+(BS321*(POWER((BS321/BQ321),(0.333333333333333))-1))</f>
        <v>420.38638519150834</v>
      </c>
    </row>
    <row r="322" spans="1:72" ht="36" customHeight="1" x14ac:dyDescent="0.25">
      <c r="A322" s="74">
        <v>309</v>
      </c>
      <c r="B322" s="71" t="s">
        <v>633</v>
      </c>
      <c r="C322" s="64" t="s">
        <v>696</v>
      </c>
      <c r="D322" s="22" t="s">
        <v>246</v>
      </c>
      <c r="E322" s="21" t="s">
        <v>342</v>
      </c>
      <c r="F322" s="21" t="s">
        <v>571</v>
      </c>
      <c r="G322" s="42">
        <v>0</v>
      </c>
      <c r="H322" s="42">
        <v>0</v>
      </c>
      <c r="I322" s="42">
        <v>0</v>
      </c>
      <c r="J322" s="42">
        <v>0</v>
      </c>
      <c r="K322" s="42">
        <v>0</v>
      </c>
      <c r="L322" s="42">
        <v>0</v>
      </c>
      <c r="M322" s="42">
        <v>0</v>
      </c>
      <c r="N322" s="42">
        <v>0</v>
      </c>
      <c r="O322" s="42">
        <v>0</v>
      </c>
      <c r="P322" s="42">
        <v>0</v>
      </c>
      <c r="Q322" s="42">
        <v>0</v>
      </c>
      <c r="R322" s="42">
        <v>0</v>
      </c>
      <c r="S322" s="42">
        <v>0</v>
      </c>
      <c r="T322" s="42">
        <v>0</v>
      </c>
      <c r="U322" s="42">
        <v>0</v>
      </c>
      <c r="V322" s="40">
        <v>0</v>
      </c>
      <c r="W322" s="40">
        <v>0</v>
      </c>
      <c r="X322" s="40">
        <v>0</v>
      </c>
      <c r="Y322" s="40">
        <v>0</v>
      </c>
      <c r="Z322" s="40">
        <v>0</v>
      </c>
      <c r="AA322" s="40">
        <v>0</v>
      </c>
      <c r="AB322" s="40">
        <v>0</v>
      </c>
      <c r="AC322" s="40">
        <v>0</v>
      </c>
      <c r="AD322" s="40">
        <v>0</v>
      </c>
      <c r="AE322" s="40">
        <v>0</v>
      </c>
      <c r="AF322" s="40">
        <v>0</v>
      </c>
      <c r="AG322" s="40">
        <v>0</v>
      </c>
      <c r="AH322" s="40">
        <v>0</v>
      </c>
      <c r="AI322" s="40">
        <v>0</v>
      </c>
      <c r="AJ322" s="40">
        <v>0</v>
      </c>
      <c r="AK322" s="40">
        <v>0</v>
      </c>
      <c r="AL322" s="40">
        <v>0</v>
      </c>
      <c r="AM322" s="40">
        <v>0</v>
      </c>
      <c r="AN322" s="40">
        <v>0</v>
      </c>
      <c r="AO322" s="40">
        <v>0</v>
      </c>
      <c r="AP322" s="40">
        <v>0</v>
      </c>
      <c r="AQ322" s="41">
        <v>0</v>
      </c>
      <c r="AR322" s="41">
        <v>0</v>
      </c>
      <c r="AS322" s="41">
        <v>0</v>
      </c>
      <c r="AT322" s="100">
        <v>55</v>
      </c>
      <c r="AU322" s="100">
        <v>75</v>
      </c>
      <c r="AV322" s="100">
        <v>79</v>
      </c>
      <c r="AW322" s="100">
        <v>149</v>
      </c>
      <c r="AX322" s="100">
        <v>100</v>
      </c>
      <c r="AY322" s="100">
        <v>123</v>
      </c>
      <c r="AZ322" s="100">
        <v>123</v>
      </c>
      <c r="BA322" s="100">
        <v>120</v>
      </c>
      <c r="BB322" s="100">
        <v>126</v>
      </c>
      <c r="BC322" s="100">
        <v>127</v>
      </c>
      <c r="BD322" s="100">
        <v>111</v>
      </c>
      <c r="BE322" s="100">
        <v>124</v>
      </c>
      <c r="BF322" s="100">
        <v>143</v>
      </c>
      <c r="BG322" s="100">
        <v>122</v>
      </c>
      <c r="BH322" s="100">
        <v>141</v>
      </c>
      <c r="BI322" s="100">
        <v>143</v>
      </c>
      <c r="BJ322" s="100">
        <v>153</v>
      </c>
      <c r="BK322" s="100">
        <v>171</v>
      </c>
      <c r="BL322" s="39">
        <v>169</v>
      </c>
      <c r="BM322" s="39">
        <v>197</v>
      </c>
      <c r="BN322" s="39">
        <v>227</v>
      </c>
      <c r="BO322" s="39">
        <v>256</v>
      </c>
      <c r="BP322" s="39">
        <v>700</v>
      </c>
      <c r="BQ322" s="253">
        <v>367</v>
      </c>
      <c r="BR322" s="39">
        <v>390</v>
      </c>
      <c r="BS322" s="39">
        <v>419</v>
      </c>
      <c r="BT322" s="39">
        <v>441</v>
      </c>
    </row>
    <row r="323" spans="1:72" ht="36" customHeight="1" x14ac:dyDescent="0.25">
      <c r="A323" s="74">
        <v>310</v>
      </c>
      <c r="B323" s="71" t="s">
        <v>633</v>
      </c>
      <c r="C323" s="64" t="s">
        <v>484</v>
      </c>
      <c r="D323" s="22" t="s">
        <v>456</v>
      </c>
      <c r="E323" s="21" t="s">
        <v>290</v>
      </c>
      <c r="F323" s="21" t="s">
        <v>682</v>
      </c>
      <c r="G323" s="42">
        <v>0</v>
      </c>
      <c r="H323" s="42">
        <v>0</v>
      </c>
      <c r="I323" s="42">
        <v>0</v>
      </c>
      <c r="J323" s="39">
        <v>6</v>
      </c>
      <c r="K323" s="39">
        <v>26</v>
      </c>
      <c r="L323" s="39">
        <v>42</v>
      </c>
      <c r="M323" s="39">
        <v>45</v>
      </c>
      <c r="N323" s="39">
        <v>35</v>
      </c>
      <c r="O323" s="39">
        <v>73</v>
      </c>
      <c r="P323" s="39">
        <v>81</v>
      </c>
      <c r="Q323" s="39">
        <v>84</v>
      </c>
      <c r="R323" s="39">
        <v>89</v>
      </c>
      <c r="S323" s="39">
        <v>154</v>
      </c>
      <c r="T323" s="39">
        <v>179</v>
      </c>
      <c r="U323" s="39">
        <v>204</v>
      </c>
      <c r="V323" s="39">
        <v>209</v>
      </c>
      <c r="W323" s="39">
        <v>229</v>
      </c>
      <c r="X323" s="39">
        <v>234</v>
      </c>
      <c r="Y323" s="39">
        <v>256</v>
      </c>
      <c r="Z323" s="39">
        <v>291</v>
      </c>
      <c r="AA323" s="39">
        <v>292</v>
      </c>
      <c r="AB323" s="39">
        <v>285</v>
      </c>
      <c r="AC323" s="39">
        <v>286</v>
      </c>
      <c r="AD323" s="39">
        <v>316</v>
      </c>
      <c r="AE323" s="39">
        <v>335</v>
      </c>
      <c r="AF323" s="39">
        <v>335</v>
      </c>
      <c r="AG323" s="39">
        <v>340</v>
      </c>
      <c r="AH323" s="39">
        <v>355</v>
      </c>
      <c r="AI323" s="39">
        <v>354</v>
      </c>
      <c r="AJ323" s="39">
        <v>358</v>
      </c>
      <c r="AK323" s="39">
        <v>370</v>
      </c>
      <c r="AL323" s="39">
        <v>764</v>
      </c>
      <c r="AM323" s="39">
        <v>384</v>
      </c>
      <c r="AN323" s="39">
        <v>384</v>
      </c>
      <c r="AO323" s="39">
        <v>405</v>
      </c>
      <c r="AP323" s="39">
        <v>405</v>
      </c>
      <c r="AQ323" s="39">
        <v>421</v>
      </c>
      <c r="AR323" s="39">
        <v>421</v>
      </c>
      <c r="AS323" s="39">
        <v>421</v>
      </c>
      <c r="AT323" s="39">
        <v>450</v>
      </c>
      <c r="AU323" s="39">
        <v>465</v>
      </c>
      <c r="AV323" s="39">
        <v>465</v>
      </c>
      <c r="AW323" s="39">
        <v>376</v>
      </c>
      <c r="AX323" s="39">
        <v>392</v>
      </c>
      <c r="AY323" s="39">
        <v>422</v>
      </c>
      <c r="AZ323" s="39">
        <v>490</v>
      </c>
      <c r="BA323" s="39">
        <v>500</v>
      </c>
      <c r="BB323" s="39">
        <v>509</v>
      </c>
      <c r="BC323" s="39">
        <v>500</v>
      </c>
      <c r="BD323" s="39">
        <v>493</v>
      </c>
      <c r="BE323" s="39">
        <v>471</v>
      </c>
      <c r="BF323" s="39">
        <v>465</v>
      </c>
      <c r="BG323" s="39">
        <v>443</v>
      </c>
      <c r="BH323" s="39">
        <v>443</v>
      </c>
      <c r="BI323" s="39">
        <v>443</v>
      </c>
      <c r="BJ323" s="39">
        <v>443</v>
      </c>
      <c r="BK323" s="39">
        <v>445</v>
      </c>
      <c r="BL323" s="39">
        <v>451</v>
      </c>
      <c r="BM323" s="39">
        <v>441</v>
      </c>
      <c r="BN323" s="39">
        <v>441</v>
      </c>
      <c r="BO323" s="39">
        <v>441</v>
      </c>
      <c r="BP323" s="39">
        <v>441</v>
      </c>
      <c r="BQ323" s="253">
        <v>441</v>
      </c>
      <c r="BR323" s="39">
        <v>441</v>
      </c>
      <c r="BS323" s="39">
        <v>441</v>
      </c>
      <c r="BT323" s="39">
        <v>441</v>
      </c>
    </row>
    <row r="324" spans="1:72" ht="36" customHeight="1" x14ac:dyDescent="0.25">
      <c r="A324" s="74">
        <v>311</v>
      </c>
      <c r="B324" s="71" t="s">
        <v>633</v>
      </c>
      <c r="C324" s="64" t="s">
        <v>539</v>
      </c>
      <c r="D324" s="22" t="s">
        <v>555</v>
      </c>
      <c r="E324" s="21" t="s">
        <v>64</v>
      </c>
      <c r="F324" s="21" t="s">
        <v>566</v>
      </c>
      <c r="G324" s="42">
        <v>0</v>
      </c>
      <c r="H324" s="42">
        <v>0</v>
      </c>
      <c r="I324" s="42">
        <v>0</v>
      </c>
      <c r="J324" s="42">
        <v>0</v>
      </c>
      <c r="K324" s="42">
        <v>0</v>
      </c>
      <c r="L324" s="42">
        <v>0</v>
      </c>
      <c r="M324" s="42">
        <v>0</v>
      </c>
      <c r="N324" s="42">
        <v>0</v>
      </c>
      <c r="O324" s="42">
        <v>0</v>
      </c>
      <c r="P324" s="42">
        <v>0</v>
      </c>
      <c r="Q324" s="42">
        <v>0</v>
      </c>
      <c r="R324" s="42">
        <v>0</v>
      </c>
      <c r="S324" s="42">
        <v>0</v>
      </c>
      <c r="T324" s="42">
        <v>0</v>
      </c>
      <c r="U324" s="42">
        <v>0</v>
      </c>
      <c r="V324" s="43">
        <v>0</v>
      </c>
      <c r="W324" s="43">
        <v>0</v>
      </c>
      <c r="X324" s="43">
        <v>0</v>
      </c>
      <c r="Y324" s="42">
        <v>0</v>
      </c>
      <c r="Z324" s="42">
        <v>0</v>
      </c>
      <c r="AA324" s="42">
        <v>0</v>
      </c>
      <c r="AB324" s="44"/>
      <c r="AC324" s="44"/>
      <c r="AD324" s="44"/>
      <c r="AE324" s="44"/>
      <c r="AF324" s="44"/>
      <c r="AG324" s="44"/>
      <c r="AH324" s="44"/>
      <c r="AI324" s="44"/>
      <c r="AJ324" s="44"/>
      <c r="AK324" s="44"/>
      <c r="AL324" s="44"/>
      <c r="AM324" s="44"/>
      <c r="AN324" s="44"/>
      <c r="AO324" s="44"/>
      <c r="AP324" s="44"/>
      <c r="AQ324" s="44"/>
      <c r="AR324" s="44"/>
      <c r="AS324" s="44"/>
      <c r="AT324" s="44"/>
      <c r="AU324" s="44"/>
      <c r="AV324" s="44"/>
      <c r="AW324" s="44"/>
      <c r="AX324" s="44"/>
      <c r="AY324" s="44"/>
      <c r="AZ324" s="44"/>
      <c r="BA324" s="44"/>
      <c r="BB324" s="44"/>
      <c r="BC324" s="44"/>
      <c r="BD324" s="44"/>
      <c r="BE324" s="44"/>
      <c r="BF324" s="44"/>
      <c r="BG324" s="44"/>
      <c r="BH324" s="44"/>
      <c r="BI324" s="44"/>
      <c r="BJ324" s="44"/>
      <c r="BK324" s="44"/>
      <c r="BL324" s="44"/>
      <c r="BM324" s="44"/>
      <c r="BN324" s="44"/>
      <c r="BO324" s="44"/>
      <c r="BP324" s="44"/>
      <c r="BQ324" s="252"/>
      <c r="BR324" s="44"/>
      <c r="BS324" s="44"/>
      <c r="BT324" s="44"/>
    </row>
    <row r="325" spans="1:72" ht="36" customHeight="1" x14ac:dyDescent="0.25">
      <c r="A325" s="74">
        <v>312</v>
      </c>
      <c r="B325" s="71" t="s">
        <v>633</v>
      </c>
      <c r="C325" s="64" t="s">
        <v>425</v>
      </c>
      <c r="D325" s="22" t="s">
        <v>447</v>
      </c>
      <c r="E325" s="21" t="s">
        <v>127</v>
      </c>
      <c r="F325" s="21" t="s">
        <v>663</v>
      </c>
      <c r="G325" s="39">
        <v>509</v>
      </c>
      <c r="H325" s="39">
        <v>601</v>
      </c>
      <c r="I325" s="39">
        <v>670</v>
      </c>
      <c r="J325" s="39">
        <v>761</v>
      </c>
      <c r="K325" s="39">
        <v>703</v>
      </c>
      <c r="L325" s="39">
        <v>694</v>
      </c>
      <c r="M325" s="39">
        <v>680</v>
      </c>
      <c r="N325" s="39">
        <v>719</v>
      </c>
      <c r="O325" s="39">
        <v>818</v>
      </c>
      <c r="P325" s="39">
        <v>1120</v>
      </c>
      <c r="Q325" s="39">
        <v>1238</v>
      </c>
      <c r="R325" s="39">
        <v>1206</v>
      </c>
      <c r="S325" s="39">
        <v>1200</v>
      </c>
      <c r="T325" s="39">
        <v>1167</v>
      </c>
      <c r="U325" s="39">
        <v>1234</v>
      </c>
      <c r="V325" s="39">
        <v>1263</v>
      </c>
      <c r="W325" s="39">
        <v>1229</v>
      </c>
      <c r="X325" s="39">
        <v>1221</v>
      </c>
      <c r="Y325" s="39">
        <v>1060</v>
      </c>
      <c r="Z325" s="39">
        <v>1195</v>
      </c>
      <c r="AA325" s="39">
        <v>1368</v>
      </c>
      <c r="AB325" s="39">
        <v>1498</v>
      </c>
      <c r="AC325" s="39">
        <v>1502</v>
      </c>
      <c r="AD325" s="39">
        <v>1487</v>
      </c>
      <c r="AE325" s="39">
        <v>1313</v>
      </c>
      <c r="AF325" s="39">
        <v>1306</v>
      </c>
      <c r="AG325" s="39">
        <v>1452</v>
      </c>
      <c r="AH325" s="39">
        <v>1446</v>
      </c>
      <c r="AI325" s="39">
        <v>1455</v>
      </c>
      <c r="AJ325" s="39">
        <v>3034</v>
      </c>
      <c r="AK325" s="39">
        <v>1520</v>
      </c>
      <c r="AL325" s="39">
        <v>1701</v>
      </c>
      <c r="AM325" s="39">
        <v>1838</v>
      </c>
      <c r="AN325" s="39">
        <v>1626</v>
      </c>
      <c r="AO325" s="39">
        <v>1592</v>
      </c>
      <c r="AP325" s="39">
        <v>1276</v>
      </c>
      <c r="AQ325" s="39">
        <v>1454</v>
      </c>
      <c r="AR325" s="39">
        <v>1338</v>
      </c>
      <c r="AS325" s="39">
        <v>1185</v>
      </c>
      <c r="AT325" s="39">
        <v>1108</v>
      </c>
      <c r="AU325" s="39">
        <v>1017</v>
      </c>
      <c r="AV325" s="39">
        <v>856</v>
      </c>
      <c r="AW325" s="39">
        <v>844</v>
      </c>
      <c r="AX325" s="39">
        <v>834</v>
      </c>
      <c r="AY325" s="39">
        <v>829</v>
      </c>
      <c r="AZ325" s="39">
        <v>819</v>
      </c>
      <c r="BA325" s="39">
        <v>797</v>
      </c>
      <c r="BB325" s="39">
        <v>805</v>
      </c>
      <c r="BC325" s="39">
        <v>784</v>
      </c>
      <c r="BD325" s="39">
        <v>704</v>
      </c>
      <c r="BE325" s="39">
        <v>704</v>
      </c>
      <c r="BF325" s="39">
        <v>1304</v>
      </c>
      <c r="BG325" s="39">
        <v>1299</v>
      </c>
      <c r="BH325" s="39">
        <v>1304</v>
      </c>
      <c r="BI325" s="39">
        <v>1377</v>
      </c>
      <c r="BJ325" s="39">
        <v>1419</v>
      </c>
      <c r="BK325" s="39">
        <v>1497</v>
      </c>
      <c r="BL325" s="39">
        <v>498</v>
      </c>
      <c r="BM325" s="39">
        <v>498</v>
      </c>
      <c r="BN325" s="39">
        <v>466</v>
      </c>
      <c r="BO325" s="39">
        <v>583</v>
      </c>
      <c r="BP325" s="39">
        <v>527</v>
      </c>
      <c r="BQ325" s="253">
        <v>590</v>
      </c>
      <c r="BR325" s="39">
        <v>466</v>
      </c>
      <c r="BS325" s="39">
        <v>464</v>
      </c>
      <c r="BT325" s="39">
        <v>456</v>
      </c>
    </row>
    <row r="326" spans="1:72" ht="36" customHeight="1" x14ac:dyDescent="0.25">
      <c r="A326" s="74">
        <v>313</v>
      </c>
      <c r="B326" s="71" t="s">
        <v>635</v>
      </c>
      <c r="C326" s="64" t="s">
        <v>692</v>
      </c>
      <c r="D326" s="22" t="s">
        <v>340</v>
      </c>
      <c r="E326" s="21" t="s">
        <v>310</v>
      </c>
      <c r="F326" s="21" t="s">
        <v>693</v>
      </c>
      <c r="G326" s="39">
        <v>9592</v>
      </c>
      <c r="H326" s="39">
        <v>9688</v>
      </c>
      <c r="I326" s="39">
        <v>9037</v>
      </c>
      <c r="J326" s="39">
        <v>10213</v>
      </c>
      <c r="K326" s="39">
        <v>10168</v>
      </c>
      <c r="L326" s="39">
        <v>9723</v>
      </c>
      <c r="M326" s="39">
        <v>9307</v>
      </c>
      <c r="N326" s="39">
        <v>9239</v>
      </c>
      <c r="O326" s="39">
        <v>9238</v>
      </c>
      <c r="P326" s="39">
        <v>8926</v>
      </c>
      <c r="Q326" s="39">
        <v>8634</v>
      </c>
      <c r="R326" s="39">
        <v>8691</v>
      </c>
      <c r="S326" s="39">
        <v>9254</v>
      </c>
      <c r="T326" s="39">
        <v>8315</v>
      </c>
      <c r="U326" s="39">
        <v>9371</v>
      </c>
      <c r="V326" s="39">
        <v>8189</v>
      </c>
      <c r="W326" s="39">
        <v>9881</v>
      </c>
      <c r="X326" s="39">
        <v>8568</v>
      </c>
      <c r="Y326" s="39">
        <v>8244</v>
      </c>
      <c r="Z326" s="39">
        <v>7380</v>
      </c>
      <c r="AA326" s="39">
        <v>7250</v>
      </c>
      <c r="AB326" s="39">
        <v>6916</v>
      </c>
      <c r="AC326" s="39">
        <v>6941</v>
      </c>
      <c r="AD326" s="39">
        <v>6593</v>
      </c>
      <c r="AE326" s="39">
        <v>6748</v>
      </c>
      <c r="AF326" s="39">
        <v>6680</v>
      </c>
      <c r="AG326" s="39">
        <v>7196</v>
      </c>
      <c r="AH326" s="39">
        <v>6507</v>
      </c>
      <c r="AI326" s="39">
        <v>6630</v>
      </c>
      <c r="AJ326" s="39">
        <v>6689</v>
      </c>
      <c r="AK326" s="39">
        <v>6641</v>
      </c>
      <c r="AL326" s="39">
        <v>6770</v>
      </c>
      <c r="AM326" s="39">
        <v>6477</v>
      </c>
      <c r="AN326" s="39">
        <v>6618</v>
      </c>
      <c r="AO326" s="39">
        <v>6789</v>
      </c>
      <c r="AP326" s="39">
        <v>6930</v>
      </c>
      <c r="AQ326" s="39">
        <v>7278</v>
      </c>
      <c r="AR326" s="39">
        <v>7277</v>
      </c>
      <c r="AS326" s="39">
        <v>7638</v>
      </c>
      <c r="AT326" s="39">
        <v>7866</v>
      </c>
      <c r="AU326" s="39">
        <v>8074</v>
      </c>
      <c r="AV326" s="39">
        <v>8272</v>
      </c>
      <c r="AW326" s="39">
        <v>8570</v>
      </c>
      <c r="AX326" s="39">
        <v>8443</v>
      </c>
      <c r="AY326" s="39">
        <v>8252</v>
      </c>
      <c r="AZ326" s="39">
        <v>8261</v>
      </c>
      <c r="BA326" s="39">
        <v>8291</v>
      </c>
      <c r="BB326" s="39">
        <v>8449</v>
      </c>
      <c r="BC326" s="39">
        <v>8512</v>
      </c>
      <c r="BD326" s="39">
        <v>8603</v>
      </c>
      <c r="BE326" s="39">
        <v>8764</v>
      </c>
      <c r="BF326" s="39">
        <v>8957</v>
      </c>
      <c r="BG326" s="39">
        <v>9186</v>
      </c>
      <c r="BH326" s="39">
        <v>9024</v>
      </c>
      <c r="BI326" s="39">
        <v>9278</v>
      </c>
      <c r="BJ326" s="39">
        <v>9515</v>
      </c>
      <c r="BK326" s="39">
        <v>9510</v>
      </c>
      <c r="BL326" s="39">
        <v>9686</v>
      </c>
      <c r="BM326" s="39">
        <v>8697</v>
      </c>
      <c r="BN326" s="39">
        <v>7797</v>
      </c>
      <c r="BO326" s="39">
        <v>7783</v>
      </c>
      <c r="BP326" s="39">
        <v>7824</v>
      </c>
      <c r="BQ326" s="253">
        <v>7235</v>
      </c>
      <c r="BR326" s="39">
        <v>6829</v>
      </c>
      <c r="BS326" s="39">
        <v>6850</v>
      </c>
      <c r="BT326" s="39">
        <v>6558</v>
      </c>
    </row>
    <row r="327" spans="1:72" ht="36" customHeight="1" x14ac:dyDescent="0.25">
      <c r="A327" s="74">
        <v>314</v>
      </c>
      <c r="B327" s="71" t="s">
        <v>633</v>
      </c>
      <c r="C327" s="64" t="s">
        <v>928</v>
      </c>
      <c r="D327" s="22" t="s">
        <v>929</v>
      </c>
      <c r="E327" s="21" t="s">
        <v>229</v>
      </c>
      <c r="F327" s="21" t="s">
        <v>242</v>
      </c>
      <c r="G327" s="60"/>
      <c r="H327" s="60"/>
      <c r="I327" s="60"/>
      <c r="J327" s="60"/>
      <c r="K327" s="60"/>
      <c r="L327" s="60"/>
      <c r="M327" s="60"/>
      <c r="N327" s="60"/>
      <c r="O327" s="60"/>
      <c r="P327" s="60"/>
      <c r="Q327" s="60"/>
      <c r="R327" s="60"/>
      <c r="S327" s="60"/>
      <c r="T327" s="60"/>
      <c r="U327" s="60"/>
      <c r="V327" s="60"/>
      <c r="W327" s="60"/>
      <c r="X327" s="60"/>
      <c r="Y327" s="60"/>
      <c r="Z327" s="60"/>
      <c r="AA327" s="60"/>
      <c r="AB327" s="60"/>
      <c r="AC327" s="60"/>
      <c r="AD327" s="60"/>
      <c r="AE327" s="60"/>
      <c r="AF327" s="60"/>
      <c r="AG327" s="60"/>
      <c r="AH327" s="60"/>
      <c r="AI327" s="60"/>
      <c r="AJ327" s="60"/>
      <c r="AK327" s="60"/>
      <c r="AL327" s="60"/>
      <c r="AM327" s="60"/>
      <c r="AN327" s="60"/>
      <c r="AO327" s="60"/>
      <c r="AP327" s="60"/>
      <c r="AQ327" s="60"/>
      <c r="AR327" s="60"/>
      <c r="AS327" s="60"/>
      <c r="AT327" s="60"/>
      <c r="AU327" s="45"/>
      <c r="AV327" s="45"/>
      <c r="AW327" s="45"/>
      <c r="AX327" s="45"/>
      <c r="AY327" s="45"/>
      <c r="AZ327" s="45"/>
      <c r="BA327" s="45"/>
      <c r="BB327" s="45"/>
      <c r="BC327" s="45"/>
      <c r="BD327" s="45"/>
      <c r="BE327" s="45"/>
      <c r="BF327" s="45"/>
      <c r="BG327" s="40"/>
      <c r="BH327" s="40"/>
      <c r="BI327" s="40">
        <v>0</v>
      </c>
      <c r="BJ327" s="40">
        <v>0</v>
      </c>
      <c r="BK327" s="40">
        <v>0</v>
      </c>
      <c r="BL327" s="40">
        <v>0</v>
      </c>
      <c r="BM327" s="40">
        <v>0</v>
      </c>
      <c r="BN327" s="40">
        <v>0</v>
      </c>
      <c r="BO327" s="40">
        <v>0</v>
      </c>
      <c r="BP327" s="40">
        <v>0</v>
      </c>
      <c r="BQ327" s="255">
        <v>0</v>
      </c>
      <c r="BR327" s="40">
        <v>0</v>
      </c>
      <c r="BS327" s="40">
        <v>0</v>
      </c>
      <c r="BT327" s="40">
        <v>0</v>
      </c>
    </row>
    <row r="328" spans="1:72" ht="36" customHeight="1" x14ac:dyDescent="0.25">
      <c r="A328" s="74">
        <v>315</v>
      </c>
      <c r="B328" s="71" t="s">
        <v>633</v>
      </c>
      <c r="C328" s="64" t="s">
        <v>219</v>
      </c>
      <c r="D328" s="22" t="s">
        <v>300</v>
      </c>
      <c r="E328" s="21" t="s">
        <v>297</v>
      </c>
      <c r="F328" s="21" t="s">
        <v>685</v>
      </c>
      <c r="G328" s="39">
        <v>366</v>
      </c>
      <c r="H328" s="39">
        <v>365</v>
      </c>
      <c r="I328" s="39">
        <v>367</v>
      </c>
      <c r="J328" s="39">
        <v>368</v>
      </c>
      <c r="K328" s="39">
        <v>371</v>
      </c>
      <c r="L328" s="39">
        <v>373</v>
      </c>
      <c r="M328" s="39">
        <v>375</v>
      </c>
      <c r="N328" s="39">
        <v>378</v>
      </c>
      <c r="O328" s="39">
        <v>380</v>
      </c>
      <c r="P328" s="39">
        <v>380</v>
      </c>
      <c r="Q328" s="39">
        <v>381</v>
      </c>
      <c r="R328" s="39">
        <v>382</v>
      </c>
      <c r="S328" s="51">
        <v>387</v>
      </c>
      <c r="T328" s="51">
        <v>384</v>
      </c>
      <c r="U328" s="51">
        <v>382</v>
      </c>
      <c r="V328" s="39">
        <v>377</v>
      </c>
      <c r="W328" s="39">
        <v>372</v>
      </c>
      <c r="X328" s="39">
        <v>367</v>
      </c>
      <c r="Y328" s="39">
        <v>367</v>
      </c>
      <c r="Z328" s="39">
        <v>262</v>
      </c>
      <c r="AA328" s="39">
        <v>352</v>
      </c>
      <c r="AB328" s="39">
        <v>345</v>
      </c>
      <c r="AC328" s="39">
        <v>340</v>
      </c>
      <c r="AD328" s="39">
        <v>330</v>
      </c>
      <c r="AE328" s="39">
        <v>330</v>
      </c>
      <c r="AF328" s="39">
        <v>320</v>
      </c>
      <c r="AG328" s="39">
        <v>320</v>
      </c>
      <c r="AH328" s="39">
        <v>315</v>
      </c>
      <c r="AI328" s="39">
        <v>310</v>
      </c>
      <c r="AJ328" s="39">
        <v>305</v>
      </c>
      <c r="AK328" s="39">
        <v>305</v>
      </c>
      <c r="AL328" s="39">
        <v>300</v>
      </c>
      <c r="AM328" s="39">
        <v>300</v>
      </c>
      <c r="AN328" s="39">
        <v>300</v>
      </c>
      <c r="AO328" s="39">
        <v>300</v>
      </c>
      <c r="AP328" s="39">
        <v>300</v>
      </c>
      <c r="AQ328" s="39">
        <v>300</v>
      </c>
      <c r="AR328" s="39">
        <v>300</v>
      </c>
      <c r="AS328" s="39">
        <v>300</v>
      </c>
      <c r="AT328" s="39">
        <v>298</v>
      </c>
      <c r="AU328" s="39">
        <v>295</v>
      </c>
      <c r="AV328" s="39">
        <v>295</v>
      </c>
      <c r="AW328" s="39">
        <v>290</v>
      </c>
      <c r="AX328" s="39">
        <v>290</v>
      </c>
      <c r="AY328" s="39">
        <v>290</v>
      </c>
      <c r="AZ328" s="39">
        <v>290</v>
      </c>
      <c r="BA328" s="39">
        <v>310</v>
      </c>
      <c r="BB328" s="39">
        <v>330</v>
      </c>
      <c r="BC328" s="39">
        <v>340</v>
      </c>
      <c r="BD328" s="39">
        <v>360</v>
      </c>
      <c r="BE328" s="39">
        <v>360</v>
      </c>
      <c r="BF328" s="39">
        <v>380</v>
      </c>
      <c r="BG328" s="39">
        <v>390</v>
      </c>
      <c r="BH328" s="39">
        <v>397</v>
      </c>
      <c r="BI328" s="39">
        <v>395</v>
      </c>
      <c r="BJ328" s="39">
        <v>403</v>
      </c>
      <c r="BK328" s="39">
        <v>390</v>
      </c>
      <c r="BL328" s="39">
        <v>345</v>
      </c>
      <c r="BM328" s="39">
        <v>346</v>
      </c>
      <c r="BN328" s="39">
        <v>394</v>
      </c>
      <c r="BO328" s="39">
        <v>402</v>
      </c>
      <c r="BP328" s="39">
        <v>459</v>
      </c>
      <c r="BQ328" s="253">
        <v>405</v>
      </c>
      <c r="BR328" s="39">
        <v>413</v>
      </c>
      <c r="BS328" s="39">
        <v>401</v>
      </c>
      <c r="BT328" s="39">
        <v>400</v>
      </c>
    </row>
    <row r="329" spans="1:72" ht="36" customHeight="1" x14ac:dyDescent="0.25">
      <c r="A329" s="74">
        <v>316</v>
      </c>
      <c r="B329" s="71" t="s">
        <v>633</v>
      </c>
      <c r="C329" s="64" t="s">
        <v>219</v>
      </c>
      <c r="D329" s="22" t="s">
        <v>220</v>
      </c>
      <c r="E329" s="21" t="s">
        <v>201</v>
      </c>
      <c r="F329" s="21" t="s">
        <v>221</v>
      </c>
      <c r="G329" s="39">
        <v>259</v>
      </c>
      <c r="H329" s="39">
        <v>248</v>
      </c>
      <c r="I329" s="39">
        <v>189</v>
      </c>
      <c r="J329" s="39">
        <v>196</v>
      </c>
      <c r="K329" s="39">
        <v>168</v>
      </c>
      <c r="L329" s="39">
        <v>373</v>
      </c>
      <c r="M329" s="39">
        <v>151</v>
      </c>
      <c r="N329" s="43">
        <v>151</v>
      </c>
      <c r="O329" s="43">
        <v>0</v>
      </c>
      <c r="P329" s="43">
        <v>0</v>
      </c>
      <c r="Q329" s="43">
        <v>0</v>
      </c>
      <c r="R329" s="43">
        <v>0</v>
      </c>
      <c r="S329" s="43">
        <v>0</v>
      </c>
      <c r="T329" s="43">
        <v>0</v>
      </c>
      <c r="U329" s="43">
        <v>0</v>
      </c>
      <c r="V329" s="100">
        <v>0</v>
      </c>
      <c r="W329" s="100">
        <v>0</v>
      </c>
      <c r="X329" s="100">
        <v>0</v>
      </c>
      <c r="Y329" s="100">
        <v>0</v>
      </c>
      <c r="Z329" s="100">
        <v>0</v>
      </c>
      <c r="AA329" s="100">
        <v>0</v>
      </c>
      <c r="AB329" s="100">
        <v>0</v>
      </c>
      <c r="AC329" s="100">
        <v>0</v>
      </c>
      <c r="AD329" s="100">
        <v>0</v>
      </c>
      <c r="AE329" s="101"/>
      <c r="AF329" s="101"/>
      <c r="AG329" s="101"/>
      <c r="AH329" s="101"/>
      <c r="AI329" s="101"/>
      <c r="AJ329" s="101"/>
      <c r="AK329" s="101"/>
      <c r="AL329" s="101"/>
      <c r="AM329" s="101"/>
      <c r="AN329" s="44"/>
      <c r="AO329" s="44"/>
      <c r="AP329" s="44"/>
      <c r="AQ329" s="44"/>
      <c r="AR329" s="44"/>
      <c r="AS329" s="44"/>
      <c r="AT329" s="44"/>
      <c r="AU329" s="44"/>
      <c r="AV329" s="44"/>
      <c r="AW329" s="44"/>
      <c r="AX329" s="44"/>
      <c r="AY329" s="44"/>
      <c r="AZ329" s="44"/>
      <c r="BA329" s="44"/>
      <c r="BB329" s="44"/>
      <c r="BC329" s="44"/>
      <c r="BD329" s="44"/>
      <c r="BE329" s="44"/>
      <c r="BF329" s="44"/>
      <c r="BG329" s="44"/>
      <c r="BH329" s="44"/>
      <c r="BI329" s="44"/>
      <c r="BJ329" s="44"/>
      <c r="BK329" s="44"/>
      <c r="BL329" s="44"/>
      <c r="BM329" s="44"/>
      <c r="BN329" s="44"/>
      <c r="BO329" s="44"/>
      <c r="BP329" s="44"/>
      <c r="BQ329" s="252"/>
      <c r="BR329" s="44"/>
      <c r="BS329" s="44"/>
      <c r="BT329" s="44"/>
    </row>
    <row r="330" spans="1:72" ht="36" customHeight="1" x14ac:dyDescent="0.25">
      <c r="A330" s="74">
        <v>317</v>
      </c>
      <c r="B330" s="71" t="s">
        <v>633</v>
      </c>
      <c r="C330" s="64" t="s">
        <v>192</v>
      </c>
      <c r="D330" s="22" t="s">
        <v>670</v>
      </c>
      <c r="E330" s="21" t="s">
        <v>164</v>
      </c>
      <c r="F330" s="21" t="s">
        <v>671</v>
      </c>
      <c r="G330" s="42">
        <v>1231</v>
      </c>
      <c r="H330" s="42">
        <v>1231</v>
      </c>
      <c r="I330" s="42">
        <v>1231</v>
      </c>
      <c r="J330" s="42">
        <v>1231</v>
      </c>
      <c r="K330" s="42">
        <v>1231</v>
      </c>
      <c r="L330" s="42">
        <v>1231</v>
      </c>
      <c r="M330" s="42">
        <v>1231</v>
      </c>
      <c r="N330" s="42">
        <v>1231</v>
      </c>
      <c r="O330" s="42">
        <v>1231</v>
      </c>
      <c r="P330" s="42">
        <v>1231</v>
      </c>
      <c r="Q330" s="42">
        <v>1231</v>
      </c>
      <c r="R330" s="42">
        <v>1231</v>
      </c>
      <c r="S330" s="51">
        <v>1050</v>
      </c>
      <c r="T330" s="51">
        <v>1050</v>
      </c>
      <c r="U330" s="51">
        <v>1046</v>
      </c>
      <c r="V330" s="39">
        <v>1071</v>
      </c>
      <c r="W330" s="39">
        <v>1095</v>
      </c>
      <c r="X330" s="39">
        <v>1044</v>
      </c>
      <c r="Y330" s="39">
        <v>1090</v>
      </c>
      <c r="Z330" s="39">
        <v>1080</v>
      </c>
      <c r="AA330" s="39">
        <v>1083</v>
      </c>
      <c r="AB330" s="39">
        <v>1061</v>
      </c>
      <c r="AC330" s="39">
        <v>1016</v>
      </c>
      <c r="AD330" s="39">
        <v>1058</v>
      </c>
      <c r="AE330" s="46">
        <v>1057.0018861999613</v>
      </c>
      <c r="AF330" s="46">
        <v>1071.0336448975818</v>
      </c>
      <c r="AG330" s="46">
        <v>1076</v>
      </c>
      <c r="AH330" s="39">
        <v>1095</v>
      </c>
      <c r="AI330" s="39">
        <v>1053</v>
      </c>
      <c r="AJ330" s="39">
        <v>1048</v>
      </c>
      <c r="AK330" s="39">
        <v>1072</v>
      </c>
      <c r="AL330" s="39">
        <v>1055</v>
      </c>
      <c r="AM330" s="39">
        <v>1034</v>
      </c>
      <c r="AN330" s="39">
        <v>1055</v>
      </c>
      <c r="AO330" s="39">
        <v>1046</v>
      </c>
      <c r="AP330" s="39">
        <v>1018</v>
      </c>
      <c r="AQ330" s="41">
        <v>1005.9573098044732</v>
      </c>
      <c r="AR330" s="41">
        <v>992.9533366994126</v>
      </c>
      <c r="AS330" s="41">
        <v>984.74214832913253</v>
      </c>
      <c r="AT330" s="41">
        <f>AS330+(AS330*(POWER((AS330/AQ330),(0.333333333333333))-1))</f>
        <v>977.77032409437038</v>
      </c>
      <c r="AU330" s="41">
        <f>AT330+(AT330*(POWER((AT330/AR330),(0.333333333333333))-1))</f>
        <v>972.76108739447045</v>
      </c>
      <c r="AV330" s="41">
        <f>AU330+(AU330*(POWER((AU330/AS330),(0.333333333333333))-1))</f>
        <v>968.79988176921745</v>
      </c>
      <c r="AW330" s="100">
        <v>1029</v>
      </c>
      <c r="AX330" s="100">
        <v>1004</v>
      </c>
      <c r="AY330" s="100">
        <v>1029</v>
      </c>
      <c r="AZ330" s="40">
        <f t="shared" ref="AZ330:BG330" si="248">AY330+(AY330*(POWER((AY330/AW330),(0.333333333333333))-1))</f>
        <v>1029</v>
      </c>
      <c r="BA330" s="40">
        <f t="shared" si="248"/>
        <v>1037.4709112490725</v>
      </c>
      <c r="BB330" s="40">
        <f t="shared" si="248"/>
        <v>1040.3100165356568</v>
      </c>
      <c r="BC330" s="40">
        <f t="shared" si="248"/>
        <v>1044.1075796460784</v>
      </c>
      <c r="BD330" s="40">
        <f t="shared" si="248"/>
        <v>1046.3292234152129</v>
      </c>
      <c r="BE330" s="40">
        <f t="shared" si="248"/>
        <v>1048.3433551091923</v>
      </c>
      <c r="BF330" s="40">
        <f t="shared" si="248"/>
        <v>1049.7590954613515</v>
      </c>
      <c r="BG330" s="40">
        <f t="shared" si="248"/>
        <v>1050.904882800648</v>
      </c>
      <c r="BH330" s="40">
        <f>BG330+(BG330*(POWER((BG330/BE330),(0.333333333333333))-1))</f>
        <v>1051.7601154656495</v>
      </c>
      <c r="BI330" s="40">
        <f t="shared" ref="BI330:BK330" si="249">BH330+(BH330*(POWER((BH330/BF330),(0.333333333333333))-1))</f>
        <v>1052.4279693940221</v>
      </c>
      <c r="BJ330" s="40">
        <f t="shared" si="249"/>
        <v>1052.936155305945</v>
      </c>
      <c r="BK330" s="40">
        <f t="shared" si="249"/>
        <v>1053.3284607367766</v>
      </c>
      <c r="BL330" s="39">
        <v>1047</v>
      </c>
      <c r="BM330" s="39">
        <v>1029</v>
      </c>
      <c r="BN330" s="39">
        <v>1120</v>
      </c>
      <c r="BO330" s="39">
        <v>1077</v>
      </c>
      <c r="BP330" s="39">
        <v>1175</v>
      </c>
      <c r="BQ330" s="253">
        <v>1114</v>
      </c>
      <c r="BR330" s="39">
        <v>1207</v>
      </c>
      <c r="BS330" s="39">
        <v>1165</v>
      </c>
      <c r="BT330" s="39">
        <v>1137</v>
      </c>
    </row>
    <row r="331" spans="1:72" ht="36" customHeight="1" x14ac:dyDescent="0.25">
      <c r="A331" s="74">
        <v>318</v>
      </c>
      <c r="B331" s="71" t="s">
        <v>633</v>
      </c>
      <c r="C331" s="64" t="s">
        <v>282</v>
      </c>
      <c r="D331" s="22" t="s">
        <v>283</v>
      </c>
      <c r="E331" s="21" t="s">
        <v>274</v>
      </c>
      <c r="F331" s="21" t="s">
        <v>284</v>
      </c>
      <c r="G331" s="39">
        <v>185</v>
      </c>
      <c r="H331" s="39">
        <v>185</v>
      </c>
      <c r="I331" s="39">
        <v>185</v>
      </c>
      <c r="J331" s="39">
        <v>185</v>
      </c>
      <c r="K331" s="39">
        <v>185</v>
      </c>
      <c r="L331" s="39">
        <v>194</v>
      </c>
      <c r="M331" s="39">
        <v>186</v>
      </c>
      <c r="N331" s="39">
        <v>186</v>
      </c>
      <c r="O331" s="39">
        <v>186</v>
      </c>
      <c r="P331" s="39">
        <v>185</v>
      </c>
      <c r="Q331" s="39">
        <v>185</v>
      </c>
      <c r="R331" s="39">
        <v>176</v>
      </c>
      <c r="S331" s="39">
        <v>176</v>
      </c>
      <c r="T331" s="39">
        <v>176</v>
      </c>
      <c r="U331" s="39">
        <v>176</v>
      </c>
      <c r="V331" s="39">
        <v>176</v>
      </c>
      <c r="W331" s="39">
        <v>176</v>
      </c>
      <c r="X331" s="39">
        <v>184</v>
      </c>
      <c r="Y331" s="39">
        <v>184</v>
      </c>
      <c r="Z331" s="39">
        <v>184</v>
      </c>
      <c r="AA331" s="39">
        <v>184</v>
      </c>
      <c r="AB331" s="39">
        <v>181</v>
      </c>
      <c r="AC331" s="39">
        <v>181</v>
      </c>
      <c r="AD331" s="39">
        <v>181</v>
      </c>
      <c r="AE331" s="39">
        <v>180</v>
      </c>
      <c r="AF331" s="39">
        <v>180</v>
      </c>
      <c r="AG331" s="39">
        <v>180</v>
      </c>
      <c r="AH331" s="39">
        <v>178</v>
      </c>
      <c r="AI331" s="39">
        <v>178</v>
      </c>
      <c r="AJ331" s="39">
        <v>178</v>
      </c>
      <c r="AK331" s="39">
        <v>178</v>
      </c>
      <c r="AL331" s="39">
        <v>170</v>
      </c>
      <c r="AM331" s="39">
        <v>170</v>
      </c>
      <c r="AN331" s="39">
        <v>170</v>
      </c>
      <c r="AO331" s="39">
        <v>170</v>
      </c>
      <c r="AP331" s="39">
        <v>170</v>
      </c>
      <c r="AQ331" s="39">
        <v>170</v>
      </c>
      <c r="AR331" s="39">
        <v>170</v>
      </c>
      <c r="AS331" s="39">
        <v>170</v>
      </c>
      <c r="AT331" s="39">
        <v>170</v>
      </c>
      <c r="AU331" s="39">
        <v>170</v>
      </c>
      <c r="AV331" s="39">
        <v>170</v>
      </c>
      <c r="AW331" s="39">
        <v>168</v>
      </c>
      <c r="AX331" s="39">
        <v>168</v>
      </c>
      <c r="AY331" s="39">
        <v>168</v>
      </c>
      <c r="AZ331" s="39">
        <v>169</v>
      </c>
      <c r="BA331" s="39">
        <v>168</v>
      </c>
      <c r="BB331" s="39">
        <v>167</v>
      </c>
      <c r="BC331" s="39">
        <v>167</v>
      </c>
      <c r="BD331" s="39">
        <v>167</v>
      </c>
      <c r="BE331" s="39">
        <v>167</v>
      </c>
      <c r="BF331" s="39">
        <v>160</v>
      </c>
      <c r="BG331" s="39">
        <v>160</v>
      </c>
      <c r="BH331" s="39">
        <v>160</v>
      </c>
      <c r="BI331" s="39">
        <v>158</v>
      </c>
      <c r="BJ331" s="39">
        <v>316</v>
      </c>
      <c r="BK331" s="39">
        <v>158</v>
      </c>
      <c r="BL331" s="39">
        <v>149</v>
      </c>
      <c r="BM331" s="39">
        <v>151</v>
      </c>
      <c r="BN331" s="39">
        <v>150</v>
      </c>
      <c r="BO331" s="39">
        <v>150</v>
      </c>
      <c r="BP331" s="39">
        <v>150</v>
      </c>
      <c r="BQ331" s="253">
        <v>150</v>
      </c>
      <c r="BR331" s="39">
        <v>150</v>
      </c>
      <c r="BS331" s="39">
        <v>150</v>
      </c>
      <c r="BT331" s="39">
        <v>150</v>
      </c>
    </row>
    <row r="332" spans="1:72" ht="36" customHeight="1" x14ac:dyDescent="0.25">
      <c r="A332" s="74">
        <v>319</v>
      </c>
      <c r="B332" s="71" t="s">
        <v>633</v>
      </c>
      <c r="C332" s="64" t="s">
        <v>724</v>
      </c>
      <c r="D332" s="22" t="s">
        <v>31</v>
      </c>
      <c r="E332" s="21" t="s">
        <v>26</v>
      </c>
      <c r="F332" s="21" t="s">
        <v>32</v>
      </c>
      <c r="G332" s="39">
        <v>1169</v>
      </c>
      <c r="H332" s="39">
        <v>1147</v>
      </c>
      <c r="I332" s="39">
        <v>1157</v>
      </c>
      <c r="J332" s="39">
        <v>1157</v>
      </c>
      <c r="K332" s="39">
        <v>1165</v>
      </c>
      <c r="L332" s="39">
        <v>1165</v>
      </c>
      <c r="M332" s="39">
        <v>1155</v>
      </c>
      <c r="N332" s="39">
        <v>1155</v>
      </c>
      <c r="O332" s="39">
        <v>1171</v>
      </c>
      <c r="P332" s="39">
        <v>1185</v>
      </c>
      <c r="Q332" s="39">
        <v>1160</v>
      </c>
      <c r="R332" s="39">
        <v>1145</v>
      </c>
      <c r="S332" s="39">
        <v>1120</v>
      </c>
      <c r="T332" s="39">
        <v>1080</v>
      </c>
      <c r="U332" s="39">
        <v>1065</v>
      </c>
      <c r="V332" s="39">
        <v>1055</v>
      </c>
      <c r="W332" s="39">
        <v>1050</v>
      </c>
      <c r="X332" s="39">
        <v>1040</v>
      </c>
      <c r="Y332" s="39">
        <v>1040</v>
      </c>
      <c r="Z332" s="39">
        <v>980</v>
      </c>
      <c r="AA332" s="39">
        <v>980</v>
      </c>
      <c r="AB332" s="39">
        <v>985</v>
      </c>
      <c r="AC332" s="39">
        <v>965</v>
      </c>
      <c r="AD332" s="39">
        <v>1150</v>
      </c>
      <c r="AE332" s="39">
        <v>1300</v>
      </c>
      <c r="AF332" s="39">
        <v>1604</v>
      </c>
      <c r="AG332" s="39">
        <v>1596</v>
      </c>
      <c r="AH332" s="39">
        <v>1064</v>
      </c>
      <c r="AI332" s="39">
        <v>1552</v>
      </c>
      <c r="AJ332" s="39">
        <v>1570</v>
      </c>
      <c r="AK332" s="39">
        <v>1559</v>
      </c>
      <c r="AL332" s="39">
        <v>1565</v>
      </c>
      <c r="AM332" s="39">
        <v>1577</v>
      </c>
      <c r="AN332" s="39">
        <v>1466</v>
      </c>
      <c r="AO332" s="39">
        <v>1396</v>
      </c>
      <c r="AP332" s="39">
        <v>1406</v>
      </c>
      <c r="AQ332" s="39">
        <v>1402</v>
      </c>
      <c r="AR332" s="39">
        <v>1412</v>
      </c>
      <c r="AS332" s="39">
        <v>1404</v>
      </c>
      <c r="AT332" s="39">
        <v>1399</v>
      </c>
      <c r="AU332" s="39">
        <v>1384</v>
      </c>
      <c r="AV332" s="39">
        <v>1134</v>
      </c>
      <c r="AW332" s="39">
        <v>1131</v>
      </c>
      <c r="AX332" s="39">
        <v>1099</v>
      </c>
      <c r="AY332" s="39">
        <v>1084</v>
      </c>
      <c r="AZ332" s="40">
        <f t="shared" ref="AZ332:BG332" si="250">AY332+(AY332*(POWER((AY332/AW332),(0.333333333333333))-1))</f>
        <v>1068.7714433049414</v>
      </c>
      <c r="BA332" s="40">
        <f t="shared" si="250"/>
        <v>1058.8811673239436</v>
      </c>
      <c r="BB332" s="40">
        <f t="shared" si="250"/>
        <v>1050.6382428955578</v>
      </c>
      <c r="BC332" s="40">
        <f t="shared" si="250"/>
        <v>1044.662470159951</v>
      </c>
      <c r="BD332" s="40">
        <f t="shared" si="250"/>
        <v>1039.9654604739858</v>
      </c>
      <c r="BE332" s="40">
        <f t="shared" si="250"/>
        <v>1036.432013881295</v>
      </c>
      <c r="BF332" s="40">
        <f t="shared" si="250"/>
        <v>1033.7029636122195</v>
      </c>
      <c r="BG332" s="40">
        <f t="shared" si="250"/>
        <v>1031.6238562791166</v>
      </c>
      <c r="BH332" s="40">
        <f>BG332+(BG332*(POWER((BG332/BE332),(0.333333333333333))-1))</f>
        <v>1030.0260990287532</v>
      </c>
      <c r="BI332" s="40">
        <f t="shared" ref="BI332:BK332" si="251">BH332+(BH332*(POWER((BH332/BF332),(0.333333333333333))-1))</f>
        <v>1028.8033861454926</v>
      </c>
      <c r="BJ332" s="40">
        <f t="shared" si="251"/>
        <v>1027.8649440752674</v>
      </c>
      <c r="BK332" s="40">
        <f t="shared" si="251"/>
        <v>1027.1455672141667</v>
      </c>
      <c r="BL332" s="39">
        <v>763</v>
      </c>
      <c r="BM332" s="39">
        <v>743</v>
      </c>
      <c r="BN332" s="39">
        <v>763</v>
      </c>
      <c r="BO332" s="39">
        <v>743</v>
      </c>
      <c r="BP332" s="39">
        <v>763</v>
      </c>
      <c r="BQ332" s="253">
        <v>738</v>
      </c>
      <c r="BR332" s="39">
        <v>768</v>
      </c>
      <c r="BS332" s="39">
        <v>713</v>
      </c>
      <c r="BT332" s="39">
        <v>648</v>
      </c>
    </row>
    <row r="333" spans="1:72" ht="36" customHeight="1" x14ac:dyDescent="0.25">
      <c r="A333" s="74">
        <v>320</v>
      </c>
      <c r="B333" s="71" t="s">
        <v>633</v>
      </c>
      <c r="C333" s="64" t="s">
        <v>549</v>
      </c>
      <c r="D333" s="22" t="s">
        <v>262</v>
      </c>
      <c r="E333" s="21" t="s">
        <v>229</v>
      </c>
      <c r="F333" s="21" t="s">
        <v>263</v>
      </c>
      <c r="G333" s="39">
        <v>500</v>
      </c>
      <c r="H333" s="39">
        <v>511</v>
      </c>
      <c r="I333" s="39">
        <v>501</v>
      </c>
      <c r="J333" s="39">
        <v>516</v>
      </c>
      <c r="K333" s="39">
        <v>527</v>
      </c>
      <c r="L333" s="39">
        <v>521</v>
      </c>
      <c r="M333" s="39">
        <v>548</v>
      </c>
      <c r="N333" s="39">
        <v>512</v>
      </c>
      <c r="O333" s="39">
        <v>634</v>
      </c>
      <c r="P333" s="39">
        <v>507</v>
      </c>
      <c r="Q333" s="39">
        <v>558</v>
      </c>
      <c r="R333" s="39">
        <v>520</v>
      </c>
      <c r="S333" s="39">
        <v>126</v>
      </c>
      <c r="T333" s="39">
        <v>406</v>
      </c>
      <c r="U333" s="39">
        <v>503</v>
      </c>
      <c r="V333" s="39">
        <v>565</v>
      </c>
      <c r="W333" s="39">
        <v>543</v>
      </c>
      <c r="X333" s="39">
        <v>474</v>
      </c>
      <c r="Y333" s="39">
        <v>521</v>
      </c>
      <c r="Z333" s="39">
        <v>561</v>
      </c>
      <c r="AA333" s="39">
        <v>589</v>
      </c>
      <c r="AB333" s="39">
        <v>251</v>
      </c>
      <c r="AC333" s="39">
        <v>250</v>
      </c>
      <c r="AD333" s="39">
        <v>356</v>
      </c>
      <c r="AE333" s="39">
        <v>380</v>
      </c>
      <c r="AF333" s="39">
        <v>400</v>
      </c>
      <c r="AG333" s="39">
        <v>380</v>
      </c>
      <c r="AH333" s="39">
        <v>379</v>
      </c>
      <c r="AI333" s="39">
        <v>368</v>
      </c>
      <c r="AJ333" s="39">
        <v>405</v>
      </c>
      <c r="AK333" s="49">
        <v>385</v>
      </c>
      <c r="AL333" s="49">
        <v>284</v>
      </c>
      <c r="AM333" s="49">
        <v>320</v>
      </c>
      <c r="AN333" s="49">
        <v>196</v>
      </c>
      <c r="AO333" s="49">
        <v>218</v>
      </c>
      <c r="AP333" s="49">
        <v>294</v>
      </c>
      <c r="AQ333" s="39">
        <v>316</v>
      </c>
      <c r="AR333" s="39">
        <v>281</v>
      </c>
      <c r="AS333" s="39">
        <v>359</v>
      </c>
      <c r="AT333" s="39">
        <v>420</v>
      </c>
      <c r="AU333" s="39">
        <v>447</v>
      </c>
      <c r="AV333" s="39">
        <v>432</v>
      </c>
      <c r="AW333" s="39">
        <v>370</v>
      </c>
      <c r="AX333" s="39">
        <v>380</v>
      </c>
      <c r="AY333" s="39">
        <v>522</v>
      </c>
      <c r="AZ333" s="39">
        <v>557</v>
      </c>
      <c r="BA333" s="39">
        <v>828</v>
      </c>
      <c r="BB333" s="39">
        <v>854</v>
      </c>
      <c r="BC333" s="39">
        <v>130</v>
      </c>
      <c r="BD333" s="39">
        <v>122</v>
      </c>
      <c r="BE333" s="39">
        <v>172</v>
      </c>
      <c r="BF333" s="39">
        <v>200</v>
      </c>
      <c r="BG333" s="39">
        <v>209</v>
      </c>
      <c r="BH333" s="39">
        <v>300</v>
      </c>
      <c r="BI333" s="39">
        <v>212</v>
      </c>
      <c r="BJ333" s="39">
        <v>227</v>
      </c>
      <c r="BK333" s="39">
        <v>304</v>
      </c>
      <c r="BL333" s="39">
        <v>381</v>
      </c>
      <c r="BM333" s="39">
        <v>443</v>
      </c>
      <c r="BN333" s="39">
        <v>512</v>
      </c>
      <c r="BO333" s="40">
        <f t="shared" ref="BO333:BP333" si="252">BN333+(BN333*(POWER((BN333/BL333),(0.333333333333333))-1))</f>
        <v>565.00413046492588</v>
      </c>
      <c r="BP333" s="40">
        <f t="shared" si="252"/>
        <v>612.72780443984482</v>
      </c>
      <c r="BQ333" s="255">
        <f>BP333+(BP333*(POWER((BP333/BN333),(0.333333333333333))-1))</f>
        <v>650.52920304327347</v>
      </c>
      <c r="BR333" s="255">
        <f>BQ333+(BQ333*(POWER((BQ333/BO333),(0.333333333333333))-1))</f>
        <v>681.82332702552276</v>
      </c>
      <c r="BS333" s="255">
        <f t="shared" ref="BS333" si="253">BR333+(BR333*(POWER((BR333/BP333),(0.333333333333333))-1))</f>
        <v>706.54519077371174</v>
      </c>
      <c r="BT333" s="255">
        <f t="shared" ref="BT333" si="254">BS333+(BS333*(POWER((BS333/BQ333),(0.333333333333333))-1))</f>
        <v>726.26925624700061</v>
      </c>
    </row>
    <row r="334" spans="1:72" ht="36" customHeight="1" x14ac:dyDescent="0.25">
      <c r="A334" s="74">
        <v>321</v>
      </c>
      <c r="B334" s="71" t="s">
        <v>633</v>
      </c>
      <c r="C334" s="64" t="s">
        <v>225</v>
      </c>
      <c r="D334" s="22" t="s">
        <v>226</v>
      </c>
      <c r="E334" s="21" t="s">
        <v>201</v>
      </c>
      <c r="F334" s="21" t="s">
        <v>209</v>
      </c>
      <c r="G334" s="39">
        <v>1201</v>
      </c>
      <c r="H334" s="39">
        <v>1169</v>
      </c>
      <c r="I334" s="39">
        <v>1303</v>
      </c>
      <c r="J334" s="39">
        <v>1257</v>
      </c>
      <c r="K334" s="39">
        <v>1205</v>
      </c>
      <c r="L334" s="39">
        <v>954</v>
      </c>
      <c r="M334" s="39">
        <v>927</v>
      </c>
      <c r="N334" s="39">
        <v>858</v>
      </c>
      <c r="O334" s="39">
        <v>902</v>
      </c>
      <c r="P334" s="39">
        <v>851</v>
      </c>
      <c r="Q334" s="39">
        <v>875</v>
      </c>
      <c r="R334" s="39">
        <v>1031</v>
      </c>
      <c r="S334" s="39">
        <v>1172</v>
      </c>
      <c r="T334" s="39">
        <v>1302</v>
      </c>
      <c r="U334" s="39">
        <v>1283</v>
      </c>
      <c r="V334" s="39">
        <v>1331</v>
      </c>
      <c r="W334" s="39">
        <v>1326</v>
      </c>
      <c r="X334" s="39">
        <v>1216</v>
      </c>
      <c r="Y334" s="39">
        <v>1084</v>
      </c>
      <c r="Z334" s="39">
        <v>1133</v>
      </c>
      <c r="AA334" s="39">
        <v>1224</v>
      </c>
      <c r="AB334" s="39">
        <v>1063</v>
      </c>
      <c r="AC334" s="39">
        <v>1205</v>
      </c>
      <c r="AD334" s="39">
        <v>1229</v>
      </c>
      <c r="AE334" s="39">
        <v>1231</v>
      </c>
      <c r="AF334" s="39">
        <v>1160</v>
      </c>
      <c r="AG334" s="39">
        <v>1161</v>
      </c>
      <c r="AH334" s="39">
        <v>1204</v>
      </c>
      <c r="AI334" s="39">
        <v>1172</v>
      </c>
      <c r="AJ334" s="39">
        <v>1135</v>
      </c>
      <c r="AK334" s="39">
        <v>1159</v>
      </c>
      <c r="AL334" s="39">
        <v>1135</v>
      </c>
      <c r="AM334" s="39">
        <v>1166</v>
      </c>
      <c r="AN334" s="39">
        <v>1189</v>
      </c>
      <c r="AO334" s="39">
        <v>1170</v>
      </c>
      <c r="AP334" s="39">
        <v>1196</v>
      </c>
      <c r="AQ334" s="39">
        <v>1161</v>
      </c>
      <c r="AR334" s="39">
        <v>1190</v>
      </c>
      <c r="AS334" s="39">
        <v>1091</v>
      </c>
      <c r="AT334" s="39">
        <v>1213</v>
      </c>
      <c r="AU334" s="39">
        <v>1213</v>
      </c>
      <c r="AV334" s="39">
        <v>1056</v>
      </c>
      <c r="AW334" s="39">
        <v>1213</v>
      </c>
      <c r="AX334" s="39">
        <v>1107</v>
      </c>
      <c r="AY334" s="39">
        <v>1198</v>
      </c>
      <c r="AZ334" s="39">
        <v>1093</v>
      </c>
      <c r="BA334" s="39">
        <v>1058</v>
      </c>
      <c r="BB334" s="39">
        <v>780</v>
      </c>
      <c r="BC334" s="39">
        <v>648</v>
      </c>
      <c r="BD334" s="39">
        <v>828</v>
      </c>
      <c r="BE334" s="39">
        <v>1016</v>
      </c>
      <c r="BF334" s="39">
        <v>1115</v>
      </c>
      <c r="BG334" s="39">
        <v>999</v>
      </c>
      <c r="BH334" s="39">
        <v>962</v>
      </c>
      <c r="BI334" s="39">
        <v>1036</v>
      </c>
      <c r="BJ334" s="39">
        <v>975</v>
      </c>
      <c r="BK334" s="39">
        <v>1063</v>
      </c>
      <c r="BL334" s="39">
        <v>931</v>
      </c>
      <c r="BM334" s="39">
        <v>845</v>
      </c>
      <c r="BN334" s="39">
        <v>904</v>
      </c>
      <c r="BO334" s="39">
        <v>881</v>
      </c>
      <c r="BP334" s="39">
        <v>901</v>
      </c>
      <c r="BQ334" s="253">
        <v>827</v>
      </c>
      <c r="BR334" s="39">
        <v>854</v>
      </c>
      <c r="BS334" s="39">
        <v>765</v>
      </c>
      <c r="BT334" s="39">
        <v>759</v>
      </c>
    </row>
    <row r="335" spans="1:72" ht="36" customHeight="1" x14ac:dyDescent="0.25">
      <c r="A335" s="74">
        <v>322</v>
      </c>
      <c r="B335" s="72" t="s">
        <v>633</v>
      </c>
      <c r="C335" s="64" t="s">
        <v>803</v>
      </c>
      <c r="D335" s="22" t="s">
        <v>804</v>
      </c>
      <c r="E335" s="21" t="s">
        <v>64</v>
      </c>
      <c r="F335" s="21" t="s">
        <v>780</v>
      </c>
      <c r="G335" s="52"/>
      <c r="H335" s="52"/>
      <c r="I335" s="52"/>
      <c r="J335" s="52"/>
      <c r="K335" s="52"/>
      <c r="L335" s="52"/>
      <c r="M335" s="52"/>
      <c r="N335" s="52"/>
      <c r="O335" s="52"/>
      <c r="P335" s="52"/>
      <c r="Q335" s="52"/>
      <c r="R335" s="52"/>
      <c r="S335" s="52"/>
      <c r="T335" s="52"/>
      <c r="U335" s="52"/>
      <c r="V335" s="52"/>
      <c r="W335" s="52"/>
      <c r="X335" s="52"/>
      <c r="Y335" s="52"/>
      <c r="Z335" s="52"/>
      <c r="AA335" s="52"/>
      <c r="AB335" s="52"/>
      <c r="AC335" s="52"/>
      <c r="AD335" s="52"/>
      <c r="AE335" s="45">
        <v>0</v>
      </c>
      <c r="AF335" s="45">
        <v>0</v>
      </c>
      <c r="AG335" s="45">
        <v>0</v>
      </c>
      <c r="AH335" s="45">
        <v>0</v>
      </c>
      <c r="AI335" s="45">
        <v>0</v>
      </c>
      <c r="AJ335" s="45">
        <v>0</v>
      </c>
      <c r="AK335" s="45">
        <v>0</v>
      </c>
      <c r="AL335" s="45">
        <v>0</v>
      </c>
      <c r="AM335" s="45">
        <v>0</v>
      </c>
      <c r="AN335" s="40">
        <v>0</v>
      </c>
      <c r="AO335" s="40">
        <v>0</v>
      </c>
      <c r="AP335" s="40">
        <v>0</v>
      </c>
      <c r="AQ335" s="39">
        <v>0</v>
      </c>
      <c r="AR335" s="39">
        <v>0</v>
      </c>
      <c r="AS335" s="39">
        <v>0</v>
      </c>
      <c r="AT335" s="39">
        <v>0</v>
      </c>
      <c r="AU335" s="39">
        <v>0</v>
      </c>
      <c r="AV335" s="39">
        <v>0</v>
      </c>
      <c r="AW335" s="39">
        <v>10</v>
      </c>
      <c r="AX335" s="39">
        <v>14</v>
      </c>
      <c r="AY335" s="39">
        <v>14</v>
      </c>
      <c r="AZ335" s="39">
        <v>38</v>
      </c>
      <c r="BA335" s="39">
        <v>38</v>
      </c>
      <c r="BB335" s="39">
        <v>41</v>
      </c>
      <c r="BC335" s="39">
        <v>45</v>
      </c>
      <c r="BD335" s="39">
        <v>50</v>
      </c>
      <c r="BE335" s="39">
        <v>56</v>
      </c>
      <c r="BF335" s="39">
        <v>72</v>
      </c>
      <c r="BG335" s="39">
        <v>75</v>
      </c>
      <c r="BH335" s="39">
        <v>77</v>
      </c>
      <c r="BI335" s="40">
        <f t="shared" ref="BI335" si="255">BH335+(BH335*(POWER((BH335/BF335),(0.333333333333333))-1))</f>
        <v>78.742669642328465</v>
      </c>
      <c r="BJ335" s="40">
        <f t="shared" ref="BJ335" si="256">BI335+(BI335*(POWER((BI335/BG335),(0.333333333333333))-1))</f>
        <v>80.031279188181159</v>
      </c>
      <c r="BK335" s="40">
        <f t="shared" ref="BK335" si="257">BJ335+(BJ335*(POWER((BJ335/BH335),(0.333333333333333))-1))</f>
        <v>81.067995801035579</v>
      </c>
      <c r="BL335" s="40">
        <v>81.858265262733738</v>
      </c>
      <c r="BM335" s="40">
        <v>82.476482304956889</v>
      </c>
      <c r="BN335" s="40">
        <v>82.951395013902626</v>
      </c>
      <c r="BO335" s="40">
        <f t="shared" ref="BO335" si="258">BN335+(BN335*(POWER((BN335/BL335),(0.333333333333333))-1))</f>
        <v>83.319005931260591</v>
      </c>
      <c r="BP335" s="40">
        <f t="shared" ref="BP335" si="259">BO335+(BO335*(POWER((BO335/BM335),(0.333333333333333))-1))</f>
        <v>83.601755405166543</v>
      </c>
      <c r="BQ335" s="255">
        <f>BP335+(BP335*(POWER((BP335/BN335),(0.333333333333333))-1))</f>
        <v>83.819673344188487</v>
      </c>
      <c r="BR335" s="255">
        <f>BQ335+(BQ335*(POWER((BQ335/BO335),(0.333333333333333))-1))</f>
        <v>83.987230153866605</v>
      </c>
      <c r="BS335" s="255">
        <f t="shared" ref="BS335" si="260">BR335+(BR335*(POWER((BR335/BP335),(0.333333333333333))-1))</f>
        <v>84.116116302704853</v>
      </c>
      <c r="BT335" s="255">
        <f t="shared" ref="BT335" si="261">BS335+(BS335*(POWER((BS335/BQ335),(0.333333333333333))-1))</f>
        <v>84.215163422139639</v>
      </c>
    </row>
    <row r="336" spans="1:72" ht="36" customHeight="1" x14ac:dyDescent="0.25">
      <c r="A336" s="74">
        <v>323</v>
      </c>
      <c r="B336" s="71" t="s">
        <v>633</v>
      </c>
      <c r="C336" s="64" t="s">
        <v>582</v>
      </c>
      <c r="D336" s="22" t="s">
        <v>583</v>
      </c>
      <c r="E336" s="21" t="s">
        <v>35</v>
      </c>
      <c r="F336" s="21" t="s">
        <v>584</v>
      </c>
      <c r="G336" s="45">
        <v>0</v>
      </c>
      <c r="H336" s="45">
        <v>0</v>
      </c>
      <c r="I336" s="45">
        <v>0</v>
      </c>
      <c r="J336" s="45">
        <v>0</v>
      </c>
      <c r="K336" s="45">
        <v>0</v>
      </c>
      <c r="L336" s="45">
        <v>0</v>
      </c>
      <c r="M336" s="45">
        <v>0</v>
      </c>
      <c r="N336" s="45">
        <v>0</v>
      </c>
      <c r="O336" s="45">
        <v>0</v>
      </c>
      <c r="P336" s="45">
        <v>0</v>
      </c>
      <c r="Q336" s="45">
        <v>0</v>
      </c>
      <c r="R336" s="45">
        <v>0</v>
      </c>
      <c r="S336" s="45">
        <v>0</v>
      </c>
      <c r="T336" s="45">
        <v>0</v>
      </c>
      <c r="U336" s="45">
        <v>0</v>
      </c>
      <c r="V336" s="45">
        <v>0</v>
      </c>
      <c r="W336" s="45">
        <v>0</v>
      </c>
      <c r="X336" s="45">
        <v>0</v>
      </c>
      <c r="Y336" s="45">
        <v>0</v>
      </c>
      <c r="Z336" s="45">
        <v>0</v>
      </c>
      <c r="AA336" s="45">
        <v>0</v>
      </c>
      <c r="AB336" s="40">
        <v>0</v>
      </c>
      <c r="AC336" s="40">
        <v>0</v>
      </c>
      <c r="AD336" s="40">
        <v>0</v>
      </c>
      <c r="AE336" s="40">
        <v>0</v>
      </c>
      <c r="AF336" s="40">
        <v>0</v>
      </c>
      <c r="AG336" s="40">
        <v>0</v>
      </c>
      <c r="AH336" s="40">
        <v>0</v>
      </c>
      <c r="AI336" s="40">
        <v>0</v>
      </c>
      <c r="AJ336" s="40">
        <v>0</v>
      </c>
      <c r="AK336" s="51">
        <v>57</v>
      </c>
      <c r="AL336" s="51">
        <v>62</v>
      </c>
      <c r="AM336" s="51">
        <v>69</v>
      </c>
      <c r="AN336" s="39">
        <v>89</v>
      </c>
      <c r="AO336" s="39">
        <v>146</v>
      </c>
      <c r="AP336" s="39">
        <v>191</v>
      </c>
      <c r="AQ336" s="39">
        <v>230</v>
      </c>
      <c r="AR336" s="39">
        <v>265</v>
      </c>
      <c r="AS336" s="39">
        <v>283</v>
      </c>
      <c r="AT336" s="39">
        <v>12</v>
      </c>
      <c r="AU336" s="39">
        <v>12</v>
      </c>
      <c r="AV336" s="39">
        <v>12</v>
      </c>
      <c r="AW336" s="39">
        <v>416</v>
      </c>
      <c r="AX336" s="39">
        <v>463</v>
      </c>
      <c r="AY336" s="39">
        <v>506</v>
      </c>
      <c r="AZ336" s="39">
        <v>492</v>
      </c>
      <c r="BA336" s="39">
        <v>492</v>
      </c>
      <c r="BB336" s="39">
        <v>492</v>
      </c>
      <c r="BC336" s="39">
        <v>461</v>
      </c>
      <c r="BD336" s="39">
        <v>461</v>
      </c>
      <c r="BE336" s="39">
        <v>461</v>
      </c>
      <c r="BF336" s="39">
        <v>331</v>
      </c>
      <c r="BG336" s="39">
        <v>331</v>
      </c>
      <c r="BH336" s="39">
        <v>331</v>
      </c>
      <c r="BI336" s="39">
        <v>324</v>
      </c>
      <c r="BJ336" s="39">
        <v>324</v>
      </c>
      <c r="BK336" s="39">
        <v>328</v>
      </c>
      <c r="BL336" s="39">
        <v>492</v>
      </c>
      <c r="BM336" s="39">
        <v>492</v>
      </c>
      <c r="BN336" s="39">
        <v>492</v>
      </c>
      <c r="BO336" s="39">
        <v>257</v>
      </c>
      <c r="BP336" s="39">
        <v>514</v>
      </c>
      <c r="BQ336" s="253">
        <v>257</v>
      </c>
      <c r="BR336" s="39">
        <v>210</v>
      </c>
      <c r="BS336" s="39">
        <v>210</v>
      </c>
      <c r="BT336" s="39">
        <v>210</v>
      </c>
    </row>
    <row r="337" spans="1:72" ht="36" customHeight="1" x14ac:dyDescent="0.25">
      <c r="A337" s="74">
        <v>324</v>
      </c>
      <c r="B337" s="71" t="s">
        <v>633</v>
      </c>
      <c r="C337" s="64" t="s">
        <v>863</v>
      </c>
      <c r="D337" s="22" t="s">
        <v>864</v>
      </c>
      <c r="E337" s="21" t="s">
        <v>274</v>
      </c>
      <c r="F337" s="21" t="s">
        <v>865</v>
      </c>
      <c r="G337" s="48"/>
      <c r="H337" s="48"/>
      <c r="I337" s="48"/>
      <c r="J337" s="48"/>
      <c r="K337" s="48"/>
      <c r="L337" s="48"/>
      <c r="M337" s="48"/>
      <c r="N337" s="48"/>
      <c r="O337" s="48"/>
      <c r="P337" s="48"/>
      <c r="Q337" s="48"/>
      <c r="R337" s="48"/>
      <c r="S337" s="48"/>
      <c r="T337" s="48"/>
      <c r="U337" s="48"/>
      <c r="V337" s="48"/>
      <c r="W337" s="48"/>
      <c r="X337" s="48"/>
      <c r="Y337" s="48"/>
      <c r="Z337" s="48"/>
      <c r="AA337" s="48"/>
      <c r="AB337" s="48"/>
      <c r="AC337" s="48"/>
      <c r="AD337" s="48"/>
      <c r="AE337" s="48"/>
      <c r="AF337" s="48"/>
      <c r="AG337" s="48"/>
      <c r="AH337" s="48"/>
      <c r="AI337" s="48"/>
      <c r="AJ337" s="48"/>
      <c r="AK337" s="48"/>
      <c r="AL337" s="48"/>
      <c r="AM337" s="50"/>
      <c r="AN337" s="50"/>
      <c r="AO337" s="49">
        <v>0</v>
      </c>
      <c r="AP337" s="49">
        <v>0</v>
      </c>
      <c r="AQ337" s="49"/>
      <c r="AR337" s="49"/>
      <c r="AS337" s="49"/>
      <c r="AT337" s="49"/>
      <c r="AU337" s="49"/>
      <c r="AV337" s="49"/>
      <c r="AW337" s="49"/>
      <c r="AX337" s="49"/>
      <c r="AY337" s="49"/>
      <c r="AZ337" s="49"/>
      <c r="BA337" s="49"/>
      <c r="BB337" s="39">
        <v>204</v>
      </c>
      <c r="BC337" s="39">
        <v>204</v>
      </c>
      <c r="BD337" s="39">
        <v>204</v>
      </c>
      <c r="BE337" s="39">
        <v>204</v>
      </c>
      <c r="BF337" s="43">
        <v>204</v>
      </c>
      <c r="BG337" s="43">
        <v>204</v>
      </c>
      <c r="BH337" s="43">
        <v>204</v>
      </c>
      <c r="BI337" s="43">
        <v>204</v>
      </c>
      <c r="BJ337" s="43">
        <v>204</v>
      </c>
      <c r="BK337" s="43">
        <v>204</v>
      </c>
      <c r="BL337" s="40">
        <v>204</v>
      </c>
      <c r="BM337" s="40">
        <v>204</v>
      </c>
      <c r="BN337" s="40">
        <v>204</v>
      </c>
      <c r="BO337" s="39">
        <v>204</v>
      </c>
      <c r="BP337" s="39">
        <v>204</v>
      </c>
      <c r="BQ337" s="253">
        <v>204</v>
      </c>
      <c r="BR337" s="255">
        <f t="shared" ref="BR337:BR341" si="262">BQ337+(BQ337*(POWER((BQ337/BO337),(0.333333333333333))-1))</f>
        <v>204</v>
      </c>
      <c r="BS337" s="255">
        <f t="shared" ref="BS337:BS341" si="263">BR337+(BR337*(POWER((BR337/BP337),(0.333333333333333))-1))</f>
        <v>204</v>
      </c>
      <c r="BT337" s="255">
        <f t="shared" ref="BT337:BT341" si="264">BS337+(BS337*(POWER((BS337/BQ337),(0.333333333333333))-1))</f>
        <v>204</v>
      </c>
    </row>
    <row r="338" spans="1:72" ht="36" customHeight="1" x14ac:dyDescent="0.25">
      <c r="A338" s="74">
        <v>325</v>
      </c>
      <c r="B338" s="71" t="s">
        <v>633</v>
      </c>
      <c r="C338" s="64" t="s">
        <v>324</v>
      </c>
      <c r="D338" s="22" t="s">
        <v>325</v>
      </c>
      <c r="E338" s="21" t="s">
        <v>310</v>
      </c>
      <c r="F338" s="21" t="s">
        <v>326</v>
      </c>
      <c r="G338" s="42">
        <v>350</v>
      </c>
      <c r="H338" s="42">
        <v>350</v>
      </c>
      <c r="I338" s="42">
        <v>350</v>
      </c>
      <c r="J338" s="42">
        <v>350</v>
      </c>
      <c r="K338" s="42">
        <v>350</v>
      </c>
      <c r="L338" s="42">
        <v>350</v>
      </c>
      <c r="M338" s="42">
        <v>350</v>
      </c>
      <c r="N338" s="42">
        <v>350</v>
      </c>
      <c r="O338" s="42">
        <v>350</v>
      </c>
      <c r="P338" s="42">
        <v>350</v>
      </c>
      <c r="Q338" s="42">
        <v>350</v>
      </c>
      <c r="R338" s="42">
        <v>350</v>
      </c>
      <c r="S338" s="42">
        <v>350</v>
      </c>
      <c r="T338" s="42">
        <v>350</v>
      </c>
      <c r="U338" s="42">
        <v>350</v>
      </c>
      <c r="V338" s="40">
        <v>350</v>
      </c>
      <c r="W338" s="40">
        <v>350</v>
      </c>
      <c r="X338" s="40">
        <v>350</v>
      </c>
      <c r="Y338" s="40">
        <v>350</v>
      </c>
      <c r="Z338" s="40">
        <v>350</v>
      </c>
      <c r="AA338" s="40">
        <v>350</v>
      </c>
      <c r="AB338" s="40">
        <v>350</v>
      </c>
      <c r="AC338" s="40">
        <v>350</v>
      </c>
      <c r="AD338" s="40">
        <v>350</v>
      </c>
      <c r="AE338" s="39">
        <v>350</v>
      </c>
      <c r="AF338" s="39">
        <v>380</v>
      </c>
      <c r="AG338" s="39">
        <v>360</v>
      </c>
      <c r="AH338" s="40">
        <v>364</v>
      </c>
      <c r="AI338" s="40">
        <v>359</v>
      </c>
      <c r="AJ338" s="40">
        <v>358</v>
      </c>
      <c r="AK338" s="40">
        <v>356.02205908538627</v>
      </c>
      <c r="AL338" s="40">
        <v>355.03491167185717</v>
      </c>
      <c r="AM338" s="40">
        <v>354.0520162988704</v>
      </c>
      <c r="AN338" s="40">
        <v>353.39776084522379</v>
      </c>
      <c r="AO338" s="40">
        <v>352.85372324624171</v>
      </c>
      <c r="AP338" s="40">
        <v>352.45519416003106</v>
      </c>
      <c r="AQ338" s="39">
        <v>310</v>
      </c>
      <c r="AR338" s="39">
        <v>325</v>
      </c>
      <c r="AS338" s="39">
        <v>325</v>
      </c>
      <c r="AT338" s="40">
        <f t="shared" ref="AT338:AV340" si="265">AS338+(AS338*(POWER((AS338/AQ338),(0.333333333333333))-1))</f>
        <v>330.15959010736043</v>
      </c>
      <c r="AU338" s="40">
        <f t="shared" si="265"/>
        <v>331.89759232634634</v>
      </c>
      <c r="AV338" s="40">
        <f t="shared" si="265"/>
        <v>334.2291688149636</v>
      </c>
      <c r="AW338" s="39">
        <v>250</v>
      </c>
      <c r="AX338" s="39">
        <v>230</v>
      </c>
      <c r="AY338" s="39">
        <v>220</v>
      </c>
      <c r="AZ338" s="39">
        <v>220</v>
      </c>
      <c r="BA338" s="39">
        <v>195</v>
      </c>
      <c r="BB338" s="39">
        <v>185</v>
      </c>
      <c r="BC338" s="39">
        <v>180</v>
      </c>
      <c r="BD338" s="39">
        <v>170</v>
      </c>
      <c r="BE338" s="39">
        <v>170</v>
      </c>
      <c r="BF338" s="39">
        <v>165</v>
      </c>
      <c r="BG338" s="39">
        <v>170</v>
      </c>
      <c r="BH338" s="39">
        <v>175</v>
      </c>
      <c r="BI338" s="39">
        <v>175</v>
      </c>
      <c r="BJ338" s="39">
        <v>185</v>
      </c>
      <c r="BK338" s="39">
        <v>200</v>
      </c>
      <c r="BL338" s="40">
        <v>209.10318342988407</v>
      </c>
      <c r="BM338" s="40">
        <v>217.81625331068648</v>
      </c>
      <c r="BN338" s="40">
        <v>224.10095777755953</v>
      </c>
      <c r="BO338" s="39">
        <v>164</v>
      </c>
      <c r="BP338" s="39">
        <v>177</v>
      </c>
      <c r="BQ338" s="253">
        <v>185</v>
      </c>
      <c r="BR338" s="255">
        <f t="shared" si="262"/>
        <v>192.58140693380813</v>
      </c>
      <c r="BS338" s="255">
        <f t="shared" si="263"/>
        <v>198.07426427539744</v>
      </c>
      <c r="BT338" s="255">
        <f t="shared" si="264"/>
        <v>202.63454822810795</v>
      </c>
    </row>
    <row r="339" spans="1:72" ht="36" customHeight="1" x14ac:dyDescent="0.25">
      <c r="A339" s="74">
        <v>326</v>
      </c>
      <c r="B339" s="71" t="s">
        <v>633</v>
      </c>
      <c r="C339" s="64" t="s">
        <v>550</v>
      </c>
      <c r="D339" s="22" t="s">
        <v>560</v>
      </c>
      <c r="E339" s="21" t="s">
        <v>290</v>
      </c>
      <c r="F339" s="21" t="s">
        <v>568</v>
      </c>
      <c r="G339" s="42">
        <v>0</v>
      </c>
      <c r="H339" s="42">
        <v>0</v>
      </c>
      <c r="I339" s="42">
        <v>0</v>
      </c>
      <c r="J339" s="42">
        <v>0</v>
      </c>
      <c r="K339" s="42">
        <v>0</v>
      </c>
      <c r="L339" s="42">
        <v>0</v>
      </c>
      <c r="M339" s="42">
        <v>0</v>
      </c>
      <c r="N339" s="42">
        <v>0</v>
      </c>
      <c r="O339" s="42">
        <v>0</v>
      </c>
      <c r="P339" s="42">
        <v>0</v>
      </c>
      <c r="Q339" s="42">
        <v>0</v>
      </c>
      <c r="R339" s="42">
        <v>0</v>
      </c>
      <c r="S339" s="42">
        <v>0</v>
      </c>
      <c r="T339" s="42">
        <v>0</v>
      </c>
      <c r="U339" s="42">
        <v>0</v>
      </c>
      <c r="V339" s="40">
        <v>0</v>
      </c>
      <c r="W339" s="40">
        <v>0</v>
      </c>
      <c r="X339" s="40">
        <v>0</v>
      </c>
      <c r="Y339" s="40">
        <v>0</v>
      </c>
      <c r="Z339" s="40">
        <v>0</v>
      </c>
      <c r="AA339" s="40">
        <v>0</v>
      </c>
      <c r="AB339" s="40">
        <v>0</v>
      </c>
      <c r="AC339" s="40">
        <v>0</v>
      </c>
      <c r="AD339" s="40">
        <v>0</v>
      </c>
      <c r="AE339" s="40">
        <v>0</v>
      </c>
      <c r="AF339" s="40">
        <v>0</v>
      </c>
      <c r="AG339" s="40">
        <v>0</v>
      </c>
      <c r="AH339" s="40">
        <v>0</v>
      </c>
      <c r="AI339" s="40">
        <v>0</v>
      </c>
      <c r="AJ339" s="40">
        <v>0</v>
      </c>
      <c r="AK339" s="40">
        <v>0</v>
      </c>
      <c r="AL339" s="40">
        <v>0</v>
      </c>
      <c r="AM339" s="40">
        <v>0</v>
      </c>
      <c r="AN339" s="40">
        <v>0</v>
      </c>
      <c r="AO339" s="40">
        <v>0</v>
      </c>
      <c r="AP339" s="40">
        <v>0</v>
      </c>
      <c r="AQ339" s="40">
        <v>0</v>
      </c>
      <c r="AR339" s="40">
        <v>0</v>
      </c>
      <c r="AS339" s="40">
        <v>0</v>
      </c>
      <c r="AT339" s="40">
        <v>0</v>
      </c>
      <c r="AU339" s="40">
        <v>0</v>
      </c>
      <c r="AV339" s="40">
        <v>0</v>
      </c>
      <c r="AW339" s="40">
        <v>0</v>
      </c>
      <c r="AX339" s="40">
        <v>0</v>
      </c>
      <c r="AY339" s="40">
        <v>0</v>
      </c>
      <c r="AZ339" s="39">
        <v>32</v>
      </c>
      <c r="BA339" s="39">
        <v>32</v>
      </c>
      <c r="BB339" s="39">
        <v>32</v>
      </c>
      <c r="BC339" s="40">
        <f t="shared" ref="AZ339:BG341" si="266">BB339+(BB339*(POWER((BB339/AZ339),(0.333333333333333))-1))</f>
        <v>32</v>
      </c>
      <c r="BD339" s="40">
        <f t="shared" si="266"/>
        <v>32</v>
      </c>
      <c r="BE339" s="40">
        <f t="shared" si="266"/>
        <v>32</v>
      </c>
      <c r="BF339" s="40">
        <f t="shared" si="266"/>
        <v>32</v>
      </c>
      <c r="BG339" s="40">
        <f t="shared" si="266"/>
        <v>32</v>
      </c>
      <c r="BH339" s="40">
        <f>BG339+(BG339*(POWER((BG339/BE339),(0.333333333333333))-1))</f>
        <v>32</v>
      </c>
      <c r="BI339" s="40">
        <f t="shared" ref="BI339:BK339" si="267">BH339+(BH339*(POWER((BH339/BF339),(0.333333333333333))-1))</f>
        <v>32</v>
      </c>
      <c r="BJ339" s="40">
        <f t="shared" si="267"/>
        <v>32</v>
      </c>
      <c r="BK339" s="40">
        <f t="shared" si="267"/>
        <v>32</v>
      </c>
      <c r="BL339" s="40">
        <v>32</v>
      </c>
      <c r="BM339" s="40">
        <v>32</v>
      </c>
      <c r="BN339" s="40">
        <v>32</v>
      </c>
      <c r="BO339" s="40">
        <f t="shared" ref="BO339:BO340" si="268">BN339+(BN339*(POWER((BN339/BL339),(0.333333333333333))-1))</f>
        <v>32</v>
      </c>
      <c r="BP339" s="40">
        <f t="shared" ref="BP339:BP340" si="269">BO339+(BO339*(POWER((BO339/BM339),(0.333333333333333))-1))</f>
        <v>32</v>
      </c>
      <c r="BQ339" s="255">
        <f>BP339+(BP339*(POWER((BP339/BN339),(0.333333333333333))-1))</f>
        <v>32</v>
      </c>
      <c r="BR339" s="255">
        <f t="shared" si="262"/>
        <v>32</v>
      </c>
      <c r="BS339" s="255">
        <f t="shared" si="263"/>
        <v>32</v>
      </c>
      <c r="BT339" s="255">
        <f t="shared" si="264"/>
        <v>32</v>
      </c>
    </row>
    <row r="340" spans="1:72" ht="36" customHeight="1" x14ac:dyDescent="0.25">
      <c r="A340" s="74">
        <v>327</v>
      </c>
      <c r="B340" s="71" t="s">
        <v>633</v>
      </c>
      <c r="C340" s="64" t="s">
        <v>683</v>
      </c>
      <c r="D340" s="22" t="s">
        <v>293</v>
      </c>
      <c r="E340" s="21" t="s">
        <v>290</v>
      </c>
      <c r="F340" s="21" t="s">
        <v>294</v>
      </c>
      <c r="G340" s="39">
        <v>95</v>
      </c>
      <c r="H340" s="39">
        <v>100</v>
      </c>
      <c r="I340" s="39">
        <v>100</v>
      </c>
      <c r="J340" s="39">
        <v>105</v>
      </c>
      <c r="K340" s="39">
        <v>108</v>
      </c>
      <c r="L340" s="39">
        <v>113</v>
      </c>
      <c r="M340" s="39">
        <v>113</v>
      </c>
      <c r="N340" s="39">
        <v>114</v>
      </c>
      <c r="O340" s="39">
        <v>118</v>
      </c>
      <c r="P340" s="39">
        <v>118</v>
      </c>
      <c r="Q340" s="39">
        <v>118</v>
      </c>
      <c r="R340" s="39">
        <v>120</v>
      </c>
      <c r="S340" s="39">
        <v>125</v>
      </c>
      <c r="T340" s="39">
        <v>128</v>
      </c>
      <c r="U340" s="39">
        <v>135</v>
      </c>
      <c r="V340" s="39">
        <v>134</v>
      </c>
      <c r="W340" s="39">
        <v>134</v>
      </c>
      <c r="X340" s="39">
        <v>138</v>
      </c>
      <c r="Y340" s="39">
        <v>140</v>
      </c>
      <c r="Z340" s="39">
        <v>140</v>
      </c>
      <c r="AA340" s="39">
        <v>140</v>
      </c>
      <c r="AB340" s="39">
        <v>144</v>
      </c>
      <c r="AC340" s="39">
        <v>144</v>
      </c>
      <c r="AD340" s="39">
        <v>144</v>
      </c>
      <c r="AE340" s="39">
        <v>150</v>
      </c>
      <c r="AF340" s="39">
        <v>150</v>
      </c>
      <c r="AG340" s="39">
        <v>144</v>
      </c>
      <c r="AH340" s="39">
        <v>153</v>
      </c>
      <c r="AI340" s="39">
        <v>153</v>
      </c>
      <c r="AJ340" s="39">
        <v>153</v>
      </c>
      <c r="AK340" s="39">
        <v>153</v>
      </c>
      <c r="AL340" s="39">
        <v>153</v>
      </c>
      <c r="AM340" s="39">
        <v>153</v>
      </c>
      <c r="AN340" s="39">
        <v>164</v>
      </c>
      <c r="AO340" s="39">
        <v>170</v>
      </c>
      <c r="AP340" s="39">
        <v>180</v>
      </c>
      <c r="AQ340" s="39">
        <v>180</v>
      </c>
      <c r="AR340" s="39">
        <v>180</v>
      </c>
      <c r="AS340" s="39">
        <v>180</v>
      </c>
      <c r="AT340" s="40">
        <f t="shared" si="265"/>
        <v>180</v>
      </c>
      <c r="AU340" s="40">
        <f t="shared" si="265"/>
        <v>180</v>
      </c>
      <c r="AV340" s="40">
        <f t="shared" si="265"/>
        <v>180</v>
      </c>
      <c r="AW340" s="39">
        <v>200</v>
      </c>
      <c r="AX340" s="39">
        <v>200</v>
      </c>
      <c r="AY340" s="39">
        <v>200</v>
      </c>
      <c r="AZ340" s="40">
        <f t="shared" si="266"/>
        <v>200</v>
      </c>
      <c r="BA340" s="40">
        <f t="shared" si="266"/>
        <v>200</v>
      </c>
      <c r="BB340" s="40">
        <f t="shared" si="266"/>
        <v>200</v>
      </c>
      <c r="BC340" s="40">
        <f t="shared" si="266"/>
        <v>200</v>
      </c>
      <c r="BD340" s="40">
        <f t="shared" si="266"/>
        <v>200</v>
      </c>
      <c r="BE340" s="40">
        <f t="shared" si="266"/>
        <v>200</v>
      </c>
      <c r="BF340" s="40">
        <f t="shared" si="266"/>
        <v>200</v>
      </c>
      <c r="BG340" s="40">
        <f t="shared" si="266"/>
        <v>200</v>
      </c>
      <c r="BH340" s="40">
        <f>BG340+(BG340*(POWER((BG340/BE340),(0.333333333333333))-1))</f>
        <v>200</v>
      </c>
      <c r="BI340" s="40">
        <f t="shared" ref="BI340:BK340" si="270">BH340+(BH340*(POWER((BH340/BF340),(0.333333333333333))-1))</f>
        <v>200</v>
      </c>
      <c r="BJ340" s="40">
        <f t="shared" si="270"/>
        <v>200</v>
      </c>
      <c r="BK340" s="40">
        <f t="shared" si="270"/>
        <v>200</v>
      </c>
      <c r="BL340" s="39">
        <v>192</v>
      </c>
      <c r="BM340" s="39">
        <v>192</v>
      </c>
      <c r="BN340" s="39">
        <v>192</v>
      </c>
      <c r="BO340" s="40">
        <f t="shared" si="268"/>
        <v>192</v>
      </c>
      <c r="BP340" s="40">
        <f t="shared" si="269"/>
        <v>192</v>
      </c>
      <c r="BQ340" s="255">
        <f>BP340+(BP340*(POWER((BP340/BN340),(0.333333333333333))-1))</f>
        <v>192</v>
      </c>
      <c r="BR340" s="255">
        <f t="shared" si="262"/>
        <v>192</v>
      </c>
      <c r="BS340" s="255">
        <f t="shared" si="263"/>
        <v>192</v>
      </c>
      <c r="BT340" s="255">
        <f t="shared" si="264"/>
        <v>192</v>
      </c>
    </row>
    <row r="341" spans="1:72" ht="36" customHeight="1" x14ac:dyDescent="0.25">
      <c r="A341" s="74">
        <v>328</v>
      </c>
      <c r="B341" s="71" t="s">
        <v>633</v>
      </c>
      <c r="C341" s="64" t="s">
        <v>553</v>
      </c>
      <c r="D341" s="22" t="s">
        <v>563</v>
      </c>
      <c r="E341" s="21" t="s">
        <v>310</v>
      </c>
      <c r="F341" s="21" t="s">
        <v>331</v>
      </c>
      <c r="G341" s="45">
        <v>0</v>
      </c>
      <c r="H341" s="45">
        <v>0</v>
      </c>
      <c r="I341" s="45">
        <v>0</v>
      </c>
      <c r="J341" s="45">
        <v>0</v>
      </c>
      <c r="K341" s="45">
        <v>0</v>
      </c>
      <c r="L341" s="45">
        <v>0</v>
      </c>
      <c r="M341" s="45">
        <v>0</v>
      </c>
      <c r="N341" s="45">
        <v>0</v>
      </c>
      <c r="O341" s="45">
        <v>0</v>
      </c>
      <c r="P341" s="39">
        <v>38</v>
      </c>
      <c r="Q341" s="39">
        <v>32</v>
      </c>
      <c r="R341" s="39">
        <v>61</v>
      </c>
      <c r="S341" s="39">
        <v>110</v>
      </c>
      <c r="T341" s="39">
        <v>112</v>
      </c>
      <c r="U341" s="39">
        <v>135</v>
      </c>
      <c r="V341" s="39">
        <v>155</v>
      </c>
      <c r="W341" s="39">
        <v>189</v>
      </c>
      <c r="X341" s="39">
        <v>189</v>
      </c>
      <c r="Y341" s="39">
        <v>195</v>
      </c>
      <c r="Z341" s="39">
        <v>179</v>
      </c>
      <c r="AA341" s="39">
        <v>185</v>
      </c>
      <c r="AB341" s="39">
        <v>180</v>
      </c>
      <c r="AC341" s="39">
        <v>172</v>
      </c>
      <c r="AD341" s="39">
        <v>175</v>
      </c>
      <c r="AE341" s="39">
        <v>175</v>
      </c>
      <c r="AF341" s="39">
        <v>175</v>
      </c>
      <c r="AG341" s="39">
        <v>180</v>
      </c>
      <c r="AH341" s="39">
        <v>200</v>
      </c>
      <c r="AI341" s="39">
        <v>198</v>
      </c>
      <c r="AJ341" s="39">
        <v>159</v>
      </c>
      <c r="AK341" s="39">
        <v>194</v>
      </c>
      <c r="AL341" s="39">
        <v>145</v>
      </c>
      <c r="AM341" s="39">
        <v>124</v>
      </c>
      <c r="AN341" s="39">
        <v>133</v>
      </c>
      <c r="AO341" s="39">
        <v>126</v>
      </c>
      <c r="AP341" s="39">
        <v>187</v>
      </c>
      <c r="AQ341" s="39">
        <v>161</v>
      </c>
      <c r="AR341" s="39">
        <v>167</v>
      </c>
      <c r="AS341" s="39">
        <v>184</v>
      </c>
      <c r="AT341" s="39">
        <v>151</v>
      </c>
      <c r="AU341" s="39">
        <v>138</v>
      </c>
      <c r="AV341" s="39">
        <v>155</v>
      </c>
      <c r="AW341" s="39">
        <v>190</v>
      </c>
      <c r="AX341" s="39">
        <v>130</v>
      </c>
      <c r="AY341" s="39">
        <v>137</v>
      </c>
      <c r="AZ341" s="40">
        <f t="shared" si="266"/>
        <v>122.85030033792303</v>
      </c>
      <c r="BA341" s="40">
        <f t="shared" si="266"/>
        <v>120.55554183226528</v>
      </c>
      <c r="BB341" s="40">
        <f t="shared" si="266"/>
        <v>115.5250193743622</v>
      </c>
      <c r="BC341" s="40">
        <f t="shared" si="266"/>
        <v>113.18164259300194</v>
      </c>
      <c r="BD341" s="40">
        <f t="shared" si="266"/>
        <v>110.82530374035814</v>
      </c>
      <c r="BE341" s="40">
        <f t="shared" si="266"/>
        <v>109.30160946822618</v>
      </c>
      <c r="BF341" s="39">
        <v>100</v>
      </c>
      <c r="BG341" s="39">
        <v>108</v>
      </c>
      <c r="BH341" s="39">
        <v>113</v>
      </c>
      <c r="BI341" s="39">
        <v>146</v>
      </c>
      <c r="BJ341" s="39">
        <v>134</v>
      </c>
      <c r="BK341" s="39">
        <v>168</v>
      </c>
      <c r="BL341" s="40">
        <v>176.04678178268895</v>
      </c>
      <c r="BM341" s="40">
        <v>192.81279686439478</v>
      </c>
      <c r="BN341" s="40">
        <v>201.87291085173027</v>
      </c>
      <c r="BO341" s="39">
        <v>147</v>
      </c>
      <c r="BP341" s="39">
        <v>202</v>
      </c>
      <c r="BQ341" s="253">
        <v>168</v>
      </c>
      <c r="BR341" s="255">
        <f t="shared" si="262"/>
        <v>175.64667408110262</v>
      </c>
      <c r="BS341" s="255">
        <f t="shared" si="263"/>
        <v>167.6497014887008</v>
      </c>
      <c r="BT341" s="255">
        <f t="shared" si="264"/>
        <v>167.53309770709666</v>
      </c>
    </row>
    <row r="342" spans="1:72" ht="36" customHeight="1" x14ac:dyDescent="0.25">
      <c r="A342" s="74">
        <v>329</v>
      </c>
      <c r="B342" s="71" t="s">
        <v>633</v>
      </c>
      <c r="C342" s="64" t="s">
        <v>350</v>
      </c>
      <c r="D342" s="22" t="s">
        <v>351</v>
      </c>
      <c r="E342" s="21" t="s">
        <v>352</v>
      </c>
      <c r="F342" s="21" t="s">
        <v>353</v>
      </c>
      <c r="G342" s="39">
        <v>60</v>
      </c>
      <c r="H342" s="39">
        <v>60</v>
      </c>
      <c r="I342" s="39">
        <v>60</v>
      </c>
      <c r="J342" s="39">
        <v>60</v>
      </c>
      <c r="K342" s="39">
        <v>60</v>
      </c>
      <c r="L342" s="39">
        <v>60</v>
      </c>
      <c r="M342" s="39">
        <v>60</v>
      </c>
      <c r="N342" s="39">
        <v>60</v>
      </c>
      <c r="O342" s="39">
        <v>60</v>
      </c>
      <c r="P342" s="42">
        <v>60</v>
      </c>
      <c r="Q342" s="42">
        <v>60</v>
      </c>
      <c r="R342" s="42">
        <v>60</v>
      </c>
      <c r="S342" s="42">
        <v>60</v>
      </c>
      <c r="T342" s="42">
        <v>60</v>
      </c>
      <c r="U342" s="42">
        <v>60</v>
      </c>
      <c r="V342" s="40">
        <v>60</v>
      </c>
      <c r="W342" s="40">
        <v>60</v>
      </c>
      <c r="X342" s="40">
        <v>60</v>
      </c>
      <c r="Y342" s="40">
        <v>60</v>
      </c>
      <c r="Z342" s="40">
        <v>60</v>
      </c>
      <c r="AA342" s="40">
        <v>60</v>
      </c>
      <c r="AB342" s="44"/>
      <c r="AC342" s="44"/>
      <c r="AD342" s="44"/>
      <c r="AE342" s="44"/>
      <c r="AF342" s="44"/>
      <c r="AG342" s="44"/>
      <c r="AH342" s="44"/>
      <c r="AI342" s="44"/>
      <c r="AJ342" s="44"/>
      <c r="AK342" s="44"/>
      <c r="AL342" s="44"/>
      <c r="AM342" s="44"/>
      <c r="AN342" s="44"/>
      <c r="AO342" s="44"/>
      <c r="AP342" s="44"/>
      <c r="AQ342" s="44"/>
      <c r="AR342" s="44"/>
      <c r="AS342" s="44"/>
      <c r="AT342" s="44"/>
      <c r="AU342" s="44"/>
      <c r="AV342" s="44"/>
      <c r="AW342" s="44"/>
      <c r="AX342" s="44"/>
      <c r="AY342" s="44"/>
      <c r="AZ342" s="44"/>
      <c r="BA342" s="44"/>
      <c r="BB342" s="44"/>
      <c r="BC342" s="44"/>
      <c r="BD342" s="44"/>
      <c r="BE342" s="44"/>
      <c r="BF342" s="44"/>
      <c r="BG342" s="44"/>
      <c r="BH342" s="44"/>
      <c r="BI342" s="44"/>
      <c r="BJ342" s="44"/>
      <c r="BK342" s="44"/>
      <c r="BL342" s="44"/>
      <c r="BM342" s="44"/>
      <c r="BN342" s="44"/>
      <c r="BO342" s="44"/>
      <c r="BP342" s="44"/>
      <c r="BQ342" s="252"/>
      <c r="BR342" s="44"/>
      <c r="BS342" s="44"/>
      <c r="BT342" s="44"/>
    </row>
    <row r="343" spans="1:72" ht="36" customHeight="1" x14ac:dyDescent="0.25">
      <c r="A343" s="74">
        <v>330</v>
      </c>
      <c r="B343" s="73" t="s">
        <v>633</v>
      </c>
      <c r="C343" s="64" t="s">
        <v>984</v>
      </c>
      <c r="D343" s="64" t="s">
        <v>206</v>
      </c>
      <c r="E343" s="59" t="s">
        <v>229</v>
      </c>
      <c r="F343" s="59" t="s">
        <v>985</v>
      </c>
      <c r="G343" s="60"/>
      <c r="H343" s="60"/>
      <c r="I343" s="60"/>
      <c r="J343" s="60"/>
      <c r="K343" s="60"/>
      <c r="L343" s="60"/>
      <c r="M343" s="60"/>
      <c r="N343" s="60"/>
      <c r="O343" s="60"/>
      <c r="P343" s="60"/>
      <c r="Q343" s="60"/>
      <c r="R343" s="60"/>
      <c r="S343" s="60"/>
      <c r="T343" s="60"/>
      <c r="U343" s="60"/>
      <c r="V343" s="50"/>
      <c r="W343" s="50"/>
      <c r="X343" s="50"/>
      <c r="Y343" s="50"/>
      <c r="Z343" s="50"/>
      <c r="AA343" s="50"/>
      <c r="AB343" s="67"/>
      <c r="AC343" s="67"/>
      <c r="AD343" s="67"/>
      <c r="AE343" s="67"/>
      <c r="AF343" s="67"/>
      <c r="AG343" s="67"/>
      <c r="AH343" s="67"/>
      <c r="AI343" s="67"/>
      <c r="AJ343" s="67"/>
      <c r="AK343" s="67"/>
      <c r="AL343" s="67"/>
      <c r="AM343" s="67"/>
      <c r="AN343" s="67"/>
      <c r="AO343" s="67"/>
      <c r="AP343" s="67"/>
      <c r="AQ343" s="67"/>
      <c r="AR343" s="67"/>
      <c r="AS343" s="67"/>
      <c r="AT343" s="67"/>
      <c r="AU343" s="67"/>
      <c r="AV343" s="67"/>
      <c r="AW343" s="67"/>
      <c r="AX343" s="67"/>
      <c r="AY343" s="67"/>
      <c r="AZ343" s="67"/>
      <c r="BA343" s="67"/>
      <c r="BB343" s="67"/>
      <c r="BC343" s="67"/>
      <c r="BD343" s="67"/>
      <c r="BE343" s="67"/>
      <c r="BF343" s="68"/>
      <c r="BG343" s="68"/>
      <c r="BH343" s="68"/>
      <c r="BI343" s="68"/>
      <c r="BJ343" s="68"/>
      <c r="BK343" s="68"/>
      <c r="BL343" s="39">
        <v>40</v>
      </c>
      <c r="BM343" s="39">
        <v>90</v>
      </c>
      <c r="BN343" s="39">
        <v>136</v>
      </c>
      <c r="BO343" s="39">
        <v>152</v>
      </c>
      <c r="BP343" s="39">
        <v>150</v>
      </c>
      <c r="BQ343" s="253">
        <v>160</v>
      </c>
      <c r="BR343" s="39">
        <v>151</v>
      </c>
      <c r="BS343" s="39">
        <v>150</v>
      </c>
      <c r="BT343" s="39">
        <v>145</v>
      </c>
    </row>
    <row r="344" spans="1:72" ht="36" customHeight="1" x14ac:dyDescent="0.25">
      <c r="A344" s="74">
        <v>331</v>
      </c>
      <c r="B344" s="71" t="s">
        <v>633</v>
      </c>
      <c r="C344" s="64" t="s">
        <v>205</v>
      </c>
      <c r="D344" s="22" t="s">
        <v>206</v>
      </c>
      <c r="E344" s="21" t="s">
        <v>229</v>
      </c>
      <c r="F344" s="21" t="s">
        <v>768</v>
      </c>
      <c r="G344" s="39">
        <v>143</v>
      </c>
      <c r="H344" s="39">
        <v>152</v>
      </c>
      <c r="I344" s="39">
        <v>137</v>
      </c>
      <c r="J344" s="39">
        <v>145</v>
      </c>
      <c r="K344" s="39">
        <v>150</v>
      </c>
      <c r="L344" s="39">
        <v>145</v>
      </c>
      <c r="M344" s="39">
        <v>134</v>
      </c>
      <c r="N344" s="39">
        <v>149</v>
      </c>
      <c r="O344" s="39">
        <v>146</v>
      </c>
      <c r="P344" s="39">
        <v>147</v>
      </c>
      <c r="Q344" s="39">
        <v>140</v>
      </c>
      <c r="R344" s="39">
        <v>145</v>
      </c>
      <c r="S344" s="39">
        <v>146</v>
      </c>
      <c r="T344" s="39">
        <v>140</v>
      </c>
      <c r="U344" s="39">
        <v>156</v>
      </c>
      <c r="V344" s="39">
        <v>150</v>
      </c>
      <c r="W344" s="39">
        <v>150</v>
      </c>
      <c r="X344" s="39">
        <v>140</v>
      </c>
      <c r="Y344" s="39">
        <v>148</v>
      </c>
      <c r="Z344" s="39">
        <v>134</v>
      </c>
      <c r="AA344" s="39">
        <v>158</v>
      </c>
      <c r="AB344" s="39">
        <v>140</v>
      </c>
      <c r="AC344" s="39">
        <v>132</v>
      </c>
      <c r="AD344" s="39">
        <v>140</v>
      </c>
      <c r="AE344" s="39">
        <v>145</v>
      </c>
      <c r="AF344" s="39">
        <v>146</v>
      </c>
      <c r="AG344" s="39">
        <v>151</v>
      </c>
      <c r="AH344" s="39">
        <v>140</v>
      </c>
      <c r="AI344" s="39">
        <v>151</v>
      </c>
      <c r="AJ344" s="39">
        <v>141</v>
      </c>
      <c r="AK344" s="39">
        <v>140</v>
      </c>
      <c r="AL344" s="39">
        <v>139</v>
      </c>
      <c r="AM344" s="39">
        <v>151</v>
      </c>
      <c r="AN344" s="39">
        <v>145</v>
      </c>
      <c r="AO344" s="39">
        <v>146</v>
      </c>
      <c r="AP344" s="39">
        <v>134</v>
      </c>
      <c r="AQ344" s="39">
        <v>148</v>
      </c>
      <c r="AR344" s="39">
        <v>134</v>
      </c>
      <c r="AS344" s="39">
        <v>135</v>
      </c>
      <c r="AT344" s="43">
        <v>141</v>
      </c>
      <c r="AU344" s="43">
        <v>139</v>
      </c>
      <c r="AV344" s="43">
        <v>140</v>
      </c>
      <c r="AW344" s="44"/>
      <c r="AX344" s="44"/>
      <c r="AY344" s="44"/>
      <c r="AZ344" s="44"/>
      <c r="BA344" s="44"/>
      <c r="BB344" s="44"/>
      <c r="BC344" s="44"/>
      <c r="BD344" s="44"/>
      <c r="BE344" s="203"/>
      <c r="BF344" s="203"/>
      <c r="BG344" s="203"/>
      <c r="BH344" s="203"/>
      <c r="BI344" s="203"/>
      <c r="BJ344" s="203"/>
      <c r="BK344" s="203"/>
      <c r="BL344" s="203"/>
      <c r="BM344" s="203"/>
      <c r="BN344" s="203"/>
      <c r="BO344" s="203"/>
      <c r="BP344" s="203"/>
      <c r="BQ344" s="264"/>
      <c r="BR344" s="44"/>
      <c r="BS344" s="44"/>
      <c r="BT344" s="44"/>
    </row>
    <row r="345" spans="1:72" ht="36" customHeight="1" x14ac:dyDescent="0.25">
      <c r="A345" s="74">
        <v>332</v>
      </c>
      <c r="B345" s="71" t="s">
        <v>633</v>
      </c>
      <c r="C345" s="64" t="s">
        <v>945</v>
      </c>
      <c r="D345" s="22" t="s">
        <v>946</v>
      </c>
      <c r="E345" s="21" t="s">
        <v>352</v>
      </c>
      <c r="F345" s="21" t="s">
        <v>947</v>
      </c>
      <c r="G345" s="48"/>
      <c r="H345" s="48"/>
      <c r="I345" s="48"/>
      <c r="J345" s="48"/>
      <c r="K345" s="48"/>
      <c r="L345" s="48"/>
      <c r="M345" s="48"/>
      <c r="N345" s="48"/>
      <c r="O345" s="48"/>
      <c r="P345" s="48"/>
      <c r="Q345" s="48"/>
      <c r="R345" s="48"/>
      <c r="S345" s="48"/>
      <c r="T345" s="48"/>
      <c r="U345" s="48"/>
      <c r="V345" s="48"/>
      <c r="W345" s="48"/>
      <c r="X345" s="48"/>
      <c r="Y345" s="48"/>
      <c r="Z345" s="48"/>
      <c r="AA345" s="48"/>
      <c r="AB345" s="48"/>
      <c r="AC345" s="48"/>
      <c r="AD345" s="48"/>
      <c r="AE345" s="48"/>
      <c r="AF345" s="48"/>
      <c r="AG345" s="48"/>
      <c r="AH345" s="48"/>
      <c r="AI345" s="48"/>
      <c r="AJ345" s="48"/>
      <c r="AK345" s="48"/>
      <c r="AL345" s="48"/>
      <c r="AM345" s="48"/>
      <c r="AN345" s="48"/>
      <c r="AO345" s="48"/>
      <c r="AP345" s="48"/>
      <c r="AQ345" s="48"/>
      <c r="AR345" s="48"/>
      <c r="AS345" s="48"/>
      <c r="AT345" s="48"/>
      <c r="AU345" s="48"/>
      <c r="AV345" s="48"/>
      <c r="AW345" s="68"/>
      <c r="AX345" s="68"/>
      <c r="AY345" s="68"/>
      <c r="AZ345" s="68"/>
      <c r="BA345" s="68"/>
      <c r="BB345" s="68"/>
      <c r="BC345" s="68"/>
      <c r="BD345" s="68"/>
      <c r="BE345" s="68"/>
      <c r="BF345" s="68"/>
      <c r="BG345" s="68"/>
      <c r="BH345" s="68"/>
      <c r="BI345" s="68"/>
      <c r="BJ345" s="68"/>
      <c r="BK345" s="68"/>
      <c r="BL345" s="39">
        <v>0</v>
      </c>
      <c r="BM345" s="39">
        <v>162</v>
      </c>
      <c r="BN345" s="39">
        <v>212</v>
      </c>
      <c r="BO345" s="40">
        <f>((BN345-BM345)/BM345)+BN345</f>
        <v>212.30864197530863</v>
      </c>
      <c r="BP345" s="40">
        <f t="shared" ref="BP345" si="271">((BO345-BN345)/BN345)+BO345</f>
        <v>212.31009783368273</v>
      </c>
      <c r="BQ345" s="255">
        <f>((BP345-BO345)/BO345)+BP345</f>
        <v>212.310104690956</v>
      </c>
      <c r="BR345" s="255">
        <f>BQ345+(BQ345*(POWER((BQ345/BO345),(0.333333333333333))-1))</f>
        <v>212.31059226507787</v>
      </c>
      <c r="BS345" s="255">
        <f t="shared" ref="BS345" si="272">BR345+(BR345*(POWER((BR345/BP345),(0.333333333333333))-1))</f>
        <v>212.31075707579876</v>
      </c>
      <c r="BT345" s="255">
        <f t="shared" ref="BT345" si="273">BS345+(BS345*(POWER((BS345/BQ345),(0.333333333333333))-1))</f>
        <v>212.31097453785853</v>
      </c>
    </row>
    <row r="346" spans="1:72" ht="36" customHeight="1" x14ac:dyDescent="0.25">
      <c r="A346" s="74">
        <v>333</v>
      </c>
      <c r="B346" s="71" t="s">
        <v>633</v>
      </c>
      <c r="C346" s="64" t="s">
        <v>732</v>
      </c>
      <c r="D346" s="22" t="s">
        <v>564</v>
      </c>
      <c r="E346" s="21" t="s">
        <v>342</v>
      </c>
      <c r="F346" s="21" t="s">
        <v>769</v>
      </c>
      <c r="G346" s="45">
        <v>0</v>
      </c>
      <c r="H346" s="45">
        <v>0</v>
      </c>
      <c r="I346" s="45">
        <v>0</v>
      </c>
      <c r="J346" s="45">
        <v>0</v>
      </c>
      <c r="K346" s="45">
        <v>0</v>
      </c>
      <c r="L346" s="45">
        <v>0</v>
      </c>
      <c r="M346" s="45">
        <v>0</v>
      </c>
      <c r="N346" s="45">
        <v>0</v>
      </c>
      <c r="O346" s="45">
        <v>0</v>
      </c>
      <c r="P346" s="45">
        <v>0</v>
      </c>
      <c r="Q346" s="45">
        <v>0</v>
      </c>
      <c r="R346" s="45">
        <v>0</v>
      </c>
      <c r="S346" s="39">
        <v>7</v>
      </c>
      <c r="T346" s="39">
        <v>58</v>
      </c>
      <c r="U346" s="39">
        <v>57</v>
      </c>
      <c r="V346" s="39">
        <v>109</v>
      </c>
      <c r="W346" s="39">
        <v>119</v>
      </c>
      <c r="X346" s="39">
        <v>123</v>
      </c>
      <c r="Y346" s="39">
        <v>31</v>
      </c>
      <c r="Z346" s="39">
        <v>73</v>
      </c>
      <c r="AA346" s="39">
        <v>137</v>
      </c>
      <c r="AB346" s="39">
        <v>256</v>
      </c>
      <c r="AC346" s="39">
        <v>230</v>
      </c>
      <c r="AD346" s="39">
        <v>190</v>
      </c>
      <c r="AE346" s="39">
        <v>196</v>
      </c>
      <c r="AF346" s="39">
        <v>260</v>
      </c>
      <c r="AG346" s="39">
        <v>260</v>
      </c>
      <c r="AH346" s="39">
        <v>274</v>
      </c>
      <c r="AI346" s="39">
        <v>283</v>
      </c>
      <c r="AJ346" s="39">
        <v>317</v>
      </c>
      <c r="AK346" s="39">
        <v>272</v>
      </c>
      <c r="AL346" s="39">
        <v>319</v>
      </c>
      <c r="AM346" s="39">
        <v>311</v>
      </c>
      <c r="AN346" s="39">
        <v>338</v>
      </c>
      <c r="AO346" s="39">
        <v>338</v>
      </c>
      <c r="AP346" s="39">
        <v>378</v>
      </c>
      <c r="AQ346" s="39">
        <v>378</v>
      </c>
      <c r="AR346" s="39">
        <v>397</v>
      </c>
      <c r="AS346" s="39">
        <v>420</v>
      </c>
      <c r="AT346" s="39">
        <v>417</v>
      </c>
      <c r="AU346" s="39">
        <v>432</v>
      </c>
      <c r="AV346" s="39">
        <v>445</v>
      </c>
      <c r="AW346" s="39">
        <v>417</v>
      </c>
      <c r="AX346" s="39">
        <v>477</v>
      </c>
      <c r="AY346" s="39">
        <v>480</v>
      </c>
      <c r="AZ346" s="39">
        <v>497</v>
      </c>
      <c r="BA346" s="39">
        <v>506</v>
      </c>
      <c r="BB346" s="39">
        <v>531</v>
      </c>
      <c r="BC346" s="39">
        <v>518</v>
      </c>
      <c r="BD346" s="39">
        <v>518</v>
      </c>
      <c r="BE346" s="39">
        <v>502</v>
      </c>
      <c r="BF346" s="39">
        <v>398</v>
      </c>
      <c r="BG346" s="39">
        <v>278</v>
      </c>
      <c r="BH346" s="39">
        <v>271</v>
      </c>
      <c r="BI346" s="39">
        <v>398</v>
      </c>
      <c r="BJ346" s="39">
        <v>264</v>
      </c>
      <c r="BK346" s="39">
        <v>267</v>
      </c>
      <c r="BL346" s="39">
        <v>246</v>
      </c>
      <c r="BM346" s="39">
        <v>246</v>
      </c>
      <c r="BN346" s="39">
        <v>291</v>
      </c>
      <c r="BO346" s="39">
        <v>286</v>
      </c>
      <c r="BP346" s="39">
        <v>292</v>
      </c>
      <c r="BQ346" s="253">
        <v>322</v>
      </c>
      <c r="BR346" s="39">
        <v>328</v>
      </c>
      <c r="BS346" s="39">
        <v>346</v>
      </c>
      <c r="BT346" s="39">
        <v>343</v>
      </c>
    </row>
    <row r="347" spans="1:72" ht="36" customHeight="1" x14ac:dyDescent="0.25">
      <c r="A347" s="74">
        <v>334</v>
      </c>
      <c r="B347" s="71" t="s">
        <v>633</v>
      </c>
      <c r="C347" s="64" t="s">
        <v>426</v>
      </c>
      <c r="D347" s="22" t="s">
        <v>449</v>
      </c>
      <c r="E347" s="21" t="s">
        <v>127</v>
      </c>
      <c r="F347" s="21" t="s">
        <v>473</v>
      </c>
      <c r="G347" s="39">
        <v>767</v>
      </c>
      <c r="H347" s="39">
        <v>751</v>
      </c>
      <c r="I347" s="39">
        <v>1042</v>
      </c>
      <c r="J347" s="39">
        <v>1020</v>
      </c>
      <c r="K347" s="39">
        <v>1075</v>
      </c>
      <c r="L347" s="39">
        <v>1143</v>
      </c>
      <c r="M347" s="39">
        <v>1172</v>
      </c>
      <c r="N347" s="39">
        <v>1179</v>
      </c>
      <c r="O347" s="39">
        <v>1262</v>
      </c>
      <c r="P347" s="39">
        <v>3279</v>
      </c>
      <c r="Q347" s="39">
        <v>2870</v>
      </c>
      <c r="R347" s="39">
        <v>2992</v>
      </c>
      <c r="S347" s="39">
        <v>3134</v>
      </c>
      <c r="T347" s="39">
        <v>3138</v>
      </c>
      <c r="U347" s="39">
        <v>3425</v>
      </c>
      <c r="V347" s="39">
        <v>3559</v>
      </c>
      <c r="W347" s="39">
        <v>3620</v>
      </c>
      <c r="X347" s="39">
        <v>3495</v>
      </c>
      <c r="Y347" s="51">
        <v>3535</v>
      </c>
      <c r="Z347" s="51">
        <v>3548</v>
      </c>
      <c r="AA347" s="51">
        <v>3707</v>
      </c>
      <c r="AB347" s="51">
        <v>3634</v>
      </c>
      <c r="AC347" s="51">
        <v>3634</v>
      </c>
      <c r="AD347" s="51">
        <v>4097</v>
      </c>
      <c r="AE347" s="51">
        <v>3662</v>
      </c>
      <c r="AF347" s="51">
        <v>3785</v>
      </c>
      <c r="AG347" s="51">
        <v>3840</v>
      </c>
      <c r="AH347" s="39">
        <v>3506</v>
      </c>
      <c r="AI347" s="39">
        <v>3226</v>
      </c>
      <c r="AJ347" s="39">
        <v>3496</v>
      </c>
      <c r="AK347" s="39">
        <v>3477</v>
      </c>
      <c r="AL347" s="39">
        <v>3361</v>
      </c>
      <c r="AM347" s="39">
        <v>3364</v>
      </c>
      <c r="AN347" s="39">
        <v>2111</v>
      </c>
      <c r="AO347" s="39">
        <v>2098</v>
      </c>
      <c r="AP347" s="39">
        <v>2087</v>
      </c>
      <c r="AQ347" s="39">
        <v>1965</v>
      </c>
      <c r="AR347" s="39">
        <v>1694</v>
      </c>
      <c r="AS347" s="39">
        <v>1536</v>
      </c>
      <c r="AT347" s="39">
        <v>1631</v>
      </c>
      <c r="AU347" s="39">
        <v>1535</v>
      </c>
      <c r="AV347" s="39">
        <v>1517</v>
      </c>
      <c r="AW347" s="39">
        <v>1556</v>
      </c>
      <c r="AX347" s="39">
        <v>1552</v>
      </c>
      <c r="AY347" s="39">
        <v>1502</v>
      </c>
      <c r="AZ347" s="39">
        <v>1423</v>
      </c>
      <c r="BA347" s="39">
        <v>1398</v>
      </c>
      <c r="BB347" s="39">
        <v>820</v>
      </c>
      <c r="BC347" s="39">
        <v>554</v>
      </c>
      <c r="BD347" s="39">
        <v>1229</v>
      </c>
      <c r="BE347" s="39">
        <v>1230</v>
      </c>
      <c r="BF347" s="39">
        <v>1082</v>
      </c>
      <c r="BG347" s="39">
        <v>882</v>
      </c>
      <c r="BH347" s="39">
        <v>889</v>
      </c>
      <c r="BI347" s="39">
        <v>1105</v>
      </c>
      <c r="BJ347" s="39">
        <v>1018</v>
      </c>
      <c r="BK347" s="39">
        <v>1057</v>
      </c>
      <c r="BL347" s="39">
        <v>1019</v>
      </c>
      <c r="BM347" s="39">
        <v>968</v>
      </c>
      <c r="BN347" s="39">
        <v>1009</v>
      </c>
      <c r="BO347" s="39">
        <v>885</v>
      </c>
      <c r="BP347" s="39">
        <v>825</v>
      </c>
      <c r="BQ347" s="253">
        <v>837</v>
      </c>
      <c r="BR347" s="39">
        <v>691</v>
      </c>
      <c r="BS347" s="39">
        <v>922</v>
      </c>
      <c r="BT347" s="39">
        <v>561</v>
      </c>
    </row>
    <row r="348" spans="1:72" ht="36" customHeight="1" x14ac:dyDescent="0.25">
      <c r="A348" s="74">
        <v>335</v>
      </c>
      <c r="B348" s="71" t="s">
        <v>633</v>
      </c>
      <c r="C348" s="64" t="s">
        <v>462</v>
      </c>
      <c r="D348" s="22" t="s">
        <v>22</v>
      </c>
      <c r="E348" s="21" t="s">
        <v>1</v>
      </c>
      <c r="F348" s="21" t="s">
        <v>23</v>
      </c>
      <c r="G348" s="51">
        <v>269</v>
      </c>
      <c r="H348" s="51">
        <v>261</v>
      </c>
      <c r="I348" s="51">
        <v>258</v>
      </c>
      <c r="J348" s="51">
        <v>235</v>
      </c>
      <c r="K348" s="51">
        <v>220</v>
      </c>
      <c r="L348" s="51">
        <v>203</v>
      </c>
      <c r="M348" s="40">
        <v>193.33275058926006</v>
      </c>
      <c r="N348" s="40">
        <v>185.1823876821943</v>
      </c>
      <c r="O348" s="40">
        <v>179.59775073245231</v>
      </c>
      <c r="P348" s="40">
        <v>175.23978612564974</v>
      </c>
      <c r="Q348" s="40">
        <v>172.0456617798925</v>
      </c>
      <c r="R348" s="40">
        <v>169.59954016304616</v>
      </c>
      <c r="S348" s="40">
        <v>167.76009204125566</v>
      </c>
      <c r="T348" s="40">
        <v>166.35542401493854</v>
      </c>
      <c r="U348" s="40">
        <v>165.28790077837422</v>
      </c>
      <c r="V348" s="39">
        <v>200</v>
      </c>
      <c r="W348" s="39">
        <v>191</v>
      </c>
      <c r="X348" s="39">
        <v>184</v>
      </c>
      <c r="Y348" s="39">
        <v>364</v>
      </c>
      <c r="Z348" s="39">
        <v>354</v>
      </c>
      <c r="AA348" s="39">
        <v>352</v>
      </c>
      <c r="AB348" s="40">
        <v>348.0885651380305</v>
      </c>
      <c r="AC348" s="40">
        <v>346.14010546308936</v>
      </c>
      <c r="AD348" s="40">
        <v>345</v>
      </c>
      <c r="AE348" s="40">
        <v>342.92486810550679</v>
      </c>
      <c r="AF348" s="40">
        <v>341.85977291711816</v>
      </c>
      <c r="AG348" s="40">
        <v>342</v>
      </c>
      <c r="AH348" s="40">
        <v>342</v>
      </c>
      <c r="AI348" s="40">
        <v>342</v>
      </c>
      <c r="AJ348" s="40">
        <v>342</v>
      </c>
      <c r="AK348" s="40">
        <v>342</v>
      </c>
      <c r="AL348" s="40">
        <v>342</v>
      </c>
      <c r="AM348" s="40">
        <v>342</v>
      </c>
      <c r="AN348" s="40">
        <v>342</v>
      </c>
      <c r="AO348" s="40">
        <v>342</v>
      </c>
      <c r="AP348" s="40">
        <v>342</v>
      </c>
      <c r="AQ348" s="41">
        <v>342</v>
      </c>
      <c r="AR348" s="41">
        <v>342</v>
      </c>
      <c r="AS348" s="41">
        <v>342</v>
      </c>
      <c r="AT348" s="44"/>
      <c r="AU348" s="44"/>
      <c r="AV348" s="44"/>
      <c r="AW348" s="44"/>
      <c r="AX348" s="44"/>
      <c r="AY348" s="44"/>
      <c r="AZ348" s="44"/>
      <c r="BA348" s="44"/>
      <c r="BB348" s="44"/>
      <c r="BC348" s="44"/>
      <c r="BD348" s="44"/>
      <c r="BE348" s="44"/>
      <c r="BF348" s="44"/>
      <c r="BG348" s="44"/>
      <c r="BH348" s="44"/>
      <c r="BI348" s="44"/>
      <c r="BJ348" s="44"/>
      <c r="BK348" s="44"/>
      <c r="BL348" s="44"/>
      <c r="BM348" s="44"/>
      <c r="BN348" s="44"/>
      <c r="BO348" s="44"/>
      <c r="BP348" s="44"/>
      <c r="BQ348" s="252"/>
      <c r="BR348" s="44"/>
      <c r="BS348" s="44"/>
      <c r="BT348" s="44"/>
    </row>
    <row r="349" spans="1:72" ht="36" customHeight="1" x14ac:dyDescent="0.25">
      <c r="A349" s="74">
        <v>336</v>
      </c>
      <c r="B349" s="71" t="s">
        <v>633</v>
      </c>
      <c r="C349" s="64" t="s">
        <v>470</v>
      </c>
      <c r="D349" s="22" t="s">
        <v>471</v>
      </c>
      <c r="E349" s="21" t="s">
        <v>127</v>
      </c>
      <c r="F349" s="21" t="s">
        <v>472</v>
      </c>
      <c r="G349" s="39">
        <v>1698</v>
      </c>
      <c r="H349" s="39">
        <v>1698</v>
      </c>
      <c r="I349" s="39">
        <v>1704</v>
      </c>
      <c r="J349" s="39">
        <v>1687</v>
      </c>
      <c r="K349" s="39">
        <v>1707</v>
      </c>
      <c r="L349" s="39">
        <v>1708</v>
      </c>
      <c r="M349" s="39">
        <v>1711</v>
      </c>
      <c r="N349" s="39">
        <v>1714</v>
      </c>
      <c r="O349" s="39">
        <v>1722</v>
      </c>
      <c r="P349" s="39">
        <v>1811</v>
      </c>
      <c r="Q349" s="39">
        <v>1846</v>
      </c>
      <c r="R349" s="39">
        <v>1861</v>
      </c>
      <c r="S349" s="39">
        <v>1877</v>
      </c>
      <c r="T349" s="39">
        <v>1890</v>
      </c>
      <c r="U349" s="39">
        <v>1934</v>
      </c>
      <c r="V349" s="39">
        <v>1946</v>
      </c>
      <c r="W349" s="39">
        <v>1968</v>
      </c>
      <c r="X349" s="39">
        <v>2075</v>
      </c>
      <c r="Y349" s="39">
        <v>2284</v>
      </c>
      <c r="Z349" s="39">
        <v>2455</v>
      </c>
      <c r="AA349" s="39">
        <v>2559</v>
      </c>
      <c r="AB349" s="39">
        <v>2576</v>
      </c>
      <c r="AC349" s="39">
        <v>2640</v>
      </c>
      <c r="AD349" s="39">
        <v>2643</v>
      </c>
      <c r="AE349" s="39">
        <v>2712</v>
      </c>
      <c r="AF349" s="39">
        <v>2713</v>
      </c>
      <c r="AG349" s="39">
        <v>2715</v>
      </c>
      <c r="AH349" s="39">
        <v>2715</v>
      </c>
      <c r="AI349" s="39">
        <v>2715</v>
      </c>
      <c r="AJ349" s="39">
        <v>2642</v>
      </c>
      <c r="AK349" s="39">
        <v>2642</v>
      </c>
      <c r="AL349" s="39">
        <v>2644</v>
      </c>
      <c r="AM349" s="39">
        <v>2654</v>
      </c>
      <c r="AN349" s="39">
        <v>2656</v>
      </c>
      <c r="AO349" s="39">
        <v>2656</v>
      </c>
      <c r="AP349" s="39">
        <v>2649</v>
      </c>
      <c r="AQ349" s="39">
        <v>2650</v>
      </c>
      <c r="AR349" s="39">
        <v>2634</v>
      </c>
      <c r="AS349" s="39">
        <v>2636</v>
      </c>
      <c r="AT349" s="39">
        <v>2632</v>
      </c>
      <c r="AU349" s="39">
        <v>2641</v>
      </c>
      <c r="AV349" s="39">
        <v>2609</v>
      </c>
      <c r="AW349" s="39">
        <v>2540</v>
      </c>
      <c r="AX349" s="39">
        <v>2597</v>
      </c>
      <c r="AY349" s="39">
        <v>2602</v>
      </c>
      <c r="AZ349" s="39">
        <v>2594</v>
      </c>
      <c r="BA349" s="39">
        <v>2618</v>
      </c>
      <c r="BB349" s="39">
        <v>2618</v>
      </c>
      <c r="BC349" s="39">
        <v>2640</v>
      </c>
      <c r="BD349" s="39">
        <v>2661</v>
      </c>
      <c r="BE349" s="39">
        <v>2655</v>
      </c>
      <c r="BF349" s="39">
        <v>2730</v>
      </c>
      <c r="BG349" s="39">
        <v>2630</v>
      </c>
      <c r="BH349" s="39">
        <v>2811</v>
      </c>
      <c r="BI349" s="39">
        <v>2839</v>
      </c>
      <c r="BJ349" s="39">
        <v>2923</v>
      </c>
      <c r="BK349" s="39">
        <v>2964</v>
      </c>
      <c r="BL349" s="39">
        <v>2981</v>
      </c>
      <c r="BM349" s="39">
        <v>3074</v>
      </c>
      <c r="BN349" s="39">
        <v>3003</v>
      </c>
      <c r="BO349" s="39">
        <v>3063</v>
      </c>
      <c r="BP349" s="39">
        <v>3166</v>
      </c>
      <c r="BQ349" s="253">
        <v>3041</v>
      </c>
      <c r="BR349" s="39">
        <v>3095</v>
      </c>
      <c r="BS349" s="39">
        <v>3122</v>
      </c>
      <c r="BT349" s="39">
        <v>3168</v>
      </c>
    </row>
    <row r="350" spans="1:72" ht="36" customHeight="1" x14ac:dyDescent="0.25">
      <c r="A350" s="74">
        <v>337</v>
      </c>
      <c r="B350" s="71" t="s">
        <v>633</v>
      </c>
      <c r="C350" s="64" t="s">
        <v>355</v>
      </c>
      <c r="D350" s="22" t="s">
        <v>356</v>
      </c>
      <c r="E350" s="21" t="s">
        <v>352</v>
      </c>
      <c r="F350" s="21" t="s">
        <v>357</v>
      </c>
      <c r="G350" s="39">
        <v>1427</v>
      </c>
      <c r="H350" s="39">
        <v>1427</v>
      </c>
      <c r="I350" s="39">
        <v>1342</v>
      </c>
      <c r="J350" s="39">
        <v>1308</v>
      </c>
      <c r="K350" s="39">
        <v>1274</v>
      </c>
      <c r="L350" s="39">
        <v>1240</v>
      </c>
      <c r="M350" s="40">
        <v>1218.1282043200774</v>
      </c>
      <c r="N350" s="40">
        <v>1200.0541851080532</v>
      </c>
      <c r="O350" s="40">
        <v>1187.0269505970789</v>
      </c>
      <c r="P350" s="40">
        <v>1176.8373396526902</v>
      </c>
      <c r="Q350" s="40">
        <v>1169.1986381526779</v>
      </c>
      <c r="R350" s="40">
        <v>1163.3155713602125</v>
      </c>
      <c r="S350" s="40">
        <v>1158.8429291863806</v>
      </c>
      <c r="T350" s="40">
        <v>1155.4114490303098</v>
      </c>
      <c r="U350" s="40">
        <v>1152.7886939658822</v>
      </c>
      <c r="V350" s="40">
        <v>1151</v>
      </c>
      <c r="W350" s="40">
        <v>1149</v>
      </c>
      <c r="X350" s="40">
        <v>1148</v>
      </c>
      <c r="Y350" s="40">
        <v>1147.0017386269963</v>
      </c>
      <c r="Z350" s="40">
        <v>1146.3364240764633</v>
      </c>
      <c r="AA350" s="40">
        <v>1145.7824346525877</v>
      </c>
      <c r="AB350" s="51">
        <v>1195</v>
      </c>
      <c r="AC350" s="51">
        <v>1175</v>
      </c>
      <c r="AD350" s="51">
        <v>1135</v>
      </c>
      <c r="AE350" s="51">
        <v>1135</v>
      </c>
      <c r="AF350" s="51">
        <v>1130</v>
      </c>
      <c r="AG350" s="51">
        <v>1125</v>
      </c>
      <c r="AH350" s="39">
        <v>1125</v>
      </c>
      <c r="AI350" s="39">
        <v>1120</v>
      </c>
      <c r="AJ350" s="39">
        <v>1115</v>
      </c>
      <c r="AK350" s="56"/>
      <c r="AL350" s="56"/>
      <c r="AM350" s="56"/>
      <c r="AN350" s="44"/>
      <c r="AO350" s="44"/>
      <c r="AP350" s="44"/>
      <c r="AQ350" s="68"/>
      <c r="AR350" s="68"/>
      <c r="AS350" s="68"/>
      <c r="AT350" s="68"/>
      <c r="AU350" s="68"/>
      <c r="AV350" s="68"/>
      <c r="AW350" s="68"/>
      <c r="AX350" s="68"/>
      <c r="AY350" s="68"/>
      <c r="AZ350" s="68">
        <v>500</v>
      </c>
      <c r="BA350" s="68">
        <v>500</v>
      </c>
      <c r="BB350" s="68">
        <v>500</v>
      </c>
      <c r="BC350" s="186">
        <f t="shared" ref="AT350:BG351" si="274">BB350+(BB350*(POWER((BB350/AZ350),(0.333333333333333))-1))</f>
        <v>500</v>
      </c>
      <c r="BD350" s="40">
        <f t="shared" si="274"/>
        <v>500</v>
      </c>
      <c r="BE350" s="40">
        <f t="shared" si="274"/>
        <v>500</v>
      </c>
      <c r="BF350" s="40">
        <f t="shared" si="274"/>
        <v>500</v>
      </c>
      <c r="BG350" s="40">
        <f t="shared" si="274"/>
        <v>500</v>
      </c>
      <c r="BH350" s="40">
        <f>BG350+(BG350*(POWER((BG350/BE350),(0.333333333333333))-1))</f>
        <v>500</v>
      </c>
      <c r="BI350" s="40">
        <f t="shared" ref="BI350:BK350" si="275">BH350+(BH350*(POWER((BH350/BF350),(0.333333333333333))-1))</f>
        <v>500</v>
      </c>
      <c r="BJ350" s="40">
        <f t="shared" si="275"/>
        <v>500</v>
      </c>
      <c r="BK350" s="40">
        <f t="shared" si="275"/>
        <v>500</v>
      </c>
      <c r="BL350" s="40">
        <v>500</v>
      </c>
      <c r="BM350" s="40">
        <v>500</v>
      </c>
      <c r="BN350" s="40">
        <v>500</v>
      </c>
      <c r="BO350" s="40">
        <f>BN350+(BN350*(POWER((BN350/BM350),(0.333333333333333))-1))</f>
        <v>500</v>
      </c>
      <c r="BP350" s="40">
        <f t="shared" ref="BP350" si="276">BO350+(BO350*(POWER((BO350/BN350),(0.333333333333333))-1))</f>
        <v>500</v>
      </c>
      <c r="BQ350" s="255">
        <f>BP350+(BP350*(POWER((BP350/BO350),(0.333333333333333))-1))</f>
        <v>500</v>
      </c>
      <c r="BR350" s="255">
        <f t="shared" ref="BR350:BR351" si="277">BQ350+(BQ350*(POWER((BQ350/BO350),(0.333333333333333))-1))</f>
        <v>500</v>
      </c>
      <c r="BS350" s="255">
        <f t="shared" ref="BS350:BS351" si="278">BR350+(BR350*(POWER((BR350/BP350),(0.333333333333333))-1))</f>
        <v>500</v>
      </c>
      <c r="BT350" s="255">
        <f t="shared" ref="BT350:BT351" si="279">BS350+(BS350*(POWER((BS350/BQ350),(0.333333333333333))-1))</f>
        <v>500</v>
      </c>
    </row>
    <row r="351" spans="1:72" ht="36" customHeight="1" x14ac:dyDescent="0.25">
      <c r="A351" s="74">
        <v>338</v>
      </c>
      <c r="B351" s="71" t="s">
        <v>633</v>
      </c>
      <c r="C351" s="64" t="s">
        <v>393</v>
      </c>
      <c r="D351" s="22" t="s">
        <v>394</v>
      </c>
      <c r="E351" s="21" t="s">
        <v>376</v>
      </c>
      <c r="F351" s="21" t="s">
        <v>384</v>
      </c>
      <c r="G351" s="51">
        <v>51</v>
      </c>
      <c r="H351" s="51">
        <v>52</v>
      </c>
      <c r="I351" s="51">
        <v>50</v>
      </c>
      <c r="J351" s="51">
        <v>51</v>
      </c>
      <c r="K351" s="51">
        <v>52</v>
      </c>
      <c r="L351" s="51">
        <v>52</v>
      </c>
      <c r="M351" s="40">
        <v>52.33767179927014</v>
      </c>
      <c r="N351" s="40">
        <v>52.45071563897902</v>
      </c>
      <c r="O351" s="40">
        <v>52.601820658424607</v>
      </c>
      <c r="P351" s="40">
        <v>52.690166204895249</v>
      </c>
      <c r="Q351" s="40">
        <v>52.770225736758007</v>
      </c>
      <c r="R351" s="40">
        <v>52.826480488849569</v>
      </c>
      <c r="S351" s="40">
        <v>52.87199690683542</v>
      </c>
      <c r="T351" s="40">
        <v>52.905964227741393</v>
      </c>
      <c r="U351" s="40">
        <v>52.93248537466107</v>
      </c>
      <c r="V351" s="40">
        <v>53</v>
      </c>
      <c r="W351" s="40">
        <v>53</v>
      </c>
      <c r="X351" s="40">
        <v>53</v>
      </c>
      <c r="Y351" s="40">
        <v>53</v>
      </c>
      <c r="Z351" s="40">
        <v>53</v>
      </c>
      <c r="AA351" s="40">
        <v>53</v>
      </c>
      <c r="AB351" s="40">
        <v>53</v>
      </c>
      <c r="AC351" s="40">
        <v>53</v>
      </c>
      <c r="AD351" s="40">
        <v>53</v>
      </c>
      <c r="AE351" s="40">
        <v>53</v>
      </c>
      <c r="AF351" s="40">
        <v>53</v>
      </c>
      <c r="AG351" s="46">
        <v>53</v>
      </c>
      <c r="AH351" s="46">
        <v>53</v>
      </c>
      <c r="AI351" s="46">
        <v>53</v>
      </c>
      <c r="AJ351" s="46">
        <v>53</v>
      </c>
      <c r="AK351" s="46">
        <v>53</v>
      </c>
      <c r="AL351" s="46">
        <v>53</v>
      </c>
      <c r="AM351" s="46">
        <v>53</v>
      </c>
      <c r="AN351" s="46">
        <v>53</v>
      </c>
      <c r="AO351" s="46">
        <v>53</v>
      </c>
      <c r="AP351" s="46">
        <v>53</v>
      </c>
      <c r="AQ351" s="41">
        <v>53</v>
      </c>
      <c r="AR351" s="41">
        <v>53</v>
      </c>
      <c r="AS351" s="41">
        <v>53</v>
      </c>
      <c r="AT351" s="41">
        <f t="shared" si="274"/>
        <v>53</v>
      </c>
      <c r="AU351" s="41">
        <f t="shared" si="274"/>
        <v>53</v>
      </c>
      <c r="AV351" s="41">
        <f t="shared" si="274"/>
        <v>53</v>
      </c>
      <c r="AW351" s="40">
        <f t="shared" si="274"/>
        <v>53</v>
      </c>
      <c r="AX351" s="40">
        <f t="shared" si="274"/>
        <v>53</v>
      </c>
      <c r="AY351" s="40">
        <f t="shared" si="274"/>
        <v>53</v>
      </c>
      <c r="AZ351" s="40">
        <f t="shared" si="274"/>
        <v>53</v>
      </c>
      <c r="BA351" s="40">
        <f t="shared" si="274"/>
        <v>53</v>
      </c>
      <c r="BB351" s="40">
        <f t="shared" si="274"/>
        <v>53</v>
      </c>
      <c r="BC351" s="40">
        <f t="shared" si="274"/>
        <v>53</v>
      </c>
      <c r="BD351" s="40">
        <f t="shared" si="274"/>
        <v>53</v>
      </c>
      <c r="BE351" s="40">
        <f t="shared" si="274"/>
        <v>53</v>
      </c>
      <c r="BF351" s="40">
        <f t="shared" si="274"/>
        <v>53</v>
      </c>
      <c r="BG351" s="40">
        <f t="shared" si="274"/>
        <v>53</v>
      </c>
      <c r="BH351" s="40">
        <f>BG351+(BG351*(POWER((BG351/BE351),(0.333333333333333))-1))</f>
        <v>53</v>
      </c>
      <c r="BI351" s="40">
        <f t="shared" ref="BI351:BK351" si="280">BH351+(BH351*(POWER((BH351/BF351),(0.333333333333333))-1))</f>
        <v>53</v>
      </c>
      <c r="BJ351" s="40">
        <f t="shared" si="280"/>
        <v>53</v>
      </c>
      <c r="BK351" s="40">
        <f t="shared" si="280"/>
        <v>53</v>
      </c>
      <c r="BL351" s="40">
        <v>53</v>
      </c>
      <c r="BM351" s="40">
        <v>53</v>
      </c>
      <c r="BN351" s="40">
        <v>53</v>
      </c>
      <c r="BO351" s="40">
        <f>BN351+(BN351*(POWER((BN351/BM351),(0.333333333333333))-1))</f>
        <v>53</v>
      </c>
      <c r="BP351" s="40">
        <f t="shared" ref="BP351" si="281">BO351+(BO351*(POWER((BO351/BN351),(0.333333333333333))-1))</f>
        <v>53</v>
      </c>
      <c r="BQ351" s="255">
        <f>BP351+(BP351*(POWER((BP351/BO351),(0.333333333333333))-1))</f>
        <v>53</v>
      </c>
      <c r="BR351" s="255">
        <f t="shared" si="277"/>
        <v>53</v>
      </c>
      <c r="BS351" s="255">
        <f t="shared" si="278"/>
        <v>53</v>
      </c>
      <c r="BT351" s="255">
        <f t="shared" si="279"/>
        <v>53</v>
      </c>
    </row>
    <row r="352" spans="1:72" ht="18" customHeight="1" x14ac:dyDescent="0.25">
      <c r="A352" s="292" t="s">
        <v>486</v>
      </c>
      <c r="B352" s="293"/>
      <c r="C352" s="293"/>
      <c r="D352" s="293"/>
      <c r="E352" s="293"/>
      <c r="F352" s="294"/>
      <c r="G352" s="47">
        <f t="shared" ref="G352:AL352" si="282">SUM(G11:G351)</f>
        <v>1359729</v>
      </c>
      <c r="H352" s="47">
        <f t="shared" si="282"/>
        <v>1273433</v>
      </c>
      <c r="I352" s="47">
        <f t="shared" si="282"/>
        <v>1294982</v>
      </c>
      <c r="J352" s="47">
        <f t="shared" si="282"/>
        <v>1298731.1398906054</v>
      </c>
      <c r="K352" s="47">
        <f t="shared" si="282"/>
        <v>1279306.4226728571</v>
      </c>
      <c r="L352" s="47">
        <f t="shared" si="282"/>
        <v>1286935.4187945318</v>
      </c>
      <c r="M352" s="47">
        <f t="shared" si="282"/>
        <v>1300892.0815897761</v>
      </c>
      <c r="N352" s="47">
        <f t="shared" si="282"/>
        <v>1306635.6570775167</v>
      </c>
      <c r="O352" s="47">
        <f t="shared" si="282"/>
        <v>1308207.0949518213</v>
      </c>
      <c r="P352" s="47">
        <f t="shared" si="282"/>
        <v>1294486.4338103295</v>
      </c>
      <c r="Q352" s="47">
        <f t="shared" si="282"/>
        <v>1283375.5249439497</v>
      </c>
      <c r="R352" s="47">
        <f t="shared" si="282"/>
        <v>1317524.4332189988</v>
      </c>
      <c r="S352" s="47">
        <f t="shared" si="282"/>
        <v>1329642.5206672573</v>
      </c>
      <c r="T352" s="47">
        <f t="shared" si="282"/>
        <v>1326818.9323271664</v>
      </c>
      <c r="U352" s="47">
        <f t="shared" si="282"/>
        <v>1333526.957745384</v>
      </c>
      <c r="V352" s="47">
        <f t="shared" si="282"/>
        <v>1311495</v>
      </c>
      <c r="W352" s="47">
        <f t="shared" si="282"/>
        <v>1346272</v>
      </c>
      <c r="X352" s="47">
        <f t="shared" si="282"/>
        <v>1330204</v>
      </c>
      <c r="Y352" s="47">
        <f t="shared" si="282"/>
        <v>1326692.0721776974</v>
      </c>
      <c r="Z352" s="47">
        <f t="shared" si="282"/>
        <v>1307215.2506854944</v>
      </c>
      <c r="AA352" s="47">
        <f t="shared" si="282"/>
        <v>1304811.5766376616</v>
      </c>
      <c r="AB352" s="47">
        <f t="shared" si="282"/>
        <v>1293914.3782171686</v>
      </c>
      <c r="AC352" s="47">
        <f t="shared" si="282"/>
        <v>1283162.4499751113</v>
      </c>
      <c r="AD352" s="47">
        <f t="shared" si="282"/>
        <v>1277720</v>
      </c>
      <c r="AE352" s="47">
        <f t="shared" si="282"/>
        <v>1292454.5962089652</v>
      </c>
      <c r="AF352" s="47">
        <f t="shared" si="282"/>
        <v>1335222.6079505493</v>
      </c>
      <c r="AG352" s="47">
        <f t="shared" si="282"/>
        <v>1369841</v>
      </c>
      <c r="AH352" s="47">
        <f t="shared" si="282"/>
        <v>1289645</v>
      </c>
      <c r="AI352" s="47">
        <f t="shared" si="282"/>
        <v>1279438</v>
      </c>
      <c r="AJ352" s="47">
        <f t="shared" si="282"/>
        <v>1284795</v>
      </c>
      <c r="AK352" s="47">
        <f t="shared" si="282"/>
        <v>1267673.0828253275</v>
      </c>
      <c r="AL352" s="47">
        <f t="shared" si="282"/>
        <v>1273477.6892174811</v>
      </c>
      <c r="AM352" s="47">
        <f t="shared" ref="AM352:BK352" si="283">SUM(AM11:AM351)</f>
        <v>1242758.9612523916</v>
      </c>
      <c r="AN352" s="47">
        <f t="shared" si="283"/>
        <v>1243519.445455051</v>
      </c>
      <c r="AO352" s="47">
        <f t="shared" si="283"/>
        <v>1235323.7788076666</v>
      </c>
      <c r="AP352" s="47">
        <f t="shared" si="283"/>
        <v>1236450.4461346369</v>
      </c>
      <c r="AQ352" s="47">
        <f t="shared" si="283"/>
        <v>1225477.2797798684</v>
      </c>
      <c r="AR352" s="47">
        <f t="shared" si="283"/>
        <v>1208371.3536865429</v>
      </c>
      <c r="AS352" s="47">
        <f t="shared" si="283"/>
        <v>1220816.9622102424</v>
      </c>
      <c r="AT352" s="47">
        <f t="shared" si="283"/>
        <v>1192738.3979212777</v>
      </c>
      <c r="AU352" s="47">
        <f t="shared" si="283"/>
        <v>1157999.8357268586</v>
      </c>
      <c r="AV352" s="47">
        <f t="shared" si="283"/>
        <v>1149440.9545364485</v>
      </c>
      <c r="AW352" s="47">
        <f t="shared" si="283"/>
        <v>1141834.6288710211</v>
      </c>
      <c r="AX352" s="47">
        <f t="shared" si="283"/>
        <v>1142459.2549397945</v>
      </c>
      <c r="AY352" s="47">
        <f t="shared" si="283"/>
        <v>1107328.3598867054</v>
      </c>
      <c r="AZ352" s="47">
        <f t="shared" si="283"/>
        <v>1106404.9248901936</v>
      </c>
      <c r="BA352" s="47">
        <f t="shared" si="283"/>
        <v>1117669.8814842866</v>
      </c>
      <c r="BB352" s="47">
        <f t="shared" si="283"/>
        <v>1094395.2337304922</v>
      </c>
      <c r="BC352" s="47">
        <f t="shared" si="283"/>
        <v>1052992.9266101269</v>
      </c>
      <c r="BD352" s="47">
        <f t="shared" si="283"/>
        <v>1028554.9201892175</v>
      </c>
      <c r="BE352" s="47">
        <f t="shared" si="283"/>
        <v>1006569.4790299605</v>
      </c>
      <c r="BF352" s="47">
        <f t="shared" si="283"/>
        <v>965703.44874412066</v>
      </c>
      <c r="BG352" s="47">
        <f t="shared" si="283"/>
        <v>994596.51113033073</v>
      </c>
      <c r="BH352" s="47">
        <f t="shared" si="283"/>
        <v>946961.86284062231</v>
      </c>
      <c r="BI352" s="47">
        <f t="shared" si="283"/>
        <v>916841.47230936703</v>
      </c>
      <c r="BJ352" s="47">
        <f t="shared" si="283"/>
        <v>896186.32230636664</v>
      </c>
      <c r="BK352" s="47">
        <f t="shared" si="283"/>
        <v>950724.63308084779</v>
      </c>
      <c r="BL352" s="47">
        <v>864668.99220766244</v>
      </c>
      <c r="BM352" s="47">
        <v>874520.82843639189</v>
      </c>
      <c r="BN352" s="47">
        <v>856595.52098896657</v>
      </c>
      <c r="BO352" s="47">
        <f>SUM(BO11:BO351)</f>
        <v>890099.2055144445</v>
      </c>
      <c r="BP352" s="47">
        <f t="shared" ref="BP352:BT352" si="284">SUM(BP11:BP351)</f>
        <v>861161.92217297119</v>
      </c>
      <c r="BQ352" s="47">
        <f t="shared" si="284"/>
        <v>823916.84047786018</v>
      </c>
      <c r="BR352" s="47">
        <f t="shared" si="284"/>
        <v>803972.38869537192</v>
      </c>
      <c r="BS352" s="47">
        <f t="shared" si="284"/>
        <v>794025.93811037217</v>
      </c>
      <c r="BT352" s="47">
        <f t="shared" si="284"/>
        <v>797063.78262418008</v>
      </c>
    </row>
    <row r="353" spans="1:72" ht="28.5" customHeight="1" x14ac:dyDescent="0.25">
      <c r="A353" s="298" t="s">
        <v>708</v>
      </c>
      <c r="B353" s="299"/>
      <c r="C353" s="299"/>
      <c r="D353" s="299"/>
      <c r="E353" s="299"/>
      <c r="BL353" s="231"/>
      <c r="BM353" s="231"/>
      <c r="BN353" s="231"/>
      <c r="BP353" s="231"/>
      <c r="BQ353" s="231"/>
      <c r="BR353" s="231"/>
      <c r="BS353" s="231"/>
      <c r="BT353" s="231"/>
    </row>
    <row r="354" spans="1:72" ht="43.5" customHeight="1" x14ac:dyDescent="0.25">
      <c r="A354" s="103" t="s">
        <v>948</v>
      </c>
      <c r="B354" s="295" t="s">
        <v>905</v>
      </c>
      <c r="C354" s="296"/>
      <c r="D354" s="296"/>
      <c r="E354" s="297"/>
      <c r="BL354" s="231"/>
      <c r="BM354" s="243"/>
      <c r="BN354" s="243"/>
      <c r="BO354" s="231"/>
      <c r="BP354" s="231"/>
      <c r="BQ354" s="231"/>
      <c r="BR354" s="231"/>
      <c r="BS354" s="231"/>
      <c r="BT354" s="231"/>
    </row>
    <row r="355" spans="1:72" ht="43.5" customHeight="1" x14ac:dyDescent="0.25">
      <c r="A355" s="104" t="s">
        <v>949</v>
      </c>
      <c r="B355" s="295" t="s">
        <v>906</v>
      </c>
      <c r="C355" s="296"/>
      <c r="D355" s="296"/>
      <c r="E355" s="297"/>
      <c r="BM355" s="243"/>
      <c r="BN355" s="243"/>
      <c r="BP355" s="231"/>
      <c r="BQ355" s="231"/>
      <c r="BR355" s="231"/>
      <c r="BS355" s="231"/>
      <c r="BT355" s="231"/>
    </row>
    <row r="356" spans="1:72" ht="43.5" customHeight="1" x14ac:dyDescent="0.25">
      <c r="A356" s="105" t="s">
        <v>950</v>
      </c>
      <c r="B356" s="295" t="s">
        <v>907</v>
      </c>
      <c r="C356" s="296"/>
      <c r="D356" s="296"/>
      <c r="E356" s="297"/>
      <c r="BM356" s="243"/>
      <c r="BN356" s="243"/>
      <c r="BP356" s="231"/>
      <c r="BQ356" s="231"/>
      <c r="BR356" s="231"/>
      <c r="BS356" s="231"/>
      <c r="BT356" s="231"/>
    </row>
    <row r="357" spans="1:72" ht="43.5" customHeight="1" x14ac:dyDescent="0.25">
      <c r="A357" s="106" t="s">
        <v>951</v>
      </c>
      <c r="B357" s="295" t="s">
        <v>952</v>
      </c>
      <c r="C357" s="296"/>
      <c r="D357" s="296"/>
      <c r="E357" s="297"/>
      <c r="BM357" s="243"/>
      <c r="BN357" s="243"/>
      <c r="BP357" s="231"/>
      <c r="BQ357" s="231"/>
      <c r="BR357" s="231"/>
      <c r="BS357" s="231"/>
      <c r="BT357" s="231"/>
    </row>
    <row r="358" spans="1:72" ht="43.5" customHeight="1" x14ac:dyDescent="0.25">
      <c r="A358" s="107" t="s">
        <v>953</v>
      </c>
      <c r="B358" s="295" t="s">
        <v>954</v>
      </c>
      <c r="C358" s="296"/>
      <c r="D358" s="296"/>
      <c r="E358" s="297"/>
      <c r="BM358" s="243"/>
      <c r="BN358" s="243"/>
      <c r="BP358" s="231"/>
      <c r="BQ358" s="231"/>
      <c r="BR358" s="231"/>
      <c r="BS358" s="231"/>
      <c r="BT358" s="231"/>
    </row>
    <row r="359" spans="1:72" ht="43.5" customHeight="1" x14ac:dyDescent="0.25">
      <c r="A359" s="108" t="s">
        <v>955</v>
      </c>
      <c r="B359" s="295" t="s">
        <v>956</v>
      </c>
      <c r="C359" s="296"/>
      <c r="D359" s="296"/>
      <c r="E359" s="297"/>
      <c r="BM359" s="243"/>
      <c r="BN359" s="243"/>
      <c r="BP359" s="231"/>
      <c r="BQ359" s="231"/>
      <c r="BR359" s="231"/>
      <c r="BS359" s="231"/>
      <c r="BT359" s="231"/>
    </row>
    <row r="360" spans="1:72" ht="43.5" customHeight="1" x14ac:dyDescent="0.25">
      <c r="A360" s="109" t="s">
        <v>957</v>
      </c>
      <c r="B360" s="295" t="s">
        <v>966</v>
      </c>
      <c r="C360" s="296"/>
      <c r="D360" s="296"/>
      <c r="E360" s="297"/>
      <c r="BM360" s="243"/>
      <c r="BN360" s="243"/>
      <c r="BP360" s="231"/>
      <c r="BQ360" s="231"/>
      <c r="BR360" s="231"/>
      <c r="BS360" s="231"/>
      <c r="BT360" s="231"/>
    </row>
    <row r="361" spans="1:72" ht="21.75" customHeight="1" x14ac:dyDescent="0.25">
      <c r="A361" s="108"/>
      <c r="B361" s="300" t="s">
        <v>958</v>
      </c>
      <c r="C361" s="301"/>
      <c r="D361" s="301"/>
      <c r="E361" s="302"/>
      <c r="BM361" s="243"/>
      <c r="BN361" s="243"/>
      <c r="BP361" s="231"/>
      <c r="BQ361" s="231"/>
      <c r="BR361" s="231"/>
      <c r="BS361" s="231"/>
      <c r="BT361" s="231"/>
    </row>
    <row r="362" spans="1:72" ht="21.75" customHeight="1" x14ac:dyDescent="0.25">
      <c r="A362" s="109"/>
      <c r="B362" s="303"/>
      <c r="C362" s="304"/>
      <c r="D362" s="304"/>
      <c r="E362" s="305"/>
      <c r="BM362" s="243"/>
      <c r="BN362" s="243"/>
      <c r="BP362" s="231"/>
      <c r="BQ362" s="231"/>
      <c r="BR362" s="231"/>
      <c r="BS362" s="231"/>
      <c r="BT362" s="231"/>
    </row>
    <row r="363" spans="1:72" ht="42.75" customHeight="1" x14ac:dyDescent="0.25">
      <c r="A363" s="110"/>
      <c r="B363" s="295" t="s">
        <v>959</v>
      </c>
      <c r="C363" s="296"/>
      <c r="D363" s="296"/>
      <c r="E363" s="297"/>
      <c r="BM363" s="243"/>
      <c r="BN363" s="243"/>
      <c r="BP363" s="231"/>
      <c r="BQ363" s="231"/>
      <c r="BR363" s="231"/>
      <c r="BS363" s="231"/>
      <c r="BT363" s="231"/>
    </row>
    <row r="364" spans="1:72" ht="50.25" customHeight="1" x14ac:dyDescent="0.25">
      <c r="A364" s="110" t="s">
        <v>902</v>
      </c>
      <c r="B364" s="295" t="s">
        <v>806</v>
      </c>
      <c r="C364" s="296"/>
      <c r="D364" s="296"/>
      <c r="E364" s="297"/>
      <c r="BM364" s="243"/>
      <c r="BN364" s="243"/>
      <c r="BP364" s="231"/>
      <c r="BQ364" s="231"/>
      <c r="BR364" s="231"/>
      <c r="BS364" s="231"/>
      <c r="BT364" s="231"/>
    </row>
    <row r="365" spans="1:72" ht="42.75" customHeight="1" x14ac:dyDescent="0.25">
      <c r="A365" s="110" t="s">
        <v>903</v>
      </c>
      <c r="B365" s="295" t="s">
        <v>908</v>
      </c>
      <c r="C365" s="296"/>
      <c r="D365" s="296"/>
      <c r="E365" s="297"/>
      <c r="BM365" s="243"/>
      <c r="BN365" s="243"/>
      <c r="BP365" s="231"/>
      <c r="BQ365" s="231"/>
      <c r="BR365" s="231"/>
      <c r="BS365" s="231"/>
      <c r="BT365" s="231"/>
    </row>
    <row r="366" spans="1:72" ht="42.75" customHeight="1" x14ac:dyDescent="0.25">
      <c r="A366" s="110" t="s">
        <v>904</v>
      </c>
      <c r="B366" s="295" t="s">
        <v>931</v>
      </c>
      <c r="C366" s="296"/>
      <c r="D366" s="296"/>
      <c r="E366" s="297"/>
      <c r="BM366" s="243"/>
      <c r="BN366" s="243"/>
      <c r="BP366" s="231"/>
      <c r="BQ366" s="231"/>
      <c r="BR366" s="231"/>
      <c r="BS366" s="231"/>
      <c r="BT366" s="231"/>
    </row>
    <row r="367" spans="1:72" ht="42" customHeight="1" x14ac:dyDescent="0.25">
      <c r="A367" s="110" t="s">
        <v>1189</v>
      </c>
      <c r="B367" s="291" t="s">
        <v>1193</v>
      </c>
      <c r="C367" s="291"/>
      <c r="D367" s="291"/>
      <c r="E367" s="291"/>
      <c r="BM367" s="30"/>
      <c r="BN367" s="30"/>
      <c r="BO367" s="30"/>
      <c r="BP367" s="231"/>
      <c r="BQ367" s="231"/>
      <c r="BR367" s="231"/>
      <c r="BS367" s="231"/>
      <c r="BT367" s="231"/>
    </row>
    <row r="368" spans="1:72" x14ac:dyDescent="0.25">
      <c r="BM368" s="30"/>
      <c r="BN368" s="30"/>
      <c r="BO368" s="30"/>
    </row>
  </sheetData>
  <sortState ref="A11:AR321">
    <sortCondition ref="D11:D321"/>
  </sortState>
  <mergeCells count="15">
    <mergeCell ref="B367:E367"/>
    <mergeCell ref="A352:F352"/>
    <mergeCell ref="B364:E364"/>
    <mergeCell ref="B365:E365"/>
    <mergeCell ref="B366:E366"/>
    <mergeCell ref="A353:E353"/>
    <mergeCell ref="B359:E359"/>
    <mergeCell ref="B360:E360"/>
    <mergeCell ref="B361:E362"/>
    <mergeCell ref="B363:E363"/>
    <mergeCell ref="B358:E358"/>
    <mergeCell ref="B357:E357"/>
    <mergeCell ref="B356:E356"/>
    <mergeCell ref="B354:E354"/>
    <mergeCell ref="B355:E355"/>
  </mergeCells>
  <pageMargins left="0.7" right="0.7" top="0.75" bottom="0.75" header="0.3" footer="0.3"/>
  <pageSetup orientation="portrait" r:id="rId1"/>
  <ignoredErrors>
    <ignoredError sqref="G352:AD352"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272"/>
  <sheetViews>
    <sheetView workbookViewId="0">
      <selection activeCell="N82" sqref="N82"/>
    </sheetView>
  </sheetViews>
  <sheetFormatPr baseColWidth="10" defaultRowHeight="15" x14ac:dyDescent="0.25"/>
  <cols>
    <col min="2" max="2" width="18" customWidth="1"/>
    <col min="7" max="7" width="11.42578125" style="12"/>
    <col min="15" max="15" width="11.42578125" customWidth="1"/>
  </cols>
  <sheetData>
    <row r="1" spans="1:25" ht="38.25" x14ac:dyDescent="0.25">
      <c r="A1" s="207" t="s">
        <v>988</v>
      </c>
      <c r="B1" s="207" t="s">
        <v>989</v>
      </c>
      <c r="C1" s="208" t="s">
        <v>990</v>
      </c>
      <c r="D1" s="207" t="s">
        <v>991</v>
      </c>
      <c r="E1" s="207" t="s">
        <v>992</v>
      </c>
      <c r="F1" s="207" t="s">
        <v>993</v>
      </c>
      <c r="G1" s="207"/>
      <c r="H1" s="207" t="s">
        <v>527</v>
      </c>
      <c r="I1" s="207" t="s">
        <v>994</v>
      </c>
      <c r="J1" s="207" t="s">
        <v>995</v>
      </c>
      <c r="K1" s="207" t="s">
        <v>996</v>
      </c>
      <c r="L1" s="207" t="s">
        <v>997</v>
      </c>
      <c r="M1" s="207" t="s">
        <v>998</v>
      </c>
      <c r="N1" s="207" t="s">
        <v>1169</v>
      </c>
      <c r="O1" s="207" t="s">
        <v>999</v>
      </c>
      <c r="P1" s="207" t="s">
        <v>996</v>
      </c>
      <c r="Q1" s="207" t="s">
        <v>997</v>
      </c>
      <c r="R1" s="207" t="s">
        <v>998</v>
      </c>
      <c r="S1" s="207" t="s">
        <v>1170</v>
      </c>
      <c r="T1" s="207" t="s">
        <v>999</v>
      </c>
      <c r="U1" s="207" t="s">
        <v>996</v>
      </c>
      <c r="V1" s="207" t="s">
        <v>997</v>
      </c>
      <c r="W1" s="207" t="s">
        <v>998</v>
      </c>
      <c r="X1" s="207" t="s">
        <v>1171</v>
      </c>
      <c r="Y1" s="207" t="s">
        <v>999</v>
      </c>
    </row>
    <row r="2" spans="1:25" ht="45" hidden="1" x14ac:dyDescent="0.25">
      <c r="A2" s="189" t="s">
        <v>633</v>
      </c>
      <c r="B2" s="189" t="s">
        <v>610</v>
      </c>
      <c r="C2" s="209">
        <v>36836</v>
      </c>
      <c r="D2" s="206"/>
      <c r="E2" s="189" t="s">
        <v>1000</v>
      </c>
      <c r="F2" s="189" t="s">
        <v>195</v>
      </c>
      <c r="G2" s="189" t="str">
        <f>CONCATENATE(B2,F2)</f>
        <v>SUPERCABLEFILS CIA.LTDA.SUPERCABLEFILS</v>
      </c>
      <c r="H2" s="189" t="s">
        <v>164</v>
      </c>
      <c r="I2" s="210" t="s">
        <v>177</v>
      </c>
      <c r="J2" s="189" t="s">
        <v>1001</v>
      </c>
      <c r="K2" s="211">
        <v>2</v>
      </c>
      <c r="L2" s="211">
        <v>623</v>
      </c>
      <c r="M2" s="211">
        <v>0</v>
      </c>
      <c r="N2" s="211">
        <v>625</v>
      </c>
      <c r="O2" s="212">
        <v>44209.991238425922</v>
      </c>
      <c r="P2" s="213">
        <v>2</v>
      </c>
      <c r="Q2" s="213">
        <v>620</v>
      </c>
      <c r="R2" s="213">
        <v>0</v>
      </c>
      <c r="S2" s="213">
        <v>622</v>
      </c>
      <c r="T2" s="214">
        <v>44209.991238425922</v>
      </c>
      <c r="U2" s="211">
        <v>2</v>
      </c>
      <c r="V2" s="211">
        <v>624</v>
      </c>
      <c r="W2" s="211">
        <v>0</v>
      </c>
      <c r="X2" s="211">
        <v>626</v>
      </c>
      <c r="Y2" s="212">
        <v>44209.991238425922</v>
      </c>
    </row>
    <row r="3" spans="1:25" ht="45" hidden="1" x14ac:dyDescent="0.25">
      <c r="A3" s="189" t="s">
        <v>633</v>
      </c>
      <c r="B3" s="189" t="s">
        <v>712</v>
      </c>
      <c r="C3" s="209">
        <v>36852</v>
      </c>
      <c r="D3" s="206"/>
      <c r="E3" s="189" t="s">
        <v>1002</v>
      </c>
      <c r="F3" s="189" t="s">
        <v>156</v>
      </c>
      <c r="G3" s="189" t="str">
        <f t="shared" ref="G3:G66" si="0">CONCATENATE(B3,F3)</f>
        <v>CONTINEN TV CIA. LTDA.CONTINENTV</v>
      </c>
      <c r="H3" s="189" t="s">
        <v>154</v>
      </c>
      <c r="I3" s="210" t="s">
        <v>967</v>
      </c>
      <c r="J3" s="189" t="s">
        <v>1001</v>
      </c>
      <c r="K3" s="211">
        <v>7</v>
      </c>
      <c r="L3" s="211">
        <v>934</v>
      </c>
      <c r="M3" s="211">
        <v>18</v>
      </c>
      <c r="N3" s="211">
        <v>959</v>
      </c>
      <c r="O3" s="212">
        <v>44211.985706018517</v>
      </c>
      <c r="P3" s="213">
        <v>8</v>
      </c>
      <c r="Q3" s="213">
        <v>921</v>
      </c>
      <c r="R3" s="213">
        <v>18</v>
      </c>
      <c r="S3" s="213">
        <v>947</v>
      </c>
      <c r="T3" s="214">
        <v>44211.985706018517</v>
      </c>
      <c r="U3" s="211">
        <v>7</v>
      </c>
      <c r="V3" s="211">
        <v>894</v>
      </c>
      <c r="W3" s="211">
        <v>18</v>
      </c>
      <c r="X3" s="211">
        <v>919</v>
      </c>
      <c r="Y3" s="212">
        <v>44211.985706018517</v>
      </c>
    </row>
    <row r="4" spans="1:25" ht="45" hidden="1" x14ac:dyDescent="0.25">
      <c r="A4" s="189" t="s">
        <v>633</v>
      </c>
      <c r="B4" s="189" t="s">
        <v>256</v>
      </c>
      <c r="C4" s="209">
        <v>37025</v>
      </c>
      <c r="D4" s="206"/>
      <c r="E4" s="189" t="s">
        <v>1003</v>
      </c>
      <c r="F4" s="189" t="s">
        <v>258</v>
      </c>
      <c r="G4" s="189" t="str">
        <f t="shared" si="0"/>
        <v>LINKTEL S.A.SUPERCABLE</v>
      </c>
      <c r="H4" s="189" t="s">
        <v>229</v>
      </c>
      <c r="I4" s="210" t="s">
        <v>247</v>
      </c>
      <c r="J4" s="189" t="s">
        <v>1001</v>
      </c>
      <c r="K4" s="211">
        <v>238</v>
      </c>
      <c r="L4" s="211">
        <v>1</v>
      </c>
      <c r="M4" s="211">
        <v>0</v>
      </c>
      <c r="N4" s="211">
        <v>239</v>
      </c>
      <c r="O4" s="212">
        <v>44210.667546296296</v>
      </c>
      <c r="P4" s="213">
        <v>211</v>
      </c>
      <c r="Q4" s="213">
        <v>1</v>
      </c>
      <c r="R4" s="213">
        <v>0</v>
      </c>
      <c r="S4" s="213">
        <v>212</v>
      </c>
      <c r="T4" s="214">
        <v>44210.667546296296</v>
      </c>
      <c r="U4" s="211">
        <v>230</v>
      </c>
      <c r="V4" s="211">
        <v>1</v>
      </c>
      <c r="W4" s="211">
        <v>214</v>
      </c>
      <c r="X4" s="211">
        <v>445</v>
      </c>
      <c r="Y4" s="212">
        <v>44210.667546296296</v>
      </c>
    </row>
    <row r="5" spans="1:25" ht="45" hidden="1" x14ac:dyDescent="0.25">
      <c r="A5" s="189" t="s">
        <v>633</v>
      </c>
      <c r="B5" s="189" t="s">
        <v>18</v>
      </c>
      <c r="C5" s="209">
        <v>37040</v>
      </c>
      <c r="D5" s="206"/>
      <c r="E5" s="189" t="s">
        <v>1004</v>
      </c>
      <c r="F5" s="189" t="s">
        <v>19</v>
      </c>
      <c r="G5" s="189" t="str">
        <f t="shared" si="0"/>
        <v>PEÑA CALLE JHON PATRICIOSAN FERNANDO CABLE</v>
      </c>
      <c r="H5" s="189" t="s">
        <v>1</v>
      </c>
      <c r="I5" s="210" t="s">
        <v>20</v>
      </c>
      <c r="J5" s="189" t="s">
        <v>1001</v>
      </c>
      <c r="K5" s="211">
        <v>0</v>
      </c>
      <c r="L5" s="211">
        <v>56</v>
      </c>
      <c r="M5" s="211">
        <v>0</v>
      </c>
      <c r="N5" s="211">
        <v>56</v>
      </c>
      <c r="O5" s="212">
        <v>44211.954039351855</v>
      </c>
      <c r="P5" s="213">
        <v>0</v>
      </c>
      <c r="Q5" s="213">
        <v>53</v>
      </c>
      <c r="R5" s="213">
        <v>0</v>
      </c>
      <c r="S5" s="213">
        <v>53</v>
      </c>
      <c r="T5" s="214">
        <v>44211.954039351855</v>
      </c>
      <c r="U5" s="211">
        <v>0</v>
      </c>
      <c r="V5" s="211">
        <v>50</v>
      </c>
      <c r="W5" s="211">
        <v>0</v>
      </c>
      <c r="X5" s="211">
        <v>50</v>
      </c>
      <c r="Y5" s="212">
        <v>44211.954039351855</v>
      </c>
    </row>
    <row r="6" spans="1:25" ht="45" hidden="1" x14ac:dyDescent="0.25">
      <c r="A6" s="189" t="s">
        <v>633</v>
      </c>
      <c r="B6" s="189" t="s">
        <v>175</v>
      </c>
      <c r="C6" s="209">
        <v>37166</v>
      </c>
      <c r="D6" s="206"/>
      <c r="E6" s="189" t="s">
        <v>1005</v>
      </c>
      <c r="F6" s="189" t="s">
        <v>176</v>
      </c>
      <c r="G6" s="189" t="str">
        <f t="shared" si="0"/>
        <v>COMPAÑIA EN NOMBRE COLECTIVO EGEL 3EGEL 3</v>
      </c>
      <c r="H6" s="189" t="s">
        <v>164</v>
      </c>
      <c r="I6" s="210" t="s">
        <v>177</v>
      </c>
      <c r="J6" s="189" t="s">
        <v>1001</v>
      </c>
      <c r="K6" s="211">
        <v>577</v>
      </c>
      <c r="L6" s="211">
        <v>1</v>
      </c>
      <c r="M6" s="211">
        <v>0</v>
      </c>
      <c r="N6" s="211">
        <v>578</v>
      </c>
      <c r="O6" s="212">
        <v>44207.711678240739</v>
      </c>
      <c r="P6" s="213">
        <v>568</v>
      </c>
      <c r="Q6" s="213">
        <v>1</v>
      </c>
      <c r="R6" s="213">
        <v>0</v>
      </c>
      <c r="S6" s="213">
        <v>569</v>
      </c>
      <c r="T6" s="214">
        <v>44207.711678240739</v>
      </c>
      <c r="U6" s="211">
        <v>560</v>
      </c>
      <c r="V6" s="211">
        <v>1</v>
      </c>
      <c r="W6" s="211">
        <v>0</v>
      </c>
      <c r="X6" s="211">
        <v>561</v>
      </c>
      <c r="Y6" s="212">
        <v>44207.711678240739</v>
      </c>
    </row>
    <row r="7" spans="1:25" ht="45" hidden="1" x14ac:dyDescent="0.25">
      <c r="A7" s="189" t="s">
        <v>633</v>
      </c>
      <c r="B7" s="189" t="s">
        <v>724</v>
      </c>
      <c r="C7" s="209">
        <v>37188</v>
      </c>
      <c r="D7" s="206"/>
      <c r="E7" s="189" t="s">
        <v>1006</v>
      </c>
      <c r="F7" s="189" t="s">
        <v>31</v>
      </c>
      <c r="G7" s="189" t="str">
        <f t="shared" si="0"/>
        <v>TV CABLE IBARRA &amp; MONTERO C.LTDA.TELECABLE GUARANDA</v>
      </c>
      <c r="H7" s="189" t="s">
        <v>26</v>
      </c>
      <c r="I7" s="210" t="s">
        <v>32</v>
      </c>
      <c r="J7" s="189" t="s">
        <v>1001</v>
      </c>
      <c r="K7" s="206"/>
      <c r="L7" s="206"/>
      <c r="M7" s="206"/>
      <c r="N7" s="211">
        <v>0</v>
      </c>
      <c r="O7" s="206"/>
      <c r="P7" s="215"/>
      <c r="Q7" s="215"/>
      <c r="R7" s="215"/>
      <c r="S7" s="213">
        <v>0</v>
      </c>
      <c r="T7" s="215"/>
      <c r="U7" s="206"/>
      <c r="V7" s="206"/>
      <c r="W7" s="206"/>
      <c r="X7" s="211">
        <v>0</v>
      </c>
      <c r="Y7" s="206"/>
    </row>
    <row r="8" spans="1:25" ht="45" hidden="1" x14ac:dyDescent="0.25">
      <c r="A8" s="189" t="s">
        <v>633</v>
      </c>
      <c r="B8" s="189" t="s">
        <v>148</v>
      </c>
      <c r="C8" s="209">
        <v>37193</v>
      </c>
      <c r="D8" s="206"/>
      <c r="E8" s="189" t="s">
        <v>148</v>
      </c>
      <c r="F8" s="189" t="s">
        <v>368</v>
      </c>
      <c r="G8" s="189" t="str">
        <f t="shared" si="0"/>
        <v>SANDOVAL ABRIL FAUSTO MEDARDOVISION SATELITAL</v>
      </c>
      <c r="H8" s="189" t="s">
        <v>369</v>
      </c>
      <c r="I8" s="210" t="s">
        <v>373</v>
      </c>
      <c r="J8" s="189" t="s">
        <v>1001</v>
      </c>
      <c r="K8" s="206"/>
      <c r="L8" s="206"/>
      <c r="M8" s="206"/>
      <c r="N8" s="211">
        <v>0</v>
      </c>
      <c r="O8" s="206"/>
      <c r="P8" s="215"/>
      <c r="Q8" s="215"/>
      <c r="R8" s="215"/>
      <c r="S8" s="213">
        <v>0</v>
      </c>
      <c r="T8" s="215"/>
      <c r="U8" s="206"/>
      <c r="V8" s="206"/>
      <c r="W8" s="206"/>
      <c r="X8" s="211">
        <v>0</v>
      </c>
      <c r="Y8" s="206"/>
    </row>
    <row r="9" spans="1:25" ht="45" hidden="1" x14ac:dyDescent="0.25">
      <c r="A9" s="189" t="s">
        <v>633</v>
      </c>
      <c r="B9" s="188" t="s">
        <v>537</v>
      </c>
      <c r="C9" s="209">
        <v>37194</v>
      </c>
      <c r="D9" s="206"/>
      <c r="E9" s="189" t="s">
        <v>1007</v>
      </c>
      <c r="F9" s="189" t="s">
        <v>63</v>
      </c>
      <c r="G9" s="189" t="str">
        <f t="shared" si="0"/>
        <v>SERVICIOS DE TELECOMUNICACIONES ATVCABLE CIA. LTDA.ATV CABLE LTGA</v>
      </c>
      <c r="H9" s="189" t="s">
        <v>64</v>
      </c>
      <c r="I9" s="210" t="s">
        <v>1008</v>
      </c>
      <c r="J9" s="189" t="s">
        <v>1001</v>
      </c>
      <c r="K9" s="211">
        <v>2250</v>
      </c>
      <c r="L9" s="211">
        <v>82</v>
      </c>
      <c r="M9" s="211">
        <v>0</v>
      </c>
      <c r="N9" s="211">
        <v>2332</v>
      </c>
      <c r="O9" s="212">
        <v>44205.832939814813</v>
      </c>
      <c r="P9" s="213">
        <v>2225</v>
      </c>
      <c r="Q9" s="213">
        <v>6</v>
      </c>
      <c r="R9" s="213">
        <v>0</v>
      </c>
      <c r="S9" s="213">
        <v>2231</v>
      </c>
      <c r="T9" s="214">
        <v>44205.832939814813</v>
      </c>
      <c r="U9" s="211">
        <v>2035</v>
      </c>
      <c r="V9" s="211">
        <v>6</v>
      </c>
      <c r="W9" s="211">
        <v>0</v>
      </c>
      <c r="X9" s="211">
        <v>2041</v>
      </c>
      <c r="Y9" s="212">
        <v>44205.832939814813</v>
      </c>
    </row>
    <row r="10" spans="1:25" ht="45" hidden="1" x14ac:dyDescent="0.25">
      <c r="A10" s="189" t="s">
        <v>633</v>
      </c>
      <c r="B10" s="189" t="s">
        <v>538</v>
      </c>
      <c r="C10" s="209">
        <v>37196</v>
      </c>
      <c r="D10" s="206"/>
      <c r="E10" s="189" t="s">
        <v>1009</v>
      </c>
      <c r="F10" s="189" t="s">
        <v>69</v>
      </c>
      <c r="G10" s="189" t="str">
        <f t="shared" si="0"/>
        <v>COTOPAXITEVE S.A.COTOPAXI TV</v>
      </c>
      <c r="H10" s="189" t="s">
        <v>64</v>
      </c>
      <c r="I10" s="216" t="s">
        <v>70</v>
      </c>
      <c r="J10" s="189" t="s">
        <v>1001</v>
      </c>
      <c r="K10" s="206"/>
      <c r="L10" s="206"/>
      <c r="M10" s="206"/>
      <c r="N10" s="211">
        <v>0</v>
      </c>
      <c r="O10" s="206"/>
      <c r="P10" s="215"/>
      <c r="Q10" s="215"/>
      <c r="R10" s="215"/>
      <c r="S10" s="213">
        <v>0</v>
      </c>
      <c r="T10" s="215"/>
      <c r="U10" s="206"/>
      <c r="V10" s="206"/>
      <c r="W10" s="206"/>
      <c r="X10" s="211">
        <v>0</v>
      </c>
      <c r="Y10" s="206"/>
    </row>
    <row r="11" spans="1:25" ht="45" hidden="1" x14ac:dyDescent="0.25">
      <c r="A11" s="189" t="s">
        <v>633</v>
      </c>
      <c r="B11" s="189" t="s">
        <v>295</v>
      </c>
      <c r="C11" s="209">
        <v>37196</v>
      </c>
      <c r="D11" s="206"/>
      <c r="E11" s="189" t="s">
        <v>295</v>
      </c>
      <c r="F11" s="189" t="s">
        <v>296</v>
      </c>
      <c r="G11" s="189" t="str">
        <f t="shared" si="0"/>
        <v>FLORES MATUTE CARLOS ANTONIOASPI TV</v>
      </c>
      <c r="H11" s="189" t="s">
        <v>297</v>
      </c>
      <c r="I11" s="210" t="s">
        <v>298</v>
      </c>
      <c r="J11" s="189" t="s">
        <v>1001</v>
      </c>
      <c r="K11" s="206"/>
      <c r="L11" s="206"/>
      <c r="M11" s="206"/>
      <c r="N11" s="211">
        <v>0</v>
      </c>
      <c r="O11" s="206"/>
      <c r="P11" s="215"/>
      <c r="Q11" s="215"/>
      <c r="R11" s="215"/>
      <c r="S11" s="213">
        <v>0</v>
      </c>
      <c r="T11" s="215"/>
      <c r="U11" s="206"/>
      <c r="V11" s="206"/>
      <c r="W11" s="206"/>
      <c r="X11" s="211">
        <v>0</v>
      </c>
      <c r="Y11" s="206"/>
    </row>
    <row r="12" spans="1:25" ht="45" hidden="1" x14ac:dyDescent="0.25">
      <c r="A12" s="189" t="s">
        <v>633</v>
      </c>
      <c r="B12" s="189" t="s">
        <v>713</v>
      </c>
      <c r="C12" s="209">
        <v>37216</v>
      </c>
      <c r="D12" s="206"/>
      <c r="E12" s="189" t="s">
        <v>1010</v>
      </c>
      <c r="F12" s="189" t="s">
        <v>292</v>
      </c>
      <c r="G12" s="189" t="str">
        <f t="shared" si="0"/>
        <v>CORPORACION  TENAVISION CATV CIA. LTDA.TENA VISION</v>
      </c>
      <c r="H12" s="189" t="s">
        <v>290</v>
      </c>
      <c r="I12" s="210" t="s">
        <v>681</v>
      </c>
      <c r="J12" s="189" t="s">
        <v>1001</v>
      </c>
      <c r="K12" s="211">
        <v>549</v>
      </c>
      <c r="L12" s="211">
        <v>56</v>
      </c>
      <c r="M12" s="211">
        <v>0</v>
      </c>
      <c r="N12" s="211">
        <v>605</v>
      </c>
      <c r="O12" s="212">
        <v>44211.682430555556</v>
      </c>
      <c r="P12" s="213">
        <v>455</v>
      </c>
      <c r="Q12" s="213">
        <v>56</v>
      </c>
      <c r="R12" s="213">
        <v>0</v>
      </c>
      <c r="S12" s="213">
        <v>511</v>
      </c>
      <c r="T12" s="214">
        <v>44211.682430555556</v>
      </c>
      <c r="U12" s="211">
        <v>845</v>
      </c>
      <c r="V12" s="211">
        <v>36</v>
      </c>
      <c r="W12" s="211">
        <v>0</v>
      </c>
      <c r="X12" s="211">
        <v>881</v>
      </c>
      <c r="Y12" s="212">
        <v>44211.682430555556</v>
      </c>
    </row>
    <row r="13" spans="1:25" ht="45" hidden="1" x14ac:dyDescent="0.25">
      <c r="A13" s="189" t="s">
        <v>633</v>
      </c>
      <c r="B13" s="189" t="s">
        <v>117</v>
      </c>
      <c r="C13" s="209">
        <v>39744</v>
      </c>
      <c r="D13" s="206"/>
      <c r="E13" s="189" t="s">
        <v>117</v>
      </c>
      <c r="F13" s="189" t="s">
        <v>118</v>
      </c>
      <c r="G13" s="189" t="str">
        <f t="shared" si="0"/>
        <v>PROAÑO ESTACIO RAFAEL MARIANOCABLE TV SAN LORENZO</v>
      </c>
      <c r="H13" s="189" t="s">
        <v>107</v>
      </c>
      <c r="I13" s="210" t="s">
        <v>119</v>
      </c>
      <c r="J13" s="189" t="s">
        <v>1001</v>
      </c>
      <c r="K13" s="206"/>
      <c r="L13" s="206"/>
      <c r="M13" s="206"/>
      <c r="N13" s="211">
        <v>0</v>
      </c>
      <c r="O13" s="206"/>
      <c r="P13" s="215"/>
      <c r="Q13" s="215"/>
      <c r="R13" s="215"/>
      <c r="S13" s="213">
        <v>0</v>
      </c>
      <c r="T13" s="215"/>
      <c r="U13" s="206"/>
      <c r="V13" s="206"/>
      <c r="W13" s="206"/>
      <c r="X13" s="211">
        <v>0</v>
      </c>
      <c r="Y13" s="206"/>
    </row>
    <row r="14" spans="1:25" ht="78.75" hidden="1" x14ac:dyDescent="0.25">
      <c r="A14" s="189" t="s">
        <v>633</v>
      </c>
      <c r="B14" s="189" t="s">
        <v>658</v>
      </c>
      <c r="C14" s="209">
        <v>40004</v>
      </c>
      <c r="D14" s="206"/>
      <c r="E14" s="189" t="s">
        <v>1011</v>
      </c>
      <c r="F14" s="189" t="s">
        <v>138</v>
      </c>
      <c r="G14" s="189" t="str">
        <f t="shared" si="0"/>
        <v>CAFA TELECOMUNICACIONES  CAFATELCOM S.A.TV CAFA</v>
      </c>
      <c r="H14" s="189" t="s">
        <v>127</v>
      </c>
      <c r="I14" s="216" t="s">
        <v>1012</v>
      </c>
      <c r="J14" s="189" t="s">
        <v>1001</v>
      </c>
      <c r="K14" s="211">
        <v>541</v>
      </c>
      <c r="L14" s="211">
        <v>0</v>
      </c>
      <c r="M14" s="211">
        <v>0</v>
      </c>
      <c r="N14" s="211">
        <v>541</v>
      </c>
      <c r="O14" s="212">
        <v>44208.421643518515</v>
      </c>
      <c r="P14" s="213">
        <v>389</v>
      </c>
      <c r="Q14" s="213">
        <v>0</v>
      </c>
      <c r="R14" s="213">
        <v>0</v>
      </c>
      <c r="S14" s="213">
        <v>389</v>
      </c>
      <c r="T14" s="214">
        <v>44208.421643518515</v>
      </c>
      <c r="U14" s="211">
        <v>751</v>
      </c>
      <c r="V14" s="211">
        <v>0</v>
      </c>
      <c r="W14" s="211">
        <v>0</v>
      </c>
      <c r="X14" s="211">
        <v>751</v>
      </c>
      <c r="Y14" s="212">
        <v>44208.421643518515</v>
      </c>
    </row>
    <row r="15" spans="1:25" ht="45" hidden="1" x14ac:dyDescent="0.25">
      <c r="A15" s="189" t="s">
        <v>633</v>
      </c>
      <c r="B15" s="189" t="s">
        <v>674</v>
      </c>
      <c r="C15" s="209">
        <v>40344</v>
      </c>
      <c r="D15" s="206"/>
      <c r="E15" s="189" t="s">
        <v>1013</v>
      </c>
      <c r="F15" s="189" t="s">
        <v>214</v>
      </c>
      <c r="G15" s="189" t="str">
        <f t="shared" si="0"/>
        <v>ORBITCABLE S.A.ORBITCABLE</v>
      </c>
      <c r="H15" s="189" t="s">
        <v>201</v>
      </c>
      <c r="I15" s="210" t="s">
        <v>215</v>
      </c>
      <c r="J15" s="189" t="s">
        <v>1001</v>
      </c>
      <c r="K15" s="211">
        <v>180</v>
      </c>
      <c r="L15" s="211">
        <v>0</v>
      </c>
      <c r="M15" s="211">
        <v>0</v>
      </c>
      <c r="N15" s="211">
        <v>180</v>
      </c>
      <c r="O15" s="212">
        <v>44211.619895833333</v>
      </c>
      <c r="P15" s="213">
        <v>180</v>
      </c>
      <c r="Q15" s="213">
        <v>0</v>
      </c>
      <c r="R15" s="213">
        <v>0</v>
      </c>
      <c r="S15" s="213">
        <v>180</v>
      </c>
      <c r="T15" s="214">
        <v>44211.619895833333</v>
      </c>
      <c r="U15" s="211">
        <v>180</v>
      </c>
      <c r="V15" s="211">
        <v>0</v>
      </c>
      <c r="W15" s="211">
        <v>0</v>
      </c>
      <c r="X15" s="211">
        <v>180</v>
      </c>
      <c r="Y15" s="212">
        <v>44211.619895833333</v>
      </c>
    </row>
    <row r="16" spans="1:25" ht="45" hidden="1" x14ac:dyDescent="0.25">
      <c r="A16" s="189" t="s">
        <v>633</v>
      </c>
      <c r="B16" s="189" t="s">
        <v>86</v>
      </c>
      <c r="C16" s="209">
        <v>40346</v>
      </c>
      <c r="D16" s="206"/>
      <c r="E16" s="189" t="s">
        <v>86</v>
      </c>
      <c r="F16" s="189" t="s">
        <v>87</v>
      </c>
      <c r="G16" s="189" t="str">
        <f t="shared" si="0"/>
        <v>FAJARDO VELEPUCHA HECTOR EDISONHF-TV</v>
      </c>
      <c r="H16" s="189" t="s">
        <v>74</v>
      </c>
      <c r="I16" s="210" t="s">
        <v>88</v>
      </c>
      <c r="J16" s="189" t="s">
        <v>1001</v>
      </c>
      <c r="K16" s="211">
        <v>0</v>
      </c>
      <c r="L16" s="211">
        <v>0</v>
      </c>
      <c r="M16" s="211">
        <v>0</v>
      </c>
      <c r="N16" s="211">
        <v>0</v>
      </c>
      <c r="O16" s="212">
        <v>44211.948240740741</v>
      </c>
      <c r="P16" s="213">
        <v>36</v>
      </c>
      <c r="Q16" s="213">
        <v>0</v>
      </c>
      <c r="R16" s="213">
        <v>0</v>
      </c>
      <c r="S16" s="213">
        <v>36</v>
      </c>
      <c r="T16" s="214">
        <v>44211.948240740741</v>
      </c>
      <c r="U16" s="211">
        <v>26</v>
      </c>
      <c r="V16" s="211">
        <v>0</v>
      </c>
      <c r="W16" s="211">
        <v>0</v>
      </c>
      <c r="X16" s="211">
        <v>26</v>
      </c>
      <c r="Y16" s="212">
        <v>44211.948240740741</v>
      </c>
    </row>
    <row r="17" spans="1:25" ht="45" hidden="1" x14ac:dyDescent="0.25">
      <c r="A17" s="188" t="s">
        <v>635</v>
      </c>
      <c r="B17" s="188" t="s">
        <v>657</v>
      </c>
      <c r="C17" s="209">
        <v>40471</v>
      </c>
      <c r="D17" s="206"/>
      <c r="E17" s="189" t="s">
        <v>1014</v>
      </c>
      <c r="F17" s="189" t="s">
        <v>318</v>
      </c>
      <c r="G17" s="189" t="str">
        <f t="shared" si="0"/>
        <v>CORPORACION NACIONAL DE TELECOMUNICACIONES CNT EPCNT-TV</v>
      </c>
      <c r="H17" s="189" t="s">
        <v>310</v>
      </c>
      <c r="I17" s="210" t="s">
        <v>319</v>
      </c>
      <c r="J17" s="189" t="s">
        <v>1001</v>
      </c>
      <c r="K17" s="211">
        <v>243146</v>
      </c>
      <c r="L17" s="211">
        <v>1</v>
      </c>
      <c r="M17" s="211">
        <v>3023</v>
      </c>
      <c r="N17" s="211">
        <v>246170</v>
      </c>
      <c r="O17" s="217">
        <v>44211.703402777777</v>
      </c>
      <c r="P17" s="218">
        <v>237650</v>
      </c>
      <c r="Q17" s="218">
        <v>0</v>
      </c>
      <c r="R17" s="218">
        <v>3139</v>
      </c>
      <c r="S17" s="218">
        <v>240789</v>
      </c>
      <c r="T17" s="219">
        <v>44211.703402777777</v>
      </c>
      <c r="U17" s="220">
        <v>230882</v>
      </c>
      <c r="V17" s="220">
        <v>0</v>
      </c>
      <c r="W17" s="220">
        <v>3246</v>
      </c>
      <c r="X17" s="220">
        <v>234128</v>
      </c>
      <c r="Y17" s="217">
        <v>44211.703402777777</v>
      </c>
    </row>
    <row r="18" spans="1:25" ht="45" hidden="1" x14ac:dyDescent="0.25">
      <c r="A18" s="189" t="s">
        <v>633</v>
      </c>
      <c r="B18" s="189" t="s">
        <v>233</v>
      </c>
      <c r="C18" s="209">
        <v>40679</v>
      </c>
      <c r="D18" s="206"/>
      <c r="E18" s="189" t="s">
        <v>233</v>
      </c>
      <c r="F18" s="189" t="s">
        <v>234</v>
      </c>
      <c r="G18" s="189" t="str">
        <f t="shared" si="0"/>
        <v>LOPEZ ZAMBRANO LEONARDO PAULCABLE TOSAGUA TV</v>
      </c>
      <c r="H18" s="189" t="s">
        <v>229</v>
      </c>
      <c r="I18" s="210" t="s">
        <v>235</v>
      </c>
      <c r="J18" s="189" t="s">
        <v>1001</v>
      </c>
      <c r="K18" s="211">
        <v>238</v>
      </c>
      <c r="L18" s="211">
        <v>1</v>
      </c>
      <c r="M18" s="211">
        <v>0</v>
      </c>
      <c r="N18" s="211">
        <v>239</v>
      </c>
      <c r="O18" s="212">
        <v>44209.497835648152</v>
      </c>
      <c r="P18" s="213">
        <v>211</v>
      </c>
      <c r="Q18" s="213">
        <v>1</v>
      </c>
      <c r="R18" s="213">
        <v>0</v>
      </c>
      <c r="S18" s="213">
        <v>212</v>
      </c>
      <c r="T18" s="214">
        <v>44209.497835648152</v>
      </c>
      <c r="U18" s="211">
        <v>230</v>
      </c>
      <c r="V18" s="211">
        <v>1</v>
      </c>
      <c r="W18" s="211">
        <v>214</v>
      </c>
      <c r="X18" s="211">
        <v>445</v>
      </c>
      <c r="Y18" s="212">
        <v>44209.497835648152</v>
      </c>
    </row>
    <row r="19" spans="1:25" ht="45" hidden="1" x14ac:dyDescent="0.25">
      <c r="A19" s="189" t="s">
        <v>633</v>
      </c>
      <c r="B19" s="189" t="s">
        <v>248</v>
      </c>
      <c r="C19" s="209">
        <v>40757</v>
      </c>
      <c r="D19" s="206"/>
      <c r="E19" s="189" t="s">
        <v>1015</v>
      </c>
      <c r="F19" s="189" t="s">
        <v>249</v>
      </c>
      <c r="G19" s="189" t="str">
        <f t="shared" si="0"/>
        <v>MANACABLE S.A.MANACABLE</v>
      </c>
      <c r="H19" s="189" t="s">
        <v>229</v>
      </c>
      <c r="I19" s="210" t="s">
        <v>250</v>
      </c>
      <c r="J19" s="189" t="s">
        <v>1001</v>
      </c>
      <c r="K19" s="206"/>
      <c r="L19" s="206"/>
      <c r="M19" s="206"/>
      <c r="N19" s="211">
        <v>0</v>
      </c>
      <c r="O19" s="206"/>
      <c r="P19" s="215"/>
      <c r="Q19" s="215"/>
      <c r="R19" s="215"/>
      <c r="S19" s="213">
        <v>0</v>
      </c>
      <c r="T19" s="215"/>
      <c r="U19" s="206"/>
      <c r="V19" s="206"/>
      <c r="W19" s="206"/>
      <c r="X19" s="211">
        <v>0</v>
      </c>
      <c r="Y19" s="206"/>
    </row>
    <row r="20" spans="1:25" ht="45" hidden="1" x14ac:dyDescent="0.25">
      <c r="A20" s="189" t="s">
        <v>633</v>
      </c>
      <c r="B20" s="188" t="s">
        <v>574</v>
      </c>
      <c r="C20" s="209">
        <v>41025</v>
      </c>
      <c r="D20" s="206"/>
      <c r="E20" s="189" t="s">
        <v>1016</v>
      </c>
      <c r="F20" s="189" t="s">
        <v>91</v>
      </c>
      <c r="G20" s="189" t="str">
        <f t="shared" si="0"/>
        <v>SISTEMA DE TELEVISION POR CABLE PERLAVISION CIA. LTDA.PERLAVISION</v>
      </c>
      <c r="H20" s="189" t="s">
        <v>74</v>
      </c>
      <c r="I20" s="210" t="s">
        <v>92</v>
      </c>
      <c r="J20" s="189" t="s">
        <v>1001</v>
      </c>
      <c r="K20" s="211">
        <v>0</v>
      </c>
      <c r="L20" s="211">
        <v>0</v>
      </c>
      <c r="M20" s="211">
        <v>19</v>
      </c>
      <c r="N20" s="211">
        <v>19</v>
      </c>
      <c r="O20" s="212">
        <v>44211.648402777777</v>
      </c>
      <c r="P20" s="213">
        <v>0</v>
      </c>
      <c r="Q20" s="213">
        <v>0</v>
      </c>
      <c r="R20" s="213">
        <v>20</v>
      </c>
      <c r="S20" s="213">
        <v>20</v>
      </c>
      <c r="T20" s="214">
        <v>44211.648402777777</v>
      </c>
      <c r="U20" s="211">
        <v>0</v>
      </c>
      <c r="V20" s="211">
        <v>0</v>
      </c>
      <c r="W20" s="211">
        <v>19</v>
      </c>
      <c r="X20" s="211">
        <v>19</v>
      </c>
      <c r="Y20" s="212">
        <v>44211.648402777777</v>
      </c>
    </row>
    <row r="21" spans="1:25" ht="90" hidden="1" x14ac:dyDescent="0.25">
      <c r="A21" s="189" t="s">
        <v>633</v>
      </c>
      <c r="B21" s="189" t="s">
        <v>4</v>
      </c>
      <c r="C21" s="209">
        <v>41079</v>
      </c>
      <c r="D21" s="206"/>
      <c r="E21" s="189" t="s">
        <v>4</v>
      </c>
      <c r="F21" s="189" t="s">
        <v>5</v>
      </c>
      <c r="G21" s="189" t="str">
        <f t="shared" si="0"/>
        <v>CASTRO TELLO RUTH MARLENECONEXION GLOBAL</v>
      </c>
      <c r="H21" s="189" t="s">
        <v>1</v>
      </c>
      <c r="I21" s="216" t="s">
        <v>746</v>
      </c>
      <c r="J21" s="189" t="s">
        <v>1001</v>
      </c>
      <c r="K21" s="211">
        <v>469</v>
      </c>
      <c r="L21" s="211">
        <v>3</v>
      </c>
      <c r="M21" s="211">
        <v>0</v>
      </c>
      <c r="N21" s="211">
        <v>472</v>
      </c>
      <c r="O21" s="212">
        <v>44211.495173611111</v>
      </c>
      <c r="P21" s="213">
        <v>475</v>
      </c>
      <c r="Q21" s="213">
        <v>3</v>
      </c>
      <c r="R21" s="213">
        <v>0</v>
      </c>
      <c r="S21" s="213">
        <v>478</v>
      </c>
      <c r="T21" s="214">
        <v>44211.495173611111</v>
      </c>
      <c r="U21" s="211">
        <v>473</v>
      </c>
      <c r="V21" s="211">
        <v>3</v>
      </c>
      <c r="W21" s="211">
        <v>0</v>
      </c>
      <c r="X21" s="211">
        <v>476</v>
      </c>
      <c r="Y21" s="212">
        <v>44211.495173611111</v>
      </c>
    </row>
    <row r="22" spans="1:25" ht="101.25" hidden="1" x14ac:dyDescent="0.25">
      <c r="A22" s="189" t="s">
        <v>633</v>
      </c>
      <c r="B22" s="189" t="s">
        <v>659</v>
      </c>
      <c r="C22" s="209">
        <v>41082</v>
      </c>
      <c r="D22" s="206"/>
      <c r="E22" s="189" t="s">
        <v>1017</v>
      </c>
      <c r="F22" s="189" t="s">
        <v>204</v>
      </c>
      <c r="G22" s="189" t="str">
        <f t="shared" si="0"/>
        <v>JEA PC COMUNICACIONES S.A.CABLE JP VISION</v>
      </c>
      <c r="H22" s="189" t="s">
        <v>201</v>
      </c>
      <c r="I22" s="216" t="s">
        <v>969</v>
      </c>
      <c r="J22" s="189" t="s">
        <v>1001</v>
      </c>
      <c r="K22" s="211">
        <v>467</v>
      </c>
      <c r="L22" s="211">
        <v>0</v>
      </c>
      <c r="M22" s="211">
        <v>0</v>
      </c>
      <c r="N22" s="211">
        <v>400</v>
      </c>
      <c r="O22" s="217">
        <v>44208.456273148149</v>
      </c>
      <c r="P22" s="218">
        <v>425</v>
      </c>
      <c r="Q22" s="218">
        <v>0</v>
      </c>
      <c r="R22" s="218">
        <v>0</v>
      </c>
      <c r="S22" s="218">
        <v>425</v>
      </c>
      <c r="T22" s="219">
        <v>44208.456273148149</v>
      </c>
      <c r="U22" s="220">
        <v>425</v>
      </c>
      <c r="V22" s="220">
        <v>0</v>
      </c>
      <c r="W22" s="220">
        <v>0</v>
      </c>
      <c r="X22" s="220">
        <v>425</v>
      </c>
      <c r="Y22" s="217">
        <v>44208.456273148149</v>
      </c>
    </row>
    <row r="23" spans="1:25" ht="45" hidden="1" x14ac:dyDescent="0.25">
      <c r="A23" s="189" t="s">
        <v>633</v>
      </c>
      <c r="B23" s="189" t="s">
        <v>238</v>
      </c>
      <c r="C23" s="209">
        <v>41086</v>
      </c>
      <c r="D23" s="206"/>
      <c r="E23" s="189" t="s">
        <v>238</v>
      </c>
      <c r="F23" s="189" t="s">
        <v>239</v>
      </c>
      <c r="G23" s="189" t="str">
        <f t="shared" si="0"/>
        <v>MERA SALTOS MIGUEL ANGELCANOA TV</v>
      </c>
      <c r="H23" s="189" t="s">
        <v>229</v>
      </c>
      <c r="I23" s="210" t="s">
        <v>581</v>
      </c>
      <c r="J23" s="189" t="s">
        <v>1001</v>
      </c>
      <c r="K23" s="206"/>
      <c r="L23" s="206"/>
      <c r="M23" s="206"/>
      <c r="N23" s="211">
        <v>0</v>
      </c>
      <c r="O23" s="206"/>
      <c r="P23" s="215"/>
      <c r="Q23" s="215"/>
      <c r="R23" s="215"/>
      <c r="S23" s="213">
        <v>0</v>
      </c>
      <c r="T23" s="215"/>
      <c r="U23" s="206"/>
      <c r="V23" s="206"/>
      <c r="W23" s="206"/>
      <c r="X23" s="211">
        <v>0</v>
      </c>
      <c r="Y23" s="206"/>
    </row>
    <row r="24" spans="1:25" ht="45" hidden="1" x14ac:dyDescent="0.25">
      <c r="A24" s="189" t="s">
        <v>633</v>
      </c>
      <c r="B24" s="189" t="s">
        <v>222</v>
      </c>
      <c r="C24" s="209">
        <v>41087</v>
      </c>
      <c r="D24" s="206"/>
      <c r="E24" s="189" t="s">
        <v>222</v>
      </c>
      <c r="F24" s="189" t="s">
        <v>223</v>
      </c>
      <c r="G24" s="189" t="str">
        <f t="shared" si="0"/>
        <v>ELIZALDE PERALVO SELVITELBA</v>
      </c>
      <c r="H24" s="189" t="s">
        <v>201</v>
      </c>
      <c r="I24" s="210" t="s">
        <v>673</v>
      </c>
      <c r="J24" s="189" t="s">
        <v>1001</v>
      </c>
      <c r="K24" s="206"/>
      <c r="L24" s="206"/>
      <c r="M24" s="206"/>
      <c r="N24" s="211">
        <v>0</v>
      </c>
      <c r="O24" s="206"/>
      <c r="P24" s="215"/>
      <c r="Q24" s="215"/>
      <c r="R24" s="215"/>
      <c r="S24" s="213">
        <v>0</v>
      </c>
      <c r="T24" s="215"/>
      <c r="U24" s="206"/>
      <c r="V24" s="206"/>
      <c r="W24" s="206"/>
      <c r="X24" s="211">
        <v>0</v>
      </c>
      <c r="Y24" s="206"/>
    </row>
    <row r="25" spans="1:25" ht="45" hidden="1" x14ac:dyDescent="0.25">
      <c r="A25" s="189" t="s">
        <v>633</v>
      </c>
      <c r="B25" s="189" t="s">
        <v>321</v>
      </c>
      <c r="C25" s="209">
        <v>41087</v>
      </c>
      <c r="D25" s="206"/>
      <c r="E25" s="189" t="s">
        <v>321</v>
      </c>
      <c r="F25" s="189" t="s">
        <v>322</v>
      </c>
      <c r="G25" s="189" t="str">
        <f t="shared" si="0"/>
        <v>AUCANCELA SOLIS SEGUNDO RAMONI2A TELEVISION</v>
      </c>
      <c r="H25" s="189" t="s">
        <v>310</v>
      </c>
      <c r="I25" s="210" t="s">
        <v>323</v>
      </c>
      <c r="J25" s="189" t="s">
        <v>1001</v>
      </c>
      <c r="K25" s="211">
        <v>290</v>
      </c>
      <c r="L25" s="211">
        <v>2</v>
      </c>
      <c r="M25" s="211">
        <v>0</v>
      </c>
      <c r="N25" s="211">
        <v>292</v>
      </c>
      <c r="O25" s="212">
        <v>44200.787002314813</v>
      </c>
      <c r="P25" s="213">
        <v>296</v>
      </c>
      <c r="Q25" s="213">
        <v>2</v>
      </c>
      <c r="R25" s="213">
        <v>0</v>
      </c>
      <c r="S25" s="213">
        <v>298</v>
      </c>
      <c r="T25" s="214">
        <v>44200.787002314813</v>
      </c>
      <c r="U25" s="211">
        <v>294</v>
      </c>
      <c r="V25" s="211">
        <v>2</v>
      </c>
      <c r="W25" s="211">
        <v>0</v>
      </c>
      <c r="X25" s="211">
        <v>296</v>
      </c>
      <c r="Y25" s="212">
        <v>44200.787002314813</v>
      </c>
    </row>
    <row r="26" spans="1:25" ht="45" hidden="1" x14ac:dyDescent="0.25">
      <c r="A26" s="189" t="s">
        <v>633</v>
      </c>
      <c r="B26" s="189" t="s">
        <v>279</v>
      </c>
      <c r="C26" s="209">
        <v>41088</v>
      </c>
      <c r="D26" s="206"/>
      <c r="E26" s="189" t="s">
        <v>279</v>
      </c>
      <c r="F26" s="189" t="s">
        <v>280</v>
      </c>
      <c r="G26" s="189" t="str">
        <f t="shared" si="0"/>
        <v>ÑAUTA JESTON ANGEL ISIDROLUZ DE ESPERANZA</v>
      </c>
      <c r="H26" s="189" t="s">
        <v>274</v>
      </c>
      <c r="I26" s="210" t="s">
        <v>281</v>
      </c>
      <c r="J26" s="189" t="s">
        <v>1001</v>
      </c>
      <c r="K26" s="220">
        <v>20</v>
      </c>
      <c r="L26" s="220">
        <v>0</v>
      </c>
      <c r="M26" s="220">
        <v>0</v>
      </c>
      <c r="N26" s="220">
        <v>20</v>
      </c>
      <c r="O26" s="217">
        <v>44211.672002314815</v>
      </c>
      <c r="P26" s="215">
        <v>0</v>
      </c>
      <c r="Q26" s="218">
        <v>0</v>
      </c>
      <c r="R26" s="218">
        <v>0</v>
      </c>
      <c r="S26" s="218">
        <v>0</v>
      </c>
      <c r="T26" s="219">
        <v>44211.672002314815</v>
      </c>
      <c r="U26" s="206">
        <v>0</v>
      </c>
      <c r="V26" s="220">
        <v>0</v>
      </c>
      <c r="W26" s="220">
        <v>0</v>
      </c>
      <c r="X26" s="220">
        <v>0</v>
      </c>
      <c r="Y26" s="217">
        <v>44211.672002314815</v>
      </c>
    </row>
    <row r="27" spans="1:25" ht="45" hidden="1" x14ac:dyDescent="0.25">
      <c r="A27" s="189" t="s">
        <v>633</v>
      </c>
      <c r="B27" s="189" t="s">
        <v>259</v>
      </c>
      <c r="C27" s="209">
        <v>41093</v>
      </c>
      <c r="D27" s="206"/>
      <c r="E27" s="189" t="s">
        <v>259</v>
      </c>
      <c r="F27" s="189" t="s">
        <v>260</v>
      </c>
      <c r="G27" s="189" t="str">
        <f t="shared" si="0"/>
        <v>RIERA CERDA MANUEL MESIASTV CHARAPOTO</v>
      </c>
      <c r="H27" s="189" t="s">
        <v>229</v>
      </c>
      <c r="I27" s="210" t="s">
        <v>1018</v>
      </c>
      <c r="J27" s="189" t="s">
        <v>1001</v>
      </c>
      <c r="K27" s="211">
        <v>176</v>
      </c>
      <c r="L27" s="211">
        <v>0</v>
      </c>
      <c r="M27" s="211">
        <v>0</v>
      </c>
      <c r="N27" s="211">
        <v>176</v>
      </c>
      <c r="O27" s="212">
        <v>44207.866053240738</v>
      </c>
      <c r="P27" s="213">
        <v>147</v>
      </c>
      <c r="Q27" s="213">
        <v>0</v>
      </c>
      <c r="R27" s="213">
        <v>0</v>
      </c>
      <c r="S27" s="213">
        <v>147</v>
      </c>
      <c r="T27" s="214">
        <v>44207.866053240738</v>
      </c>
      <c r="U27" s="211">
        <v>144</v>
      </c>
      <c r="V27" s="211">
        <v>0</v>
      </c>
      <c r="W27" s="211">
        <v>0</v>
      </c>
      <c r="X27" s="211">
        <v>144</v>
      </c>
      <c r="Y27" s="212">
        <v>44207.866053240738</v>
      </c>
    </row>
    <row r="28" spans="1:25" ht="45" hidden="1" x14ac:dyDescent="0.25">
      <c r="A28" s="189" t="s">
        <v>633</v>
      </c>
      <c r="B28" s="189" t="s">
        <v>285</v>
      </c>
      <c r="C28" s="209">
        <v>41331</v>
      </c>
      <c r="D28" s="206"/>
      <c r="E28" s="189" t="s">
        <v>285</v>
      </c>
      <c r="F28" s="189" t="s">
        <v>286</v>
      </c>
      <c r="G28" s="189" t="str">
        <f t="shared" si="0"/>
        <v>REINO CARRERA DARWIN OSWALDORED SATELITAL PALORA</v>
      </c>
      <c r="H28" s="189" t="s">
        <v>274</v>
      </c>
      <c r="I28" s="210" t="s">
        <v>287</v>
      </c>
      <c r="J28" s="189" t="s">
        <v>1001</v>
      </c>
      <c r="K28" s="206"/>
      <c r="L28" s="206"/>
      <c r="M28" s="206"/>
      <c r="N28" s="211">
        <v>0</v>
      </c>
      <c r="O28" s="206"/>
      <c r="P28" s="215"/>
      <c r="Q28" s="215"/>
      <c r="R28" s="215"/>
      <c r="S28" s="213">
        <v>0</v>
      </c>
      <c r="T28" s="215"/>
      <c r="U28" s="206"/>
      <c r="V28" s="206"/>
      <c r="W28" s="206"/>
      <c r="X28" s="211">
        <v>0</v>
      </c>
      <c r="Y28" s="206"/>
    </row>
    <row r="29" spans="1:25" ht="45" hidden="1" x14ac:dyDescent="0.25">
      <c r="A29" s="188" t="s">
        <v>635</v>
      </c>
      <c r="B29" s="188" t="s">
        <v>316</v>
      </c>
      <c r="C29" s="209">
        <v>41351</v>
      </c>
      <c r="D29" s="206"/>
      <c r="E29" s="189" t="s">
        <v>1019</v>
      </c>
      <c r="F29" s="189" t="s">
        <v>317</v>
      </c>
      <c r="G29" s="189" t="str">
        <f t="shared" si="0"/>
        <v>CONSORCIO ECUATORIANO DE TELECOMUNICACIONES S.A. CONECELCLARO TV</v>
      </c>
      <c r="H29" s="189" t="s">
        <v>310</v>
      </c>
      <c r="I29" s="210" t="s">
        <v>7</v>
      </c>
      <c r="J29" s="189" t="s">
        <v>1001</v>
      </c>
      <c r="K29" s="211">
        <v>12888</v>
      </c>
      <c r="L29" s="211">
        <v>0</v>
      </c>
      <c r="M29" s="211">
        <v>0</v>
      </c>
      <c r="N29" s="211">
        <v>12888</v>
      </c>
      <c r="O29" s="217">
        <v>44211.691354166665</v>
      </c>
      <c r="P29" s="218">
        <v>12915</v>
      </c>
      <c r="Q29" s="218">
        <v>0</v>
      </c>
      <c r="R29" s="218">
        <v>0</v>
      </c>
      <c r="S29" s="218">
        <v>12915</v>
      </c>
      <c r="T29" s="219">
        <v>44211.691354166665</v>
      </c>
      <c r="U29" s="220">
        <v>14171</v>
      </c>
      <c r="V29" s="220">
        <v>0</v>
      </c>
      <c r="W29" s="220">
        <v>0</v>
      </c>
      <c r="X29" s="220">
        <v>14171</v>
      </c>
      <c r="Y29" s="217">
        <v>44211.691354166665</v>
      </c>
    </row>
    <row r="30" spans="1:25" ht="67.5" hidden="1" x14ac:dyDescent="0.25">
      <c r="A30" s="188" t="s">
        <v>635</v>
      </c>
      <c r="B30" s="189" t="s">
        <v>692</v>
      </c>
      <c r="C30" s="209">
        <v>41604</v>
      </c>
      <c r="D30" s="206"/>
      <c r="E30" s="189" t="s">
        <v>1020</v>
      </c>
      <c r="F30" s="189" t="s">
        <v>340</v>
      </c>
      <c r="G30" s="189" t="str">
        <f t="shared" si="0"/>
        <v>TEVECABLE S.A.TVCABLE SATELITAL</v>
      </c>
      <c r="H30" s="189" t="s">
        <v>310</v>
      </c>
      <c r="I30" s="216" t="s">
        <v>693</v>
      </c>
      <c r="J30" s="189" t="s">
        <v>1001</v>
      </c>
      <c r="K30" s="211">
        <v>7938</v>
      </c>
      <c r="L30" s="211">
        <v>182</v>
      </c>
      <c r="M30" s="211">
        <v>1158</v>
      </c>
      <c r="N30" s="211">
        <v>9278</v>
      </c>
      <c r="O30" s="212">
        <v>44209.772592592592</v>
      </c>
      <c r="P30" s="213">
        <v>8236</v>
      </c>
      <c r="Q30" s="213">
        <v>179</v>
      </c>
      <c r="R30" s="213">
        <v>1100</v>
      </c>
      <c r="S30" s="213">
        <v>9515</v>
      </c>
      <c r="T30" s="214">
        <v>44209.772592592592</v>
      </c>
      <c r="U30" s="211">
        <v>8190</v>
      </c>
      <c r="V30" s="211">
        <v>176</v>
      </c>
      <c r="W30" s="211">
        <v>1144</v>
      </c>
      <c r="X30" s="211">
        <v>9510</v>
      </c>
      <c r="Y30" s="212">
        <v>44209.772592592592</v>
      </c>
    </row>
    <row r="31" spans="1:25" ht="45" hidden="1" x14ac:dyDescent="0.25">
      <c r="A31" s="189" t="s">
        <v>633</v>
      </c>
      <c r="B31" s="189" t="s">
        <v>468</v>
      </c>
      <c r="C31" s="209">
        <v>41613</v>
      </c>
      <c r="D31" s="206"/>
      <c r="E31" s="189" t="s">
        <v>1021</v>
      </c>
      <c r="F31" s="189" t="s">
        <v>122</v>
      </c>
      <c r="G31" s="189" t="str">
        <f t="shared" si="0"/>
        <v>PUERTOVISION CABLE S.A.PUERTOVISION CABLE</v>
      </c>
      <c r="H31" s="189" t="s">
        <v>121</v>
      </c>
      <c r="I31" s="210" t="s">
        <v>603</v>
      </c>
      <c r="J31" s="189" t="s">
        <v>1001</v>
      </c>
      <c r="K31" s="211">
        <v>990</v>
      </c>
      <c r="L31" s="211">
        <v>6</v>
      </c>
      <c r="M31" s="211">
        <v>0</v>
      </c>
      <c r="N31" s="211">
        <v>996</v>
      </c>
      <c r="O31" s="212">
        <v>44209.680763888886</v>
      </c>
      <c r="P31" s="213">
        <v>988</v>
      </c>
      <c r="Q31" s="213">
        <v>7</v>
      </c>
      <c r="R31" s="213">
        <v>0</v>
      </c>
      <c r="S31" s="213">
        <v>995</v>
      </c>
      <c r="T31" s="214">
        <v>44209.680763888886</v>
      </c>
      <c r="U31" s="211">
        <v>982</v>
      </c>
      <c r="V31" s="211">
        <v>7</v>
      </c>
      <c r="W31" s="211">
        <v>0</v>
      </c>
      <c r="X31" s="211">
        <v>989</v>
      </c>
      <c r="Y31" s="212">
        <v>44209.680763888886</v>
      </c>
    </row>
    <row r="32" spans="1:25" ht="45" hidden="1" x14ac:dyDescent="0.25">
      <c r="A32" s="189" t="s">
        <v>633</v>
      </c>
      <c r="B32" s="189" t="s">
        <v>265</v>
      </c>
      <c r="C32" s="209">
        <v>41883</v>
      </c>
      <c r="D32" s="206"/>
      <c r="E32" s="189" t="s">
        <v>1022</v>
      </c>
      <c r="F32" s="189" t="s">
        <v>266</v>
      </c>
      <c r="G32" s="189" t="str">
        <f t="shared" si="0"/>
        <v>CALCETATEVE S.A.CALCETATEVE</v>
      </c>
      <c r="H32" s="189" t="s">
        <v>229</v>
      </c>
      <c r="I32" s="210" t="s">
        <v>267</v>
      </c>
      <c r="J32" s="189" t="s">
        <v>1001</v>
      </c>
      <c r="K32" s="211">
        <v>298</v>
      </c>
      <c r="L32" s="211">
        <v>2</v>
      </c>
      <c r="M32" s="211">
        <v>0</v>
      </c>
      <c r="N32" s="211">
        <v>300</v>
      </c>
      <c r="O32" s="212">
        <v>44211.898865740739</v>
      </c>
      <c r="P32" s="213">
        <v>298</v>
      </c>
      <c r="Q32" s="213">
        <v>2</v>
      </c>
      <c r="R32" s="213">
        <v>0</v>
      </c>
      <c r="S32" s="213">
        <v>300</v>
      </c>
      <c r="T32" s="214">
        <v>44211.898865740739</v>
      </c>
      <c r="U32" s="211">
        <v>298</v>
      </c>
      <c r="V32" s="211">
        <v>2</v>
      </c>
      <c r="W32" s="211">
        <v>0</v>
      </c>
      <c r="X32" s="211">
        <v>300</v>
      </c>
      <c r="Y32" s="212">
        <v>44211.898865740739</v>
      </c>
    </row>
    <row r="33" spans="1:25" ht="45" hidden="1" x14ac:dyDescent="0.25">
      <c r="A33" s="189" t="s">
        <v>633</v>
      </c>
      <c r="B33" s="189" t="s">
        <v>483</v>
      </c>
      <c r="C33" s="209">
        <v>41897</v>
      </c>
      <c r="D33" s="206"/>
      <c r="E33" s="189" t="s">
        <v>483</v>
      </c>
      <c r="F33" s="189" t="s">
        <v>268</v>
      </c>
      <c r="G33" s="189" t="str">
        <f t="shared" si="0"/>
        <v>SANCHEZ GRENOW ANGEL DANIELALFARO VISION HD</v>
      </c>
      <c r="H33" s="189" t="s">
        <v>229</v>
      </c>
      <c r="I33" s="210" t="s">
        <v>269</v>
      </c>
      <c r="J33" s="189" t="s">
        <v>1001</v>
      </c>
      <c r="K33" s="211">
        <v>180</v>
      </c>
      <c r="L33" s="211">
        <v>1</v>
      </c>
      <c r="M33" s="211">
        <v>0</v>
      </c>
      <c r="N33" s="211">
        <v>181</v>
      </c>
      <c r="O33" s="212">
        <v>44211.659583333334</v>
      </c>
      <c r="P33" s="213">
        <v>180</v>
      </c>
      <c r="Q33" s="213">
        <v>1</v>
      </c>
      <c r="R33" s="213">
        <v>0</v>
      </c>
      <c r="S33" s="213">
        <v>181</v>
      </c>
      <c r="T33" s="214">
        <v>44211.659583333334</v>
      </c>
      <c r="U33" s="211">
        <v>180</v>
      </c>
      <c r="V33" s="211">
        <v>1</v>
      </c>
      <c r="W33" s="211">
        <v>0</v>
      </c>
      <c r="X33" s="211">
        <v>181</v>
      </c>
      <c r="Y33" s="212">
        <v>44211.659583333334</v>
      </c>
    </row>
    <row r="34" spans="1:25" ht="45" hidden="1" x14ac:dyDescent="0.25">
      <c r="A34" s="189" t="s">
        <v>633</v>
      </c>
      <c r="B34" s="189" t="s">
        <v>683</v>
      </c>
      <c r="C34" s="209">
        <v>41911</v>
      </c>
      <c r="D34" s="206"/>
      <c r="E34" s="189" t="s">
        <v>683</v>
      </c>
      <c r="F34" s="189" t="s">
        <v>293</v>
      </c>
      <c r="G34" s="189" t="str">
        <f t="shared" si="0"/>
        <v>VARGAS MONTERO LÍA FABIOLABAEZA VISION</v>
      </c>
      <c r="H34" s="189" t="s">
        <v>290</v>
      </c>
      <c r="I34" s="210" t="s">
        <v>1023</v>
      </c>
      <c r="J34" s="189" t="s">
        <v>1001</v>
      </c>
      <c r="K34" s="206"/>
      <c r="L34" s="206"/>
      <c r="M34" s="206"/>
      <c r="N34" s="211">
        <v>0</v>
      </c>
      <c r="O34" s="206"/>
      <c r="P34" s="215"/>
      <c r="Q34" s="215"/>
      <c r="R34" s="215"/>
      <c r="S34" s="213">
        <v>0</v>
      </c>
      <c r="T34" s="215"/>
      <c r="U34" s="206"/>
      <c r="V34" s="206"/>
      <c r="W34" s="206"/>
      <c r="X34" s="211">
        <v>0</v>
      </c>
      <c r="Y34" s="206"/>
    </row>
    <row r="35" spans="1:25" ht="45" hidden="1" x14ac:dyDescent="0.25">
      <c r="A35" s="188" t="s">
        <v>635</v>
      </c>
      <c r="B35" s="188" t="s">
        <v>657</v>
      </c>
      <c r="C35" s="209">
        <v>41914</v>
      </c>
      <c r="D35" s="206"/>
      <c r="E35" s="189" t="s">
        <v>1014</v>
      </c>
      <c r="F35" s="189" t="s">
        <v>318</v>
      </c>
      <c r="G35" s="189" t="str">
        <f t="shared" si="0"/>
        <v>CORPORACION NACIONAL DE TELECOMUNICACIONES CNT EPCNT-TV</v>
      </c>
      <c r="H35" s="189" t="s">
        <v>121</v>
      </c>
      <c r="I35" s="210" t="s">
        <v>124</v>
      </c>
      <c r="J35" s="189" t="s">
        <v>1001</v>
      </c>
      <c r="K35" s="211">
        <v>1097</v>
      </c>
      <c r="L35" s="211">
        <v>0</v>
      </c>
      <c r="M35" s="211">
        <v>2</v>
      </c>
      <c r="N35" s="211">
        <v>1099</v>
      </c>
      <c r="O35" s="212">
        <v>44211.704062500001</v>
      </c>
      <c r="P35" s="213">
        <v>1073</v>
      </c>
      <c r="Q35" s="213">
        <v>0</v>
      </c>
      <c r="R35" s="213">
        <v>2</v>
      </c>
      <c r="S35" s="213">
        <v>1075</v>
      </c>
      <c r="T35" s="214">
        <v>44211.704062500001</v>
      </c>
      <c r="U35" s="211">
        <v>1052</v>
      </c>
      <c r="V35" s="211">
        <v>0</v>
      </c>
      <c r="W35" s="211">
        <v>3</v>
      </c>
      <c r="X35" s="211">
        <v>1055</v>
      </c>
      <c r="Y35" s="212">
        <v>44211.704062500001</v>
      </c>
    </row>
    <row r="36" spans="1:25" ht="45" hidden="1" x14ac:dyDescent="0.25">
      <c r="A36" s="189" t="s">
        <v>633</v>
      </c>
      <c r="B36" s="189" t="s">
        <v>709</v>
      </c>
      <c r="C36" s="209">
        <v>41918</v>
      </c>
      <c r="D36" s="206"/>
      <c r="E36" s="189" t="s">
        <v>1024</v>
      </c>
      <c r="F36" s="189" t="s">
        <v>120</v>
      </c>
      <c r="G36" s="189" t="str">
        <f t="shared" si="0"/>
        <v>COMPAÑIA CRISTOBAL TELECOM S.A.MUANA VISION</v>
      </c>
      <c r="H36" s="189" t="s">
        <v>121</v>
      </c>
      <c r="I36" s="210" t="s">
        <v>441</v>
      </c>
      <c r="J36" s="189" t="s">
        <v>1001</v>
      </c>
      <c r="K36" s="211">
        <v>767</v>
      </c>
      <c r="L36" s="211">
        <v>20</v>
      </c>
      <c r="M36" s="211">
        <v>0</v>
      </c>
      <c r="N36" s="211">
        <v>787</v>
      </c>
      <c r="O36" s="212">
        <v>44203.749016203707</v>
      </c>
      <c r="P36" s="213">
        <v>668</v>
      </c>
      <c r="Q36" s="213">
        <v>20</v>
      </c>
      <c r="R36" s="213">
        <v>0</v>
      </c>
      <c r="S36" s="213">
        <v>688</v>
      </c>
      <c r="T36" s="214">
        <v>44203.749016203707</v>
      </c>
      <c r="U36" s="211">
        <v>761</v>
      </c>
      <c r="V36" s="211">
        <v>20</v>
      </c>
      <c r="W36" s="211">
        <v>0</v>
      </c>
      <c r="X36" s="211">
        <v>781</v>
      </c>
      <c r="Y36" s="212">
        <v>44203.749016203707</v>
      </c>
    </row>
    <row r="37" spans="1:25" ht="90" hidden="1" x14ac:dyDescent="0.25">
      <c r="A37" s="189" t="s">
        <v>633</v>
      </c>
      <c r="B37" s="189" t="s">
        <v>338</v>
      </c>
      <c r="C37" s="209">
        <v>42002</v>
      </c>
      <c r="D37" s="206"/>
      <c r="E37" s="189" t="s">
        <v>1025</v>
      </c>
      <c r="F37" s="189" t="s">
        <v>688</v>
      </c>
      <c r="G37" s="189" t="str">
        <f t="shared" si="0"/>
        <v>SERVIVALLEBLEK CIA. LTDA.NETVALLE TV</v>
      </c>
      <c r="H37" s="189" t="s">
        <v>310</v>
      </c>
      <c r="I37" s="216" t="s">
        <v>763</v>
      </c>
      <c r="J37" s="189" t="s">
        <v>1001</v>
      </c>
      <c r="K37" s="211">
        <v>910</v>
      </c>
      <c r="L37" s="211">
        <v>0</v>
      </c>
      <c r="M37" s="211">
        <v>0</v>
      </c>
      <c r="N37" s="211">
        <v>910</v>
      </c>
      <c r="O37" s="212">
        <v>44207.805914351855</v>
      </c>
      <c r="P37" s="213">
        <v>910</v>
      </c>
      <c r="Q37" s="213">
        <v>0</v>
      </c>
      <c r="R37" s="213">
        <v>0</v>
      </c>
      <c r="S37" s="213">
        <v>910</v>
      </c>
      <c r="T37" s="214">
        <v>44207.805914351855</v>
      </c>
      <c r="U37" s="211">
        <v>940</v>
      </c>
      <c r="V37" s="211">
        <v>0</v>
      </c>
      <c r="W37" s="211">
        <v>0</v>
      </c>
      <c r="X37" s="211">
        <v>940</v>
      </c>
      <c r="Y37" s="212">
        <v>44207.805914351855</v>
      </c>
    </row>
    <row r="38" spans="1:25" ht="78.75" hidden="1" x14ac:dyDescent="0.25">
      <c r="A38" s="189" t="s">
        <v>633</v>
      </c>
      <c r="B38" s="189" t="s">
        <v>698</v>
      </c>
      <c r="C38" s="209">
        <v>42019</v>
      </c>
      <c r="D38" s="206"/>
      <c r="E38" s="189" t="s">
        <v>698</v>
      </c>
      <c r="F38" s="189" t="s">
        <v>348</v>
      </c>
      <c r="G38" s="189" t="str">
        <f t="shared" si="0"/>
        <v>OCAMPO HERAS JUAN ERNESTOLATITUD DIGITAL TV</v>
      </c>
      <c r="H38" s="189" t="s">
        <v>344</v>
      </c>
      <c r="I38" s="216" t="s">
        <v>349</v>
      </c>
      <c r="J38" s="189" t="s">
        <v>1001</v>
      </c>
      <c r="K38" s="211">
        <v>266</v>
      </c>
      <c r="L38" s="211">
        <v>4</v>
      </c>
      <c r="M38" s="211">
        <v>270</v>
      </c>
      <c r="N38" s="211">
        <v>540</v>
      </c>
      <c r="O38" s="212">
        <v>44210.778680555559</v>
      </c>
      <c r="P38" s="213">
        <v>108</v>
      </c>
      <c r="Q38" s="213">
        <v>2</v>
      </c>
      <c r="R38" s="213">
        <v>110</v>
      </c>
      <c r="S38" s="213">
        <v>220</v>
      </c>
      <c r="T38" s="214">
        <v>44210.778680555559</v>
      </c>
      <c r="U38" s="211">
        <v>266</v>
      </c>
      <c r="V38" s="211">
        <v>4</v>
      </c>
      <c r="W38" s="211">
        <v>270</v>
      </c>
      <c r="X38" s="211">
        <v>540</v>
      </c>
      <c r="Y38" s="212">
        <v>44210.778680555559</v>
      </c>
    </row>
    <row r="39" spans="1:25" ht="90" hidden="1" x14ac:dyDescent="0.25">
      <c r="A39" s="189" t="s">
        <v>633</v>
      </c>
      <c r="B39" s="189" t="s">
        <v>431</v>
      </c>
      <c r="C39" s="209">
        <v>42026</v>
      </c>
      <c r="D39" s="206"/>
      <c r="E39" s="189" t="s">
        <v>431</v>
      </c>
      <c r="F39" s="189" t="s">
        <v>1026</v>
      </c>
      <c r="G39" s="189" t="str">
        <f t="shared" si="0"/>
        <v>CRUZ TOASA NOE ESTALINTV  MUNDO</v>
      </c>
      <c r="H39" s="189" t="s">
        <v>310</v>
      </c>
      <c r="I39" s="216" t="s">
        <v>1027</v>
      </c>
      <c r="J39" s="189" t="s">
        <v>1001</v>
      </c>
      <c r="K39" s="206"/>
      <c r="L39" s="206"/>
      <c r="M39" s="206"/>
      <c r="N39" s="211">
        <v>0</v>
      </c>
      <c r="O39" s="206"/>
      <c r="P39" s="215"/>
      <c r="Q39" s="215"/>
      <c r="R39" s="215"/>
      <c r="S39" s="213">
        <v>0</v>
      </c>
      <c r="T39" s="215"/>
      <c r="U39" s="206"/>
      <c r="V39" s="206"/>
      <c r="W39" s="206"/>
      <c r="X39" s="211">
        <v>0</v>
      </c>
      <c r="Y39" s="206"/>
    </row>
    <row r="40" spans="1:25" ht="45" hidden="1" x14ac:dyDescent="0.25">
      <c r="A40" s="189" t="s">
        <v>633</v>
      </c>
      <c r="B40" s="189" t="s">
        <v>477</v>
      </c>
      <c r="C40" s="209">
        <v>42030</v>
      </c>
      <c r="D40" s="206"/>
      <c r="E40" s="189" t="s">
        <v>477</v>
      </c>
      <c r="F40" s="189" t="s">
        <v>200</v>
      </c>
      <c r="G40" s="189" t="str">
        <f t="shared" si="0"/>
        <v>BUSTAMANTE PAREDES LUISA MARIACABLE ALAMOR</v>
      </c>
      <c r="H40" s="189" t="s">
        <v>164</v>
      </c>
      <c r="I40" s="210" t="s">
        <v>183</v>
      </c>
      <c r="J40" s="189" t="s">
        <v>1001</v>
      </c>
      <c r="K40" s="206"/>
      <c r="L40" s="206"/>
      <c r="M40" s="206"/>
      <c r="N40" s="211">
        <v>0</v>
      </c>
      <c r="O40" s="206"/>
      <c r="P40" s="215"/>
      <c r="Q40" s="215"/>
      <c r="R40" s="215"/>
      <c r="S40" s="213">
        <v>0</v>
      </c>
      <c r="T40" s="215"/>
      <c r="U40" s="206"/>
      <c r="V40" s="206"/>
      <c r="W40" s="206"/>
      <c r="X40" s="211">
        <v>0</v>
      </c>
      <c r="Y40" s="206"/>
    </row>
    <row r="41" spans="1:25" ht="45" hidden="1" x14ac:dyDescent="0.25">
      <c r="A41" s="189" t="s">
        <v>633</v>
      </c>
      <c r="B41" s="189" t="s">
        <v>33</v>
      </c>
      <c r="C41" s="209">
        <v>42031</v>
      </c>
      <c r="D41" s="206"/>
      <c r="E41" s="189" t="s">
        <v>1028</v>
      </c>
      <c r="F41" s="189" t="s">
        <v>33</v>
      </c>
      <c r="G41" s="189" t="str">
        <f t="shared" si="0"/>
        <v>TELEVISION ECHANDIA TV ECHANDIA S.A.TELEVISION ECHANDIA TV ECHANDIA S.A.</v>
      </c>
      <c r="H41" s="189" t="s">
        <v>26</v>
      </c>
      <c r="I41" s="210" t="s">
        <v>34</v>
      </c>
      <c r="J41" s="189" t="s">
        <v>1001</v>
      </c>
      <c r="K41" s="211">
        <v>219</v>
      </c>
      <c r="L41" s="211">
        <v>0</v>
      </c>
      <c r="M41" s="211">
        <v>0</v>
      </c>
      <c r="N41" s="211">
        <v>219</v>
      </c>
      <c r="O41" s="212">
        <v>44210.918564814812</v>
      </c>
      <c r="P41" s="213">
        <v>221</v>
      </c>
      <c r="Q41" s="213">
        <v>0</v>
      </c>
      <c r="R41" s="213">
        <v>0</v>
      </c>
      <c r="S41" s="213">
        <v>221</v>
      </c>
      <c r="T41" s="214">
        <v>44210.918564814812</v>
      </c>
      <c r="U41" s="211">
        <v>208</v>
      </c>
      <c r="V41" s="211">
        <v>0</v>
      </c>
      <c r="W41" s="211">
        <v>0</v>
      </c>
      <c r="X41" s="211">
        <v>208</v>
      </c>
      <c r="Y41" s="212">
        <v>44210.918564814812</v>
      </c>
    </row>
    <row r="42" spans="1:25" ht="56.25" hidden="1" x14ac:dyDescent="0.25">
      <c r="A42" s="188" t="s">
        <v>635</v>
      </c>
      <c r="B42" s="189" t="s">
        <v>687</v>
      </c>
      <c r="C42" s="209">
        <v>42033</v>
      </c>
      <c r="D42" s="206"/>
      <c r="E42" s="189" t="s">
        <v>1029</v>
      </c>
      <c r="F42" s="189" t="s">
        <v>320</v>
      </c>
      <c r="G42" s="189" t="str">
        <f t="shared" si="0"/>
        <v>DIRECTV ECUADOR C. LTDA.DIRECTV</v>
      </c>
      <c r="H42" s="189" t="s">
        <v>310</v>
      </c>
      <c r="I42" s="210" t="s">
        <v>448</v>
      </c>
      <c r="J42" s="189" t="s">
        <v>1001</v>
      </c>
      <c r="K42" s="211">
        <v>160415</v>
      </c>
      <c r="L42" s="211">
        <v>7593</v>
      </c>
      <c r="M42" s="211">
        <v>184847</v>
      </c>
      <c r="N42" s="211">
        <v>352855</v>
      </c>
      <c r="O42" s="212">
        <v>44203.517847222225</v>
      </c>
      <c r="P42" s="213">
        <v>159133</v>
      </c>
      <c r="Q42" s="213">
        <v>7616</v>
      </c>
      <c r="R42" s="213">
        <v>178084</v>
      </c>
      <c r="S42" s="213">
        <v>344833</v>
      </c>
      <c r="T42" s="214">
        <v>44203.517847222225</v>
      </c>
      <c r="U42" s="211">
        <v>158358</v>
      </c>
      <c r="V42" s="211">
        <v>7624</v>
      </c>
      <c r="W42" s="211">
        <v>237443</v>
      </c>
      <c r="X42" s="211">
        <v>403425</v>
      </c>
      <c r="Y42" s="212">
        <v>44203.517847222225</v>
      </c>
    </row>
    <row r="43" spans="1:25" ht="90" hidden="1" x14ac:dyDescent="0.25">
      <c r="A43" s="189" t="s">
        <v>633</v>
      </c>
      <c r="B43" s="188" t="s">
        <v>775</v>
      </c>
      <c r="C43" s="209">
        <v>42037</v>
      </c>
      <c r="D43" s="206"/>
      <c r="E43" s="189" t="s">
        <v>1030</v>
      </c>
      <c r="F43" s="189" t="s">
        <v>271</v>
      </c>
      <c r="G43" s="189" t="str">
        <f t="shared" si="0"/>
        <v>EMPRESA PUBLICA MUNICIPAL DE COMUNICACION, FORMACION E INFORMACION DEL CANTON PUERTO PUERTO LOPEZ TV</v>
      </c>
      <c r="H43" s="189" t="s">
        <v>229</v>
      </c>
      <c r="I43" s="216" t="s">
        <v>751</v>
      </c>
      <c r="J43" s="189" t="s">
        <v>1001</v>
      </c>
      <c r="K43" s="206"/>
      <c r="L43" s="206"/>
      <c r="M43" s="206"/>
      <c r="N43" s="211">
        <v>0</v>
      </c>
      <c r="O43" s="206"/>
      <c r="P43" s="215"/>
      <c r="Q43" s="215"/>
      <c r="R43" s="215"/>
      <c r="S43" s="213">
        <v>0</v>
      </c>
      <c r="T43" s="215"/>
      <c r="U43" s="206"/>
      <c r="V43" s="206"/>
      <c r="W43" s="206"/>
      <c r="X43" s="211">
        <v>0</v>
      </c>
      <c r="Y43" s="206"/>
    </row>
    <row r="44" spans="1:25" ht="45" hidden="1" x14ac:dyDescent="0.25">
      <c r="A44" s="189" t="s">
        <v>633</v>
      </c>
      <c r="B44" s="189" t="s">
        <v>270</v>
      </c>
      <c r="C44" s="209">
        <v>42039</v>
      </c>
      <c r="D44" s="206"/>
      <c r="E44" s="189" t="s">
        <v>1031</v>
      </c>
      <c r="F44" s="189" t="s">
        <v>270</v>
      </c>
      <c r="G44" s="189" t="str">
        <f t="shared" si="0"/>
        <v>MEGACIETTE S.A.MEGACIETTE S.A.</v>
      </c>
      <c r="H44" s="189" t="s">
        <v>229</v>
      </c>
      <c r="I44" s="210" t="s">
        <v>455</v>
      </c>
      <c r="J44" s="189" t="s">
        <v>1001</v>
      </c>
      <c r="K44" s="206"/>
      <c r="L44" s="206"/>
      <c r="M44" s="206"/>
      <c r="N44" s="211">
        <v>0</v>
      </c>
      <c r="O44" s="206"/>
      <c r="P44" s="215"/>
      <c r="Q44" s="215"/>
      <c r="R44" s="215"/>
      <c r="S44" s="213">
        <v>0</v>
      </c>
      <c r="T44" s="215"/>
      <c r="U44" s="206"/>
      <c r="V44" s="206"/>
      <c r="W44" s="206"/>
      <c r="X44" s="211">
        <v>0</v>
      </c>
      <c r="Y44" s="206"/>
    </row>
    <row r="45" spans="1:25" ht="101.25" hidden="1" x14ac:dyDescent="0.25">
      <c r="A45" s="189" t="s">
        <v>633</v>
      </c>
      <c r="B45" s="189" t="s">
        <v>397</v>
      </c>
      <c r="C45" s="209">
        <v>42041</v>
      </c>
      <c r="D45" s="206"/>
      <c r="E45" s="189" t="s">
        <v>1032</v>
      </c>
      <c r="F45" s="189" t="s">
        <v>398</v>
      </c>
      <c r="G45" s="189" t="str">
        <f t="shared" si="0"/>
        <v>ALFATV CABLE S.A.ALFA TV</v>
      </c>
      <c r="H45" s="189" t="s">
        <v>310</v>
      </c>
      <c r="I45" s="216" t="s">
        <v>742</v>
      </c>
      <c r="J45" s="189" t="s">
        <v>1001</v>
      </c>
      <c r="K45" s="211">
        <v>10693</v>
      </c>
      <c r="L45" s="211">
        <v>1771</v>
      </c>
      <c r="M45" s="211">
        <v>4022</v>
      </c>
      <c r="N45" s="211">
        <v>16486</v>
      </c>
      <c r="O45" s="212">
        <v>44212.382152777776</v>
      </c>
      <c r="P45" s="213">
        <v>10493</v>
      </c>
      <c r="Q45" s="213">
        <v>1771</v>
      </c>
      <c r="R45" s="213">
        <v>4022</v>
      </c>
      <c r="S45" s="213">
        <v>16286</v>
      </c>
      <c r="T45" s="214">
        <v>44212.382152777776</v>
      </c>
      <c r="U45" s="211">
        <v>10308</v>
      </c>
      <c r="V45" s="211">
        <v>1771</v>
      </c>
      <c r="W45" s="211">
        <v>4022</v>
      </c>
      <c r="X45" s="211">
        <v>16101</v>
      </c>
      <c r="Y45" s="212">
        <v>44212.382152777776</v>
      </c>
    </row>
    <row r="46" spans="1:25" ht="45" hidden="1" x14ac:dyDescent="0.25">
      <c r="A46" s="189" t="s">
        <v>633</v>
      </c>
      <c r="B46" s="189" t="s">
        <v>395</v>
      </c>
      <c r="C46" s="209">
        <v>42046</v>
      </c>
      <c r="D46" s="206"/>
      <c r="E46" s="189" t="s">
        <v>395</v>
      </c>
      <c r="F46" s="189" t="s">
        <v>396</v>
      </c>
      <c r="G46" s="189" t="str">
        <f t="shared" si="0"/>
        <v>CARPIO LEON LUCIAVILCA TV</v>
      </c>
      <c r="H46" s="189" t="s">
        <v>164</v>
      </c>
      <c r="I46" s="210" t="s">
        <v>199</v>
      </c>
      <c r="J46" s="189" t="s">
        <v>1001</v>
      </c>
      <c r="K46" s="211">
        <v>11</v>
      </c>
      <c r="L46" s="211">
        <v>3</v>
      </c>
      <c r="M46" s="211">
        <v>40</v>
      </c>
      <c r="N46" s="211">
        <v>54</v>
      </c>
      <c r="O46" s="212">
        <v>44203.715682870374</v>
      </c>
      <c r="P46" s="213">
        <v>11</v>
      </c>
      <c r="Q46" s="213">
        <v>3</v>
      </c>
      <c r="R46" s="213">
        <v>48</v>
      </c>
      <c r="S46" s="213">
        <v>62</v>
      </c>
      <c r="T46" s="214">
        <v>44203.715682870374</v>
      </c>
      <c r="U46" s="211">
        <v>1</v>
      </c>
      <c r="V46" s="211">
        <v>3</v>
      </c>
      <c r="W46" s="211">
        <v>30</v>
      </c>
      <c r="X46" s="211">
        <v>34</v>
      </c>
      <c r="Y46" s="212">
        <v>44203.715682870374</v>
      </c>
    </row>
    <row r="47" spans="1:25" ht="78.75" hidden="1" x14ac:dyDescent="0.25">
      <c r="A47" s="189" t="s">
        <v>633</v>
      </c>
      <c r="B47" s="189" t="s">
        <v>423</v>
      </c>
      <c r="C47" s="209">
        <v>42214</v>
      </c>
      <c r="D47" s="206"/>
      <c r="E47" s="189" t="s">
        <v>1033</v>
      </c>
      <c r="F47" s="189" t="s">
        <v>136</v>
      </c>
      <c r="G47" s="189" t="str">
        <f t="shared" si="0"/>
        <v>STARTV CIA. LTDA.STARTV</v>
      </c>
      <c r="H47" s="189" t="s">
        <v>127</v>
      </c>
      <c r="I47" s="216" t="s">
        <v>445</v>
      </c>
      <c r="J47" s="189" t="s">
        <v>1001</v>
      </c>
      <c r="K47" s="211">
        <v>1287</v>
      </c>
      <c r="L47" s="211">
        <v>5</v>
      </c>
      <c r="M47" s="211">
        <v>0</v>
      </c>
      <c r="N47" s="211">
        <v>1292</v>
      </c>
      <c r="O47" s="212">
        <v>44203.727546296293</v>
      </c>
      <c r="P47" s="213">
        <v>1225</v>
      </c>
      <c r="Q47" s="213">
        <v>5</v>
      </c>
      <c r="R47" s="213">
        <v>0</v>
      </c>
      <c r="S47" s="213">
        <v>1230</v>
      </c>
      <c r="T47" s="214">
        <v>44203.727546296293</v>
      </c>
      <c r="U47" s="211">
        <v>1289</v>
      </c>
      <c r="V47" s="211">
        <v>5</v>
      </c>
      <c r="W47" s="211">
        <v>0</v>
      </c>
      <c r="X47" s="211">
        <v>1294</v>
      </c>
      <c r="Y47" s="212">
        <v>44203.727546296293</v>
      </c>
    </row>
    <row r="48" spans="1:25" ht="45" hidden="1" x14ac:dyDescent="0.25">
      <c r="A48" s="189" t="s">
        <v>633</v>
      </c>
      <c r="B48" s="188" t="s">
        <v>710</v>
      </c>
      <c r="C48" s="209">
        <v>42229</v>
      </c>
      <c r="D48" s="206"/>
      <c r="E48" s="189" t="s">
        <v>1034</v>
      </c>
      <c r="F48" s="189" t="s">
        <v>437</v>
      </c>
      <c r="G48" s="189" t="str">
        <f t="shared" si="0"/>
        <v>COMPAÑIA DE TELECOMUNICACIONES TELEMERIDIANO TECOMERIDIA  S.ATELEMERIDIANO</v>
      </c>
      <c r="H48" s="189" t="s">
        <v>49</v>
      </c>
      <c r="I48" s="210" t="s">
        <v>438</v>
      </c>
      <c r="J48" s="189" t="s">
        <v>1001</v>
      </c>
      <c r="K48" s="211">
        <v>618</v>
      </c>
      <c r="L48" s="211">
        <v>0</v>
      </c>
      <c r="M48" s="211">
        <v>0</v>
      </c>
      <c r="N48" s="211">
        <v>618</v>
      </c>
      <c r="O48" s="212">
        <v>44201.770624999997</v>
      </c>
      <c r="P48" s="213">
        <v>618</v>
      </c>
      <c r="Q48" s="213">
        <v>0</v>
      </c>
      <c r="R48" s="213">
        <v>0</v>
      </c>
      <c r="S48" s="213">
        <v>618</v>
      </c>
      <c r="T48" s="214">
        <v>44201.770624999997</v>
      </c>
      <c r="U48" s="211">
        <v>647</v>
      </c>
      <c r="V48" s="211">
        <v>0</v>
      </c>
      <c r="W48" s="211">
        <v>0</v>
      </c>
      <c r="X48" s="211">
        <v>647</v>
      </c>
      <c r="Y48" s="212">
        <v>44201.770624999997</v>
      </c>
    </row>
    <row r="49" spans="1:25" ht="90" hidden="1" x14ac:dyDescent="0.25">
      <c r="A49" s="189" t="s">
        <v>633</v>
      </c>
      <c r="B49" s="189" t="s">
        <v>424</v>
      </c>
      <c r="C49" s="209">
        <v>42230</v>
      </c>
      <c r="D49" s="206"/>
      <c r="E49" s="189" t="s">
        <v>1035</v>
      </c>
      <c r="F49" s="189" t="s">
        <v>424</v>
      </c>
      <c r="G49" s="189" t="str">
        <f t="shared" si="0"/>
        <v>TELEBUCAY S.A.TELEBUCAY S.A.</v>
      </c>
      <c r="H49" s="189" t="s">
        <v>127</v>
      </c>
      <c r="I49" s="216" t="s">
        <v>1036</v>
      </c>
      <c r="J49" s="189" t="s">
        <v>1001</v>
      </c>
      <c r="K49" s="211">
        <v>408</v>
      </c>
      <c r="L49" s="211">
        <v>4</v>
      </c>
      <c r="M49" s="211">
        <v>0</v>
      </c>
      <c r="N49" s="211">
        <v>412</v>
      </c>
      <c r="O49" s="212">
        <v>44210.426261574074</v>
      </c>
      <c r="P49" s="213">
        <v>406</v>
      </c>
      <c r="Q49" s="213">
        <v>4</v>
      </c>
      <c r="R49" s="213">
        <v>0</v>
      </c>
      <c r="S49" s="213">
        <v>410</v>
      </c>
      <c r="T49" s="214">
        <v>44210.426261574074</v>
      </c>
      <c r="U49" s="211">
        <v>386</v>
      </c>
      <c r="V49" s="211">
        <v>4</v>
      </c>
      <c r="W49" s="211">
        <v>0</v>
      </c>
      <c r="X49" s="211">
        <v>390</v>
      </c>
      <c r="Y49" s="212">
        <v>44210.426261574074</v>
      </c>
    </row>
    <row r="50" spans="1:25" ht="56.25" hidden="1" x14ac:dyDescent="0.25">
      <c r="A50" s="189" t="s">
        <v>633</v>
      </c>
      <c r="B50" s="189" t="s">
        <v>425</v>
      </c>
      <c r="C50" s="209">
        <v>42230</v>
      </c>
      <c r="D50" s="206"/>
      <c r="E50" s="189" t="s">
        <v>1035</v>
      </c>
      <c r="F50" s="189" t="s">
        <v>447</v>
      </c>
      <c r="G50" s="189" t="str">
        <f t="shared" si="0"/>
        <v>TELMODER TELECOMUNICACIONES MODERNAS S.A.TELMODER</v>
      </c>
      <c r="H50" s="189" t="s">
        <v>127</v>
      </c>
      <c r="I50" s="216" t="s">
        <v>1037</v>
      </c>
      <c r="J50" s="189" t="s">
        <v>1001</v>
      </c>
      <c r="K50" s="211">
        <v>1368</v>
      </c>
      <c r="L50" s="211">
        <v>9</v>
      </c>
      <c r="M50" s="211">
        <v>0</v>
      </c>
      <c r="N50" s="211">
        <v>1377</v>
      </c>
      <c r="O50" s="212">
        <v>44210.531898148147</v>
      </c>
      <c r="P50" s="213">
        <v>1410</v>
      </c>
      <c r="Q50" s="213">
        <v>9</v>
      </c>
      <c r="R50" s="213">
        <v>0</v>
      </c>
      <c r="S50" s="213">
        <v>1419</v>
      </c>
      <c r="T50" s="214">
        <v>44210.531898148147</v>
      </c>
      <c r="U50" s="211">
        <v>1488</v>
      </c>
      <c r="V50" s="211">
        <v>9</v>
      </c>
      <c r="W50" s="211">
        <v>0</v>
      </c>
      <c r="X50" s="211">
        <v>1497</v>
      </c>
      <c r="Y50" s="212">
        <v>44210.531898148147</v>
      </c>
    </row>
    <row r="51" spans="1:25" ht="45" hidden="1" x14ac:dyDescent="0.25">
      <c r="A51" s="189" t="s">
        <v>633</v>
      </c>
      <c r="B51" s="189" t="s">
        <v>720</v>
      </c>
      <c r="C51" s="209">
        <v>42235</v>
      </c>
      <c r="D51" s="206"/>
      <c r="E51" s="189" t="s">
        <v>1038</v>
      </c>
      <c r="F51" s="189" t="s">
        <v>440</v>
      </c>
      <c r="G51" s="189" t="str">
        <f t="shared" si="0"/>
        <v>SERVICIOS DE TELECOMUNICACIONES GREENTV S.A.GREEN TV</v>
      </c>
      <c r="H51" s="189" t="s">
        <v>107</v>
      </c>
      <c r="I51" s="210" t="s">
        <v>107</v>
      </c>
      <c r="J51" s="189" t="s">
        <v>1001</v>
      </c>
      <c r="K51" s="211">
        <v>25</v>
      </c>
      <c r="L51" s="211">
        <v>32</v>
      </c>
      <c r="M51" s="211">
        <v>228</v>
      </c>
      <c r="N51" s="211">
        <v>285</v>
      </c>
      <c r="O51" s="212">
        <v>44211.524872685186</v>
      </c>
      <c r="P51" s="213">
        <v>25</v>
      </c>
      <c r="Q51" s="213">
        <v>32</v>
      </c>
      <c r="R51" s="213">
        <v>223</v>
      </c>
      <c r="S51" s="213">
        <v>280</v>
      </c>
      <c r="T51" s="214">
        <v>44211.524872685186</v>
      </c>
      <c r="U51" s="211">
        <v>25</v>
      </c>
      <c r="V51" s="211">
        <v>32</v>
      </c>
      <c r="W51" s="211">
        <v>223</v>
      </c>
      <c r="X51" s="211">
        <v>280</v>
      </c>
      <c r="Y51" s="212">
        <v>44211.524872685186</v>
      </c>
    </row>
    <row r="52" spans="1:25" ht="90" hidden="1" x14ac:dyDescent="0.25">
      <c r="A52" s="189" t="s">
        <v>633</v>
      </c>
      <c r="B52" s="188" t="s">
        <v>430</v>
      </c>
      <c r="C52" s="209">
        <v>42235</v>
      </c>
      <c r="D52" s="206"/>
      <c r="E52" s="189" t="s">
        <v>1039</v>
      </c>
      <c r="F52" s="189" t="s">
        <v>454</v>
      </c>
      <c r="G52" s="189" t="str">
        <f t="shared" si="0"/>
        <v>COSTACOMTV COSTA COMUNICACIONES Y TELEVISION S.A.COSTACOMTV VENTANAS</v>
      </c>
      <c r="H52" s="189" t="s">
        <v>201</v>
      </c>
      <c r="I52" s="216" t="s">
        <v>748</v>
      </c>
      <c r="J52" s="189" t="s">
        <v>1001</v>
      </c>
      <c r="K52" s="211">
        <v>1879</v>
      </c>
      <c r="L52" s="211">
        <v>15</v>
      </c>
      <c r="M52" s="211">
        <v>0</v>
      </c>
      <c r="N52" s="211">
        <v>1894</v>
      </c>
      <c r="O52" s="212">
        <v>44210.623761574076</v>
      </c>
      <c r="P52" s="213">
        <v>1777</v>
      </c>
      <c r="Q52" s="213">
        <v>15</v>
      </c>
      <c r="R52" s="213">
        <v>0</v>
      </c>
      <c r="S52" s="213">
        <v>1792</v>
      </c>
      <c r="T52" s="214">
        <v>44210.623761574076</v>
      </c>
      <c r="U52" s="211">
        <v>1879</v>
      </c>
      <c r="V52" s="211">
        <v>15</v>
      </c>
      <c r="W52" s="211">
        <v>0</v>
      </c>
      <c r="X52" s="211">
        <v>1894</v>
      </c>
      <c r="Y52" s="212">
        <v>44210.623761574076</v>
      </c>
    </row>
    <row r="53" spans="1:25" ht="45" hidden="1" x14ac:dyDescent="0.25">
      <c r="A53" s="189" t="s">
        <v>633</v>
      </c>
      <c r="B53" s="188" t="s">
        <v>543</v>
      </c>
      <c r="C53" s="209">
        <v>42236</v>
      </c>
      <c r="D53" s="206"/>
      <c r="E53" s="189" t="s">
        <v>661</v>
      </c>
      <c r="F53" s="189" t="s">
        <v>443</v>
      </c>
      <c r="G53" s="189" t="str">
        <f t="shared" si="0"/>
        <v>SERVICIOS DE TELECOMUNICACIONES NARANJALTEVE CIA. LTDA.NARANJAL TV</v>
      </c>
      <c r="H53" s="189" t="s">
        <v>127</v>
      </c>
      <c r="I53" s="210" t="s">
        <v>662</v>
      </c>
      <c r="J53" s="189" t="s">
        <v>1001</v>
      </c>
      <c r="K53" s="211">
        <v>10</v>
      </c>
      <c r="L53" s="211">
        <v>291</v>
      </c>
      <c r="M53" s="211">
        <v>0</v>
      </c>
      <c r="N53" s="211">
        <v>301</v>
      </c>
      <c r="O53" s="212">
        <v>44210.752928240741</v>
      </c>
      <c r="P53" s="213">
        <v>10</v>
      </c>
      <c r="Q53" s="213">
        <v>292</v>
      </c>
      <c r="R53" s="213">
        <v>0</v>
      </c>
      <c r="S53" s="213">
        <v>302</v>
      </c>
      <c r="T53" s="214">
        <v>44210.752928240741</v>
      </c>
      <c r="U53" s="211">
        <v>8</v>
      </c>
      <c r="V53" s="211">
        <v>278</v>
      </c>
      <c r="W53" s="211">
        <v>0</v>
      </c>
      <c r="X53" s="211">
        <v>286</v>
      </c>
      <c r="Y53" s="212">
        <v>44210.752928240741</v>
      </c>
    </row>
    <row r="54" spans="1:25" ht="45" hidden="1" x14ac:dyDescent="0.25">
      <c r="A54" s="189" t="s">
        <v>633</v>
      </c>
      <c r="B54" s="189" t="s">
        <v>427</v>
      </c>
      <c r="C54" s="209">
        <v>42240</v>
      </c>
      <c r="D54" s="206"/>
      <c r="E54" s="189" t="s">
        <v>1040</v>
      </c>
      <c r="F54" s="189" t="s">
        <v>450</v>
      </c>
      <c r="G54" s="189" t="str">
        <f t="shared" si="0"/>
        <v>CABLESPEED CIA. LTDA.CABLESPEED</v>
      </c>
      <c r="H54" s="189" t="s">
        <v>154</v>
      </c>
      <c r="I54" s="210" t="s">
        <v>664</v>
      </c>
      <c r="J54" s="189" t="s">
        <v>1001</v>
      </c>
      <c r="K54" s="211">
        <v>4262</v>
      </c>
      <c r="L54" s="211">
        <v>0</v>
      </c>
      <c r="M54" s="211">
        <v>0</v>
      </c>
      <c r="N54" s="211">
        <v>4262</v>
      </c>
      <c r="O54" s="217">
        <v>44211.49790509259</v>
      </c>
      <c r="P54" s="218">
        <v>4279</v>
      </c>
      <c r="Q54" s="218">
        <v>0</v>
      </c>
      <c r="R54" s="218">
        <v>0</v>
      </c>
      <c r="S54" s="218">
        <v>4279</v>
      </c>
      <c r="T54" s="219">
        <v>44211.49790509259</v>
      </c>
      <c r="U54" s="220">
        <v>3911</v>
      </c>
      <c r="V54" s="220">
        <v>0</v>
      </c>
      <c r="W54" s="211">
        <v>0</v>
      </c>
      <c r="X54" s="211">
        <v>3911</v>
      </c>
      <c r="Y54" s="212">
        <v>44211.49790509259</v>
      </c>
    </row>
    <row r="55" spans="1:25" ht="45" hidden="1" x14ac:dyDescent="0.25">
      <c r="A55" s="189" t="s">
        <v>633</v>
      </c>
      <c r="B55" s="189" t="s">
        <v>484</v>
      </c>
      <c r="C55" s="209">
        <v>42240</v>
      </c>
      <c r="D55" s="206"/>
      <c r="E55" s="189" t="s">
        <v>1041</v>
      </c>
      <c r="F55" s="189" t="s">
        <v>456</v>
      </c>
      <c r="G55" s="189" t="str">
        <f t="shared" si="0"/>
        <v>TELEVISION POR CABLE NAPOTEVE S.A.NAPO TV</v>
      </c>
      <c r="H55" s="189" t="s">
        <v>290</v>
      </c>
      <c r="I55" s="210" t="s">
        <v>682</v>
      </c>
      <c r="J55" s="189" t="s">
        <v>1001</v>
      </c>
      <c r="K55" s="211">
        <v>438</v>
      </c>
      <c r="L55" s="211">
        <v>5</v>
      </c>
      <c r="M55" s="211">
        <v>0</v>
      </c>
      <c r="N55" s="211">
        <v>443</v>
      </c>
      <c r="O55" s="212">
        <v>44211.785787037035</v>
      </c>
      <c r="P55" s="213">
        <v>438</v>
      </c>
      <c r="Q55" s="213">
        <v>5</v>
      </c>
      <c r="R55" s="213">
        <v>0</v>
      </c>
      <c r="S55" s="213">
        <v>443</v>
      </c>
      <c r="T55" s="214">
        <v>44211.785787037035</v>
      </c>
      <c r="U55" s="211">
        <v>440</v>
      </c>
      <c r="V55" s="211">
        <v>5</v>
      </c>
      <c r="W55" s="211">
        <v>0</v>
      </c>
      <c r="X55" s="211">
        <v>445</v>
      </c>
      <c r="Y55" s="212">
        <v>44211.785787037035</v>
      </c>
    </row>
    <row r="56" spans="1:25" ht="101.25" hidden="1" x14ac:dyDescent="0.25">
      <c r="A56" s="189" t="s">
        <v>633</v>
      </c>
      <c r="B56" s="189" t="s">
        <v>427</v>
      </c>
      <c r="C56" s="209">
        <v>42240</v>
      </c>
      <c r="D56" s="206"/>
      <c r="E56" s="189" t="s">
        <v>1040</v>
      </c>
      <c r="F56" s="189" t="s">
        <v>450</v>
      </c>
      <c r="G56" s="189" t="str">
        <f t="shared" si="0"/>
        <v>CABLESPEED CIA. LTDA.CABLESPEED</v>
      </c>
      <c r="H56" s="189" t="s">
        <v>369</v>
      </c>
      <c r="I56" s="216" t="s">
        <v>744</v>
      </c>
      <c r="J56" s="189" t="s">
        <v>1001</v>
      </c>
      <c r="K56" s="211">
        <v>387</v>
      </c>
      <c r="L56" s="211">
        <v>0</v>
      </c>
      <c r="M56" s="211">
        <v>0</v>
      </c>
      <c r="N56" s="211">
        <v>387</v>
      </c>
      <c r="O56" s="217">
        <v>44211.501064814816</v>
      </c>
      <c r="P56" s="218">
        <v>402</v>
      </c>
      <c r="Q56" s="218">
        <v>0</v>
      </c>
      <c r="R56" s="218">
        <v>0</v>
      </c>
      <c r="S56" s="218">
        <v>402</v>
      </c>
      <c r="T56" s="219">
        <v>44211.501064814816</v>
      </c>
      <c r="U56" s="220">
        <v>379</v>
      </c>
      <c r="V56" s="220">
        <v>0</v>
      </c>
      <c r="W56" s="211">
        <v>0</v>
      </c>
      <c r="X56" s="211">
        <v>379</v>
      </c>
      <c r="Y56" s="212">
        <v>44211.501064814816</v>
      </c>
    </row>
    <row r="57" spans="1:25" ht="45" hidden="1" x14ac:dyDescent="0.25">
      <c r="A57" s="189" t="s">
        <v>633</v>
      </c>
      <c r="B57" s="189" t="s">
        <v>428</v>
      </c>
      <c r="C57" s="209">
        <v>42242</v>
      </c>
      <c r="D57" s="206"/>
      <c r="E57" s="189" t="s">
        <v>428</v>
      </c>
      <c r="F57" s="189" t="s">
        <v>451</v>
      </c>
      <c r="G57" s="189" t="str">
        <f t="shared" si="0"/>
        <v>LEMA VALENCIA ANDRES PATRICIOOTV - MULTICABLE</v>
      </c>
      <c r="H57" s="189" t="s">
        <v>154</v>
      </c>
      <c r="I57" s="210" t="s">
        <v>1042</v>
      </c>
      <c r="J57" s="189" t="s">
        <v>1001</v>
      </c>
      <c r="K57" s="211">
        <v>678</v>
      </c>
      <c r="L57" s="211">
        <v>3</v>
      </c>
      <c r="M57" s="211">
        <v>900</v>
      </c>
      <c r="N57" s="211">
        <v>1581</v>
      </c>
      <c r="O57" s="212">
        <v>44215.675891203704</v>
      </c>
      <c r="P57" s="213">
        <v>800</v>
      </c>
      <c r="Q57" s="213">
        <v>3</v>
      </c>
      <c r="R57" s="213">
        <v>900</v>
      </c>
      <c r="S57" s="213">
        <v>1703</v>
      </c>
      <c r="T57" s="214">
        <v>44215.675891203704</v>
      </c>
      <c r="U57" s="211">
        <v>800</v>
      </c>
      <c r="V57" s="211">
        <v>3</v>
      </c>
      <c r="W57" s="211">
        <v>900</v>
      </c>
      <c r="X57" s="211">
        <v>1703</v>
      </c>
      <c r="Y57" s="212">
        <v>44215.675891203704</v>
      </c>
    </row>
    <row r="58" spans="1:25" ht="45" hidden="1" x14ac:dyDescent="0.25">
      <c r="A58" s="189" t="s">
        <v>633</v>
      </c>
      <c r="B58" s="189" t="s">
        <v>429</v>
      </c>
      <c r="C58" s="209">
        <v>42247</v>
      </c>
      <c r="D58" s="206"/>
      <c r="E58" s="189" t="s">
        <v>1043</v>
      </c>
      <c r="F58" s="189" t="s">
        <v>452</v>
      </c>
      <c r="G58" s="189" t="str">
        <f t="shared" si="0"/>
        <v>COMPAÑIA DE COMUNICACION CHASKIVISION S. A.CHASKIVISION</v>
      </c>
      <c r="H58" s="189" t="s">
        <v>164</v>
      </c>
      <c r="I58" s="210" t="s">
        <v>453</v>
      </c>
      <c r="J58" s="189" t="s">
        <v>1001</v>
      </c>
      <c r="K58" s="206"/>
      <c r="L58" s="206"/>
      <c r="M58" s="206"/>
      <c r="N58" s="211">
        <v>0</v>
      </c>
      <c r="O58" s="206"/>
      <c r="P58" s="215"/>
      <c r="Q58" s="215"/>
      <c r="R58" s="215"/>
      <c r="S58" s="213">
        <v>0</v>
      </c>
      <c r="T58" s="215"/>
      <c r="U58" s="206"/>
      <c r="V58" s="206"/>
      <c r="W58" s="206"/>
      <c r="X58" s="211">
        <v>0</v>
      </c>
      <c r="Y58" s="206"/>
    </row>
    <row r="59" spans="1:25" ht="45" hidden="1" x14ac:dyDescent="0.25">
      <c r="A59" s="189" t="s">
        <v>633</v>
      </c>
      <c r="B59" s="189" t="s">
        <v>540</v>
      </c>
      <c r="C59" s="209">
        <v>42248</v>
      </c>
      <c r="D59" s="206"/>
      <c r="E59" s="189" t="s">
        <v>1044</v>
      </c>
      <c r="F59" s="189" t="s">
        <v>439</v>
      </c>
      <c r="G59" s="189" t="str">
        <f t="shared" si="0"/>
        <v>INTERTV SATELITAL S.A.TV PLUS</v>
      </c>
      <c r="H59" s="189" t="s">
        <v>64</v>
      </c>
      <c r="I59" s="210" t="s">
        <v>1045</v>
      </c>
      <c r="J59" s="189" t="s">
        <v>1001</v>
      </c>
      <c r="K59" s="211">
        <v>553</v>
      </c>
      <c r="L59" s="211">
        <v>11</v>
      </c>
      <c r="M59" s="211">
        <v>0</v>
      </c>
      <c r="N59" s="211">
        <v>564</v>
      </c>
      <c r="O59" s="212">
        <v>44204.652800925927</v>
      </c>
      <c r="P59" s="213">
        <v>578</v>
      </c>
      <c r="Q59" s="213">
        <v>11</v>
      </c>
      <c r="R59" s="213">
        <v>0</v>
      </c>
      <c r="S59" s="213">
        <v>589</v>
      </c>
      <c r="T59" s="214">
        <v>44204.652800925927</v>
      </c>
      <c r="U59" s="211">
        <v>563</v>
      </c>
      <c r="V59" s="211">
        <v>10</v>
      </c>
      <c r="W59" s="211">
        <v>0</v>
      </c>
      <c r="X59" s="211">
        <v>573</v>
      </c>
      <c r="Y59" s="212">
        <v>44204.652800925927</v>
      </c>
    </row>
    <row r="60" spans="1:25" ht="45" hidden="1" x14ac:dyDescent="0.25">
      <c r="A60" s="189" t="s">
        <v>633</v>
      </c>
      <c r="B60" s="189" t="s">
        <v>45</v>
      </c>
      <c r="C60" s="209">
        <v>42250</v>
      </c>
      <c r="D60" s="206"/>
      <c r="E60" s="189" t="s">
        <v>1038</v>
      </c>
      <c r="F60" s="188" t="s">
        <v>46</v>
      </c>
      <c r="G60" s="189" t="str">
        <f t="shared" si="0"/>
        <v>SOCIEDAD CIVIL CINE CABLE TVCINE CABLE TV</v>
      </c>
      <c r="H60" s="189" t="s">
        <v>201</v>
      </c>
      <c r="I60" s="210" t="s">
        <v>212</v>
      </c>
      <c r="J60" s="189" t="s">
        <v>1001</v>
      </c>
      <c r="K60" s="206"/>
      <c r="L60" s="206"/>
      <c r="M60" s="206"/>
      <c r="N60" s="211">
        <v>0</v>
      </c>
      <c r="O60" s="206"/>
      <c r="P60" s="206"/>
      <c r="Q60" s="206"/>
      <c r="R60" s="206"/>
      <c r="S60" s="206"/>
      <c r="T60" s="206"/>
      <c r="U60" s="206"/>
      <c r="V60" s="206"/>
      <c r="W60" s="206"/>
      <c r="X60" s="206"/>
      <c r="Y60" s="206"/>
    </row>
    <row r="61" spans="1:25" ht="78.75" hidden="1" x14ac:dyDescent="0.25">
      <c r="A61" s="189" t="s">
        <v>633</v>
      </c>
      <c r="B61" s="189" t="s">
        <v>432</v>
      </c>
      <c r="C61" s="209">
        <v>42258</v>
      </c>
      <c r="D61" s="206"/>
      <c r="E61" s="189" t="s">
        <v>1046</v>
      </c>
      <c r="F61" s="189" t="s">
        <v>461</v>
      </c>
      <c r="G61" s="189" t="str">
        <f t="shared" si="0"/>
        <v>EXPERTSERVI S.A.TVNET-LAGO</v>
      </c>
      <c r="H61" s="189" t="s">
        <v>352</v>
      </c>
      <c r="I61" s="216" t="s">
        <v>1047</v>
      </c>
      <c r="J61" s="189" t="s">
        <v>1001</v>
      </c>
      <c r="K61" s="211">
        <v>391</v>
      </c>
      <c r="L61" s="211">
        <v>71</v>
      </c>
      <c r="M61" s="211">
        <v>0</v>
      </c>
      <c r="N61" s="211">
        <v>462</v>
      </c>
      <c r="O61" s="212">
        <v>44204.293530092589</v>
      </c>
      <c r="P61" s="213">
        <v>393</v>
      </c>
      <c r="Q61" s="213">
        <v>77</v>
      </c>
      <c r="R61" s="213">
        <v>0</v>
      </c>
      <c r="S61" s="213">
        <v>470</v>
      </c>
      <c r="T61" s="214">
        <v>44204.293530092589</v>
      </c>
      <c r="U61" s="211">
        <v>393</v>
      </c>
      <c r="V61" s="211">
        <v>80</v>
      </c>
      <c r="W61" s="211">
        <v>0</v>
      </c>
      <c r="X61" s="211">
        <v>473</v>
      </c>
      <c r="Y61" s="212">
        <v>44204.293530092589</v>
      </c>
    </row>
    <row r="62" spans="1:25" ht="45" hidden="1" x14ac:dyDescent="0.25">
      <c r="A62" s="189" t="s">
        <v>633</v>
      </c>
      <c r="B62" s="189" t="s">
        <v>421</v>
      </c>
      <c r="C62" s="209">
        <v>42271</v>
      </c>
      <c r="D62" s="206"/>
      <c r="E62" s="189" t="s">
        <v>421</v>
      </c>
      <c r="F62" s="189" t="s">
        <v>433</v>
      </c>
      <c r="G62" s="189" t="str">
        <f t="shared" si="0"/>
        <v>ORELLANA SARANGO JONATHAN ISRAELCABLE VISION</v>
      </c>
      <c r="H62" s="189" t="s">
        <v>1</v>
      </c>
      <c r="I62" s="210" t="s">
        <v>434</v>
      </c>
      <c r="J62" s="189" t="s">
        <v>1001</v>
      </c>
      <c r="K62" s="211">
        <v>44</v>
      </c>
      <c r="L62" s="211">
        <v>0</v>
      </c>
      <c r="M62" s="211">
        <v>0</v>
      </c>
      <c r="N62" s="211">
        <v>44</v>
      </c>
      <c r="O62" s="212">
        <v>44211.892905092594</v>
      </c>
      <c r="P62" s="213">
        <v>43</v>
      </c>
      <c r="Q62" s="213">
        <v>0</v>
      </c>
      <c r="R62" s="213">
        <v>0</v>
      </c>
      <c r="S62" s="213">
        <v>43</v>
      </c>
      <c r="T62" s="214">
        <v>44211.892905092594</v>
      </c>
      <c r="U62" s="211">
        <v>43</v>
      </c>
      <c r="V62" s="211">
        <v>0</v>
      </c>
      <c r="W62" s="211">
        <v>0</v>
      </c>
      <c r="X62" s="211">
        <v>43</v>
      </c>
      <c r="Y62" s="212">
        <v>44211.892905092594</v>
      </c>
    </row>
    <row r="63" spans="1:25" ht="45" hidden="1" x14ac:dyDescent="0.25">
      <c r="A63" s="189" t="s">
        <v>633</v>
      </c>
      <c r="B63" s="189" t="s">
        <v>45</v>
      </c>
      <c r="C63" s="209">
        <v>42292</v>
      </c>
      <c r="D63" s="206"/>
      <c r="E63" s="189" t="s">
        <v>1038</v>
      </c>
      <c r="F63" s="188" t="s">
        <v>46</v>
      </c>
      <c r="G63" s="189" t="str">
        <f t="shared" si="0"/>
        <v>SOCIEDAD CIVIL CINE CABLE TVCINE CABLE TV</v>
      </c>
      <c r="H63" s="189" t="s">
        <v>127</v>
      </c>
      <c r="I63" s="210" t="s">
        <v>130</v>
      </c>
      <c r="J63" s="189" t="s">
        <v>1001</v>
      </c>
      <c r="K63" s="211">
        <v>45</v>
      </c>
      <c r="L63" s="211">
        <v>30</v>
      </c>
      <c r="M63" s="211">
        <v>291</v>
      </c>
      <c r="N63" s="211">
        <v>366</v>
      </c>
      <c r="O63" s="212">
        <v>44210.39340277778</v>
      </c>
      <c r="P63" s="213">
        <v>45</v>
      </c>
      <c r="Q63" s="213">
        <v>30</v>
      </c>
      <c r="R63" s="213">
        <v>290</v>
      </c>
      <c r="S63" s="213">
        <v>365</v>
      </c>
      <c r="T63" s="214">
        <v>44210.39340277778</v>
      </c>
      <c r="U63" s="211">
        <v>45</v>
      </c>
      <c r="V63" s="211">
        <v>30</v>
      </c>
      <c r="W63" s="211">
        <v>293</v>
      </c>
      <c r="X63" s="211">
        <v>368</v>
      </c>
      <c r="Y63" s="212">
        <v>44210.39340277778</v>
      </c>
    </row>
    <row r="64" spans="1:25" ht="45" hidden="1" x14ac:dyDescent="0.25">
      <c r="A64" s="189" t="s">
        <v>633</v>
      </c>
      <c r="B64" s="189" t="s">
        <v>426</v>
      </c>
      <c r="C64" s="209">
        <v>42296</v>
      </c>
      <c r="D64" s="206"/>
      <c r="E64" s="189" t="s">
        <v>1048</v>
      </c>
      <c r="F64" s="189" t="s">
        <v>449</v>
      </c>
      <c r="G64" s="189" t="str">
        <f t="shared" si="0"/>
        <v>VISIONPLAYAS S.A.VISION PLAYAS S.A.</v>
      </c>
      <c r="H64" s="189" t="s">
        <v>127</v>
      </c>
      <c r="I64" s="210" t="s">
        <v>473</v>
      </c>
      <c r="J64" s="189" t="s">
        <v>1001</v>
      </c>
      <c r="K64" s="211">
        <v>20</v>
      </c>
      <c r="L64" s="211">
        <v>1085</v>
      </c>
      <c r="M64" s="211">
        <v>0</v>
      </c>
      <c r="N64" s="211">
        <v>1105</v>
      </c>
      <c r="O64" s="212">
        <v>44211.595810185187</v>
      </c>
      <c r="P64" s="213">
        <v>20</v>
      </c>
      <c r="Q64" s="213">
        <v>998</v>
      </c>
      <c r="R64" s="213">
        <v>0</v>
      </c>
      <c r="S64" s="213">
        <v>1018</v>
      </c>
      <c r="T64" s="214">
        <v>44211.595810185187</v>
      </c>
      <c r="U64" s="211">
        <v>21</v>
      </c>
      <c r="V64" s="211">
        <v>1036</v>
      </c>
      <c r="W64" s="211">
        <v>0</v>
      </c>
      <c r="X64" s="211">
        <v>1057</v>
      </c>
      <c r="Y64" s="212">
        <v>44211.595810185187</v>
      </c>
    </row>
    <row r="65" spans="1:25" ht="45" hidden="1" x14ac:dyDescent="0.25">
      <c r="A65" s="189" t="s">
        <v>633</v>
      </c>
      <c r="B65" s="188" t="s">
        <v>722</v>
      </c>
      <c r="C65" s="209">
        <v>42299</v>
      </c>
      <c r="D65" s="206"/>
      <c r="E65" s="189" t="s">
        <v>1049</v>
      </c>
      <c r="F65" s="189" t="s">
        <v>90</v>
      </c>
      <c r="G65" s="189" t="str">
        <f t="shared" si="0"/>
        <v>SERVICIOS DE TELECOMUNICACIONES LATEVECOM CÍA. LTDA.PASAJE TV</v>
      </c>
      <c r="H65" s="189" t="s">
        <v>74</v>
      </c>
      <c r="I65" s="210" t="s">
        <v>1050</v>
      </c>
      <c r="J65" s="189" t="s">
        <v>1001</v>
      </c>
      <c r="K65" s="211">
        <v>0</v>
      </c>
      <c r="L65" s="211">
        <v>0</v>
      </c>
      <c r="M65" s="211">
        <v>1337</v>
      </c>
      <c r="N65" s="211">
        <v>1337</v>
      </c>
      <c r="O65" s="212">
        <v>44210.390972222223</v>
      </c>
      <c r="P65" s="213">
        <v>0</v>
      </c>
      <c r="Q65" s="213">
        <v>0</v>
      </c>
      <c r="R65" s="213">
        <v>1288</v>
      </c>
      <c r="S65" s="213">
        <v>1288</v>
      </c>
      <c r="T65" s="214">
        <v>44210.390972222223</v>
      </c>
      <c r="U65" s="211">
        <v>0</v>
      </c>
      <c r="V65" s="211">
        <v>0</v>
      </c>
      <c r="W65" s="211">
        <v>1275</v>
      </c>
      <c r="X65" s="211">
        <v>1275</v>
      </c>
      <c r="Y65" s="212">
        <v>44210.390972222223</v>
      </c>
    </row>
    <row r="66" spans="1:25" ht="45" hidden="1" x14ac:dyDescent="0.25">
      <c r="A66" s="189" t="s">
        <v>633</v>
      </c>
      <c r="B66" s="189" t="s">
        <v>93</v>
      </c>
      <c r="C66" s="209">
        <v>42304</v>
      </c>
      <c r="D66" s="206"/>
      <c r="E66" s="189" t="s">
        <v>93</v>
      </c>
      <c r="F66" s="189" t="s">
        <v>94</v>
      </c>
      <c r="G66" s="189" t="str">
        <f t="shared" si="0"/>
        <v>CRESPO JARAMILLO LUIS FELIPEPIÑAS VISION</v>
      </c>
      <c r="H66" s="189" t="s">
        <v>74</v>
      </c>
      <c r="I66" s="210" t="s">
        <v>95</v>
      </c>
      <c r="J66" s="189" t="s">
        <v>1001</v>
      </c>
      <c r="K66" s="206"/>
      <c r="L66" s="206"/>
      <c r="M66" s="206"/>
      <c r="N66" s="211">
        <v>0</v>
      </c>
      <c r="O66" s="206"/>
      <c r="P66" s="215"/>
      <c r="Q66" s="215"/>
      <c r="R66" s="215"/>
      <c r="S66" s="213">
        <v>0</v>
      </c>
      <c r="T66" s="215"/>
      <c r="U66" s="206"/>
      <c r="V66" s="206"/>
      <c r="W66" s="206"/>
      <c r="X66" s="211">
        <v>0</v>
      </c>
      <c r="Y66" s="206"/>
    </row>
    <row r="67" spans="1:25" ht="90" hidden="1" x14ac:dyDescent="0.25">
      <c r="A67" s="189" t="s">
        <v>633</v>
      </c>
      <c r="B67" s="189" t="s">
        <v>474</v>
      </c>
      <c r="C67" s="209">
        <v>42304</v>
      </c>
      <c r="D67" s="206"/>
      <c r="E67" s="189" t="s">
        <v>474</v>
      </c>
      <c r="F67" s="189" t="s">
        <v>475</v>
      </c>
      <c r="G67" s="189" t="str">
        <f t="shared" ref="G67:G130" si="1">CONCATENATE(B67,F67)</f>
        <v>TAPIA WILINGTON MANUELLOS LAGOS CABLE TV</v>
      </c>
      <c r="H67" s="189" t="s">
        <v>154</v>
      </c>
      <c r="I67" s="216" t="s">
        <v>1051</v>
      </c>
      <c r="J67" s="189" t="s">
        <v>1001</v>
      </c>
      <c r="K67" s="211">
        <v>0</v>
      </c>
      <c r="L67" s="211">
        <v>0</v>
      </c>
      <c r="M67" s="211">
        <v>61</v>
      </c>
      <c r="N67" s="211">
        <v>61</v>
      </c>
      <c r="O67" s="212">
        <v>44211.801469907405</v>
      </c>
      <c r="P67" s="213">
        <v>0</v>
      </c>
      <c r="Q67" s="213">
        <v>0</v>
      </c>
      <c r="R67" s="213">
        <v>74</v>
      </c>
      <c r="S67" s="213">
        <v>74</v>
      </c>
      <c r="T67" s="214">
        <v>44211.801469907405</v>
      </c>
      <c r="U67" s="211">
        <v>0</v>
      </c>
      <c r="V67" s="211">
        <v>0</v>
      </c>
      <c r="W67" s="211">
        <v>64</v>
      </c>
      <c r="X67" s="211">
        <v>64</v>
      </c>
      <c r="Y67" s="212">
        <v>44211.801469907405</v>
      </c>
    </row>
    <row r="68" spans="1:25" ht="45" hidden="1" x14ac:dyDescent="0.25">
      <c r="A68" s="189" t="s">
        <v>633</v>
      </c>
      <c r="B68" s="189" t="s">
        <v>470</v>
      </c>
      <c r="C68" s="209">
        <v>42312</v>
      </c>
      <c r="D68" s="206"/>
      <c r="E68" s="189" t="s">
        <v>1052</v>
      </c>
      <c r="F68" s="189" t="s">
        <v>471</v>
      </c>
      <c r="G68" s="189" t="str">
        <f t="shared" si="1"/>
        <v>ZAIGOVER S.A.SATELITAL TV</v>
      </c>
      <c r="H68" s="189" t="s">
        <v>127</v>
      </c>
      <c r="I68" s="210" t="s">
        <v>472</v>
      </c>
      <c r="J68" s="189" t="s">
        <v>1001</v>
      </c>
      <c r="K68" s="211">
        <v>2826</v>
      </c>
      <c r="L68" s="211">
        <v>13</v>
      </c>
      <c r="M68" s="211">
        <v>0</v>
      </c>
      <c r="N68" s="211">
        <v>2839</v>
      </c>
      <c r="O68" s="212">
        <v>44205.443078703705</v>
      </c>
      <c r="P68" s="213">
        <v>2910</v>
      </c>
      <c r="Q68" s="213">
        <v>13</v>
      </c>
      <c r="R68" s="213">
        <v>0</v>
      </c>
      <c r="S68" s="213">
        <v>2923</v>
      </c>
      <c r="T68" s="214">
        <v>44205.443078703705</v>
      </c>
      <c r="U68" s="211">
        <v>2951</v>
      </c>
      <c r="V68" s="211">
        <v>13</v>
      </c>
      <c r="W68" s="211">
        <v>0</v>
      </c>
      <c r="X68" s="211">
        <v>2964</v>
      </c>
      <c r="Y68" s="212">
        <v>44205.443078703705</v>
      </c>
    </row>
    <row r="69" spans="1:25" ht="45" hidden="1" x14ac:dyDescent="0.25">
      <c r="A69" s="189" t="s">
        <v>633</v>
      </c>
      <c r="B69" s="189" t="s">
        <v>72</v>
      </c>
      <c r="C69" s="209">
        <v>42312</v>
      </c>
      <c r="D69" s="206"/>
      <c r="E69" s="189" t="s">
        <v>72</v>
      </c>
      <c r="F69" s="189" t="s">
        <v>703</v>
      </c>
      <c r="G69" s="189" t="str">
        <f t="shared" si="1"/>
        <v>SOLANO AVILA GINA MARIBELTUTV</v>
      </c>
      <c r="H69" s="189" t="s">
        <v>127</v>
      </c>
      <c r="I69" s="210" t="s">
        <v>753</v>
      </c>
      <c r="J69" s="189" t="s">
        <v>1001</v>
      </c>
      <c r="K69" s="211">
        <v>139</v>
      </c>
      <c r="L69" s="211">
        <v>0</v>
      </c>
      <c r="M69" s="211">
        <v>0</v>
      </c>
      <c r="N69" s="211">
        <v>139</v>
      </c>
      <c r="O69" s="212">
        <v>44211.665601851855</v>
      </c>
      <c r="P69" s="213">
        <v>139</v>
      </c>
      <c r="Q69" s="213">
        <v>0</v>
      </c>
      <c r="R69" s="213">
        <v>0</v>
      </c>
      <c r="S69" s="213">
        <v>139</v>
      </c>
      <c r="T69" s="214">
        <v>44211.665601851855</v>
      </c>
      <c r="U69" s="211">
        <v>139</v>
      </c>
      <c r="V69" s="211">
        <v>0</v>
      </c>
      <c r="W69" s="211">
        <v>0</v>
      </c>
      <c r="X69" s="211">
        <v>139</v>
      </c>
      <c r="Y69" s="212">
        <v>44211.665601851855</v>
      </c>
    </row>
    <row r="70" spans="1:25" ht="45" hidden="1" x14ac:dyDescent="0.25">
      <c r="A70" s="189" t="s">
        <v>633</v>
      </c>
      <c r="B70" s="189" t="s">
        <v>117</v>
      </c>
      <c r="C70" s="209">
        <v>42319</v>
      </c>
      <c r="D70" s="206"/>
      <c r="E70" s="189" t="s">
        <v>117</v>
      </c>
      <c r="F70" s="189" t="s">
        <v>118</v>
      </c>
      <c r="G70" s="189" t="str">
        <f t="shared" si="1"/>
        <v>PROAÑO ESTACIO RAFAEL MARIANOCABLE TV SAN LORENZO</v>
      </c>
      <c r="H70" s="189" t="s">
        <v>107</v>
      </c>
      <c r="I70" s="210" t="s">
        <v>465</v>
      </c>
      <c r="J70" s="189" t="s">
        <v>1001</v>
      </c>
      <c r="K70" s="211">
        <v>2</v>
      </c>
      <c r="L70" s="211">
        <v>0</v>
      </c>
      <c r="M70" s="211">
        <v>0</v>
      </c>
      <c r="N70" s="211">
        <v>2</v>
      </c>
      <c r="O70" s="212">
        <v>44210.808240740742</v>
      </c>
      <c r="P70" s="213">
        <v>2</v>
      </c>
      <c r="Q70" s="213">
        <v>0</v>
      </c>
      <c r="R70" s="213">
        <v>0</v>
      </c>
      <c r="S70" s="213">
        <v>2</v>
      </c>
      <c r="T70" s="214">
        <v>44210.808240740742</v>
      </c>
      <c r="U70" s="211">
        <v>3</v>
      </c>
      <c r="V70" s="211">
        <v>0</v>
      </c>
      <c r="W70" s="211">
        <v>0</v>
      </c>
      <c r="X70" s="211">
        <v>3</v>
      </c>
      <c r="Y70" s="212">
        <v>44210.808240740742</v>
      </c>
    </row>
    <row r="71" spans="1:25" ht="90" hidden="1" x14ac:dyDescent="0.25">
      <c r="A71" s="189" t="s">
        <v>633</v>
      </c>
      <c r="B71" s="189" t="s">
        <v>0</v>
      </c>
      <c r="C71" s="209">
        <v>42321</v>
      </c>
      <c r="D71" s="206"/>
      <c r="E71" s="189" t="s">
        <v>0</v>
      </c>
      <c r="F71" s="188" t="s">
        <v>620</v>
      </c>
      <c r="G71" s="189" t="str">
        <f t="shared" si="1"/>
        <v>PACHECO SAGUAY LUIS EDUARDOCBVISION PAUTE</v>
      </c>
      <c r="H71" s="189" t="s">
        <v>1</v>
      </c>
      <c r="I71" s="216" t="s">
        <v>1053</v>
      </c>
      <c r="J71" s="189" t="s">
        <v>1001</v>
      </c>
      <c r="K71" s="211">
        <v>614</v>
      </c>
      <c r="L71" s="211">
        <v>14</v>
      </c>
      <c r="M71" s="211">
        <v>0</v>
      </c>
      <c r="N71" s="211">
        <v>628</v>
      </c>
      <c r="O71" s="217">
        <v>44211.637465277781</v>
      </c>
      <c r="P71" s="218">
        <v>584</v>
      </c>
      <c r="Q71" s="218">
        <v>14</v>
      </c>
      <c r="R71" s="218">
        <v>0</v>
      </c>
      <c r="S71" s="218">
        <v>598</v>
      </c>
      <c r="T71" s="219">
        <v>44211.637465277781</v>
      </c>
      <c r="U71" s="220">
        <v>569</v>
      </c>
      <c r="V71" s="220">
        <v>14</v>
      </c>
      <c r="W71" s="220">
        <v>0</v>
      </c>
      <c r="X71" s="220">
        <v>583</v>
      </c>
      <c r="Y71" s="217">
        <v>44211.637465277781</v>
      </c>
    </row>
    <row r="72" spans="1:25" ht="45" hidden="1" x14ac:dyDescent="0.25">
      <c r="A72" s="189" t="s">
        <v>633</v>
      </c>
      <c r="B72" s="188" t="s">
        <v>573</v>
      </c>
      <c r="C72" s="209">
        <v>42339</v>
      </c>
      <c r="D72" s="206"/>
      <c r="E72" s="189" t="s">
        <v>1054</v>
      </c>
      <c r="F72" s="189" t="s">
        <v>97</v>
      </c>
      <c r="G72" s="189" t="str">
        <f t="shared" si="1"/>
        <v>SERVICIOS DE TELECOMUNICACIONES HUAQUILLASVISION CIA. LTDA.TV ORO HUAQUILLAS</v>
      </c>
      <c r="H72" s="189" t="s">
        <v>74</v>
      </c>
      <c r="I72" s="210" t="s">
        <v>98</v>
      </c>
      <c r="J72" s="189" t="s">
        <v>1001</v>
      </c>
      <c r="K72" s="211">
        <v>1085</v>
      </c>
      <c r="L72" s="211">
        <v>2</v>
      </c>
      <c r="M72" s="211">
        <v>0</v>
      </c>
      <c r="N72" s="211">
        <v>1087</v>
      </c>
      <c r="O72" s="212">
        <v>44211.655046296299</v>
      </c>
      <c r="P72" s="213">
        <v>1047</v>
      </c>
      <c r="Q72" s="213">
        <v>3</v>
      </c>
      <c r="R72" s="213">
        <v>0</v>
      </c>
      <c r="S72" s="213">
        <v>1050</v>
      </c>
      <c r="T72" s="214">
        <v>44211.655046296299</v>
      </c>
      <c r="U72" s="211">
        <v>1023</v>
      </c>
      <c r="V72" s="211">
        <v>2</v>
      </c>
      <c r="W72" s="211">
        <v>0</v>
      </c>
      <c r="X72" s="211">
        <v>1025</v>
      </c>
      <c r="Y72" s="212">
        <v>44211.655046296299</v>
      </c>
    </row>
    <row r="73" spans="1:25" ht="45" hidden="1" x14ac:dyDescent="0.25">
      <c r="A73" s="189" t="s">
        <v>633</v>
      </c>
      <c r="B73" s="188" t="s">
        <v>719</v>
      </c>
      <c r="C73" s="209">
        <v>42339</v>
      </c>
      <c r="D73" s="206"/>
      <c r="E73" s="189" t="s">
        <v>1055</v>
      </c>
      <c r="F73" s="189" t="s">
        <v>99</v>
      </c>
      <c r="G73" s="189" t="str">
        <f t="shared" si="1"/>
        <v>SERVICIOS  DE TELECOMUNICACIONES PORTOVELOVISION CIA. LTDA.TV ORO PORTOVELO</v>
      </c>
      <c r="H73" s="189" t="s">
        <v>74</v>
      </c>
      <c r="I73" s="210" t="s">
        <v>1056</v>
      </c>
      <c r="J73" s="189" t="s">
        <v>1001</v>
      </c>
      <c r="K73" s="211">
        <v>571</v>
      </c>
      <c r="L73" s="211">
        <v>2</v>
      </c>
      <c r="M73" s="211">
        <v>0</v>
      </c>
      <c r="N73" s="211">
        <v>573</v>
      </c>
      <c r="O73" s="212">
        <v>44210.601666666669</v>
      </c>
      <c r="P73" s="213">
        <v>515</v>
      </c>
      <c r="Q73" s="213">
        <v>2</v>
      </c>
      <c r="R73" s="213">
        <v>0</v>
      </c>
      <c r="S73" s="213">
        <v>517</v>
      </c>
      <c r="T73" s="214">
        <v>44210.601666666669</v>
      </c>
      <c r="U73" s="211">
        <v>522</v>
      </c>
      <c r="V73" s="211">
        <v>3</v>
      </c>
      <c r="W73" s="211">
        <v>0</v>
      </c>
      <c r="X73" s="211">
        <v>525</v>
      </c>
      <c r="Y73" s="212">
        <v>44210.601666666669</v>
      </c>
    </row>
    <row r="74" spans="1:25" ht="78.75" hidden="1" x14ac:dyDescent="0.25">
      <c r="A74" s="189" t="s">
        <v>633</v>
      </c>
      <c r="B74" s="188" t="s">
        <v>497</v>
      </c>
      <c r="C74" s="209">
        <v>42362</v>
      </c>
      <c r="D74" s="206"/>
      <c r="E74" s="189" t="s">
        <v>1039</v>
      </c>
      <c r="F74" s="189" t="s">
        <v>500</v>
      </c>
      <c r="G74" s="189" t="str">
        <f t="shared" si="1"/>
        <v>COMPAÑIA TELEVISION MONTALVO VISION MONVISION S.A.MONVISION S.A.</v>
      </c>
      <c r="H74" s="189" t="s">
        <v>201</v>
      </c>
      <c r="I74" s="216" t="s">
        <v>672</v>
      </c>
      <c r="J74" s="189" t="s">
        <v>1001</v>
      </c>
      <c r="K74" s="211">
        <v>438</v>
      </c>
      <c r="L74" s="211">
        <v>3</v>
      </c>
      <c r="M74" s="211">
        <v>0</v>
      </c>
      <c r="N74" s="211">
        <v>441</v>
      </c>
      <c r="O74" s="212">
        <v>44209.556041666663</v>
      </c>
      <c r="P74" s="213">
        <v>421</v>
      </c>
      <c r="Q74" s="213">
        <v>1</v>
      </c>
      <c r="R74" s="213">
        <v>0</v>
      </c>
      <c r="S74" s="213">
        <v>422</v>
      </c>
      <c r="T74" s="214">
        <v>44209.556041666663</v>
      </c>
      <c r="U74" s="211">
        <v>421</v>
      </c>
      <c r="V74" s="211">
        <v>1</v>
      </c>
      <c r="W74" s="211">
        <v>0</v>
      </c>
      <c r="X74" s="211">
        <v>422</v>
      </c>
      <c r="Y74" s="212">
        <v>44209.556041666663</v>
      </c>
    </row>
    <row r="75" spans="1:25" ht="45" hidden="1" x14ac:dyDescent="0.25">
      <c r="A75" s="189" t="s">
        <v>633</v>
      </c>
      <c r="B75" s="189" t="s">
        <v>240</v>
      </c>
      <c r="C75" s="209">
        <v>42384</v>
      </c>
      <c r="D75" s="206"/>
      <c r="E75" s="189" t="s">
        <v>1057</v>
      </c>
      <c r="F75" s="189" t="s">
        <v>251</v>
      </c>
      <c r="G75" s="189" t="str">
        <f t="shared" si="1"/>
        <v>SOCIEDAD CIVIL M&amp;S TELEVISION Y SERVICIOSPEDERNALES M&amp;S TELEVISION</v>
      </c>
      <c r="H75" s="189" t="s">
        <v>229</v>
      </c>
      <c r="I75" s="210" t="s">
        <v>252</v>
      </c>
      <c r="J75" s="189" t="s">
        <v>1001</v>
      </c>
      <c r="K75" s="211">
        <v>670</v>
      </c>
      <c r="L75" s="211">
        <v>0</v>
      </c>
      <c r="M75" s="211">
        <v>0</v>
      </c>
      <c r="N75" s="211">
        <v>670</v>
      </c>
      <c r="O75" s="212">
        <v>44211.629189814812</v>
      </c>
      <c r="P75" s="213">
        <v>493</v>
      </c>
      <c r="Q75" s="213">
        <v>0</v>
      </c>
      <c r="R75" s="213">
        <v>0</v>
      </c>
      <c r="S75" s="213">
        <v>493</v>
      </c>
      <c r="T75" s="214">
        <v>44211.629189814812</v>
      </c>
      <c r="U75" s="211">
        <v>470</v>
      </c>
      <c r="V75" s="211">
        <v>0</v>
      </c>
      <c r="W75" s="211">
        <v>0</v>
      </c>
      <c r="X75" s="211">
        <v>470</v>
      </c>
      <c r="Y75" s="212">
        <v>44211.629189814812</v>
      </c>
    </row>
    <row r="76" spans="1:25" ht="45" hidden="1" x14ac:dyDescent="0.25">
      <c r="A76" s="189" t="s">
        <v>633</v>
      </c>
      <c r="B76" s="189" t="s">
        <v>240</v>
      </c>
      <c r="C76" s="209">
        <v>42384</v>
      </c>
      <c r="D76" s="206"/>
      <c r="E76" s="189" t="s">
        <v>1057</v>
      </c>
      <c r="F76" s="189" t="s">
        <v>241</v>
      </c>
      <c r="G76" s="189" t="str">
        <f t="shared" si="1"/>
        <v>SOCIEDAD CIVIL M&amp;S TELEVISION Y SERVICIOSEL CARMEN M&amp;S TELEVISION</v>
      </c>
      <c r="H76" s="189" t="s">
        <v>229</v>
      </c>
      <c r="I76" s="210" t="s">
        <v>242</v>
      </c>
      <c r="J76" s="189" t="s">
        <v>1001</v>
      </c>
      <c r="K76" s="211">
        <v>840</v>
      </c>
      <c r="L76" s="211">
        <v>1</v>
      </c>
      <c r="M76" s="211">
        <v>0</v>
      </c>
      <c r="N76" s="211">
        <v>841</v>
      </c>
      <c r="O76" s="212">
        <v>44211.65221064815</v>
      </c>
      <c r="P76" s="213">
        <v>828</v>
      </c>
      <c r="Q76" s="213">
        <v>1</v>
      </c>
      <c r="R76" s="213">
        <v>0</v>
      </c>
      <c r="S76" s="213">
        <v>829</v>
      </c>
      <c r="T76" s="214">
        <v>44211.65221064815</v>
      </c>
      <c r="U76" s="211">
        <v>809</v>
      </c>
      <c r="V76" s="211">
        <v>1</v>
      </c>
      <c r="W76" s="211">
        <v>0</v>
      </c>
      <c r="X76" s="211">
        <v>810</v>
      </c>
      <c r="Y76" s="212">
        <v>44211.65221064815</v>
      </c>
    </row>
    <row r="77" spans="1:25" ht="45" hidden="1" x14ac:dyDescent="0.25">
      <c r="A77" s="189" t="s">
        <v>633</v>
      </c>
      <c r="B77" s="189" t="s">
        <v>480</v>
      </c>
      <c r="C77" s="209">
        <v>42389</v>
      </c>
      <c r="D77" s="206"/>
      <c r="E77" s="189" t="s">
        <v>480</v>
      </c>
      <c r="F77" s="189" t="s">
        <v>481</v>
      </c>
      <c r="G77" s="189" t="str">
        <f t="shared" si="1"/>
        <v>ROSADO MUÑOZ GLORIA ELIZABETHCABLE OLMEDO</v>
      </c>
      <c r="H77" s="189" t="s">
        <v>229</v>
      </c>
      <c r="I77" s="210" t="s">
        <v>482</v>
      </c>
      <c r="J77" s="189" t="s">
        <v>1001</v>
      </c>
      <c r="K77" s="211">
        <v>200</v>
      </c>
      <c r="L77" s="211">
        <v>5</v>
      </c>
      <c r="M77" s="211">
        <v>0</v>
      </c>
      <c r="N77" s="211">
        <v>205</v>
      </c>
      <c r="O77" s="212">
        <v>44210.547650462962</v>
      </c>
      <c r="P77" s="213">
        <v>200</v>
      </c>
      <c r="Q77" s="213">
        <v>5</v>
      </c>
      <c r="R77" s="213">
        <v>0</v>
      </c>
      <c r="S77" s="213">
        <v>205</v>
      </c>
      <c r="T77" s="214">
        <v>44210.547650462962</v>
      </c>
      <c r="U77" s="211">
        <v>200</v>
      </c>
      <c r="V77" s="211">
        <v>5</v>
      </c>
      <c r="W77" s="211">
        <v>0</v>
      </c>
      <c r="X77" s="211">
        <v>205</v>
      </c>
      <c r="Y77" s="212">
        <v>44210.547650462962</v>
      </c>
    </row>
    <row r="78" spans="1:25" ht="67.5" hidden="1" x14ac:dyDescent="0.25">
      <c r="A78" s="189" t="s">
        <v>633</v>
      </c>
      <c r="B78" s="189" t="s">
        <v>0</v>
      </c>
      <c r="C78" s="209">
        <v>42390</v>
      </c>
      <c r="D78" s="206"/>
      <c r="E78" s="189" t="s">
        <v>0</v>
      </c>
      <c r="F78" s="188" t="s">
        <v>622</v>
      </c>
      <c r="G78" s="189" t="str">
        <f t="shared" si="1"/>
        <v>PACHECO SAGUAY LUIS EDUARDOCBVISION SANTA ROSA</v>
      </c>
      <c r="H78" s="189" t="s">
        <v>74</v>
      </c>
      <c r="I78" s="216" t="s">
        <v>514</v>
      </c>
      <c r="J78" s="189" t="s">
        <v>1001</v>
      </c>
      <c r="K78" s="211">
        <v>1710</v>
      </c>
      <c r="L78" s="211">
        <v>10</v>
      </c>
      <c r="M78" s="211">
        <v>0</v>
      </c>
      <c r="N78" s="211">
        <v>1720</v>
      </c>
      <c r="O78" s="212">
        <v>44211.66615740741</v>
      </c>
      <c r="P78" s="213">
        <v>1670</v>
      </c>
      <c r="Q78" s="213">
        <v>10</v>
      </c>
      <c r="R78" s="213">
        <v>0</v>
      </c>
      <c r="S78" s="213">
        <v>1680</v>
      </c>
      <c r="T78" s="214">
        <v>44211.66615740741</v>
      </c>
      <c r="U78" s="211">
        <v>1630</v>
      </c>
      <c r="V78" s="211">
        <v>10</v>
      </c>
      <c r="W78" s="211">
        <v>0</v>
      </c>
      <c r="X78" s="211">
        <v>1640</v>
      </c>
      <c r="Y78" s="212">
        <v>44211.66615740741</v>
      </c>
    </row>
    <row r="79" spans="1:25" ht="45" hidden="1" x14ac:dyDescent="0.25">
      <c r="A79" s="189" t="s">
        <v>633</v>
      </c>
      <c r="B79" s="189" t="s">
        <v>385</v>
      </c>
      <c r="C79" s="209">
        <v>42390</v>
      </c>
      <c r="D79" s="206"/>
      <c r="E79" s="189" t="s">
        <v>385</v>
      </c>
      <c r="F79" s="189" t="s">
        <v>386</v>
      </c>
      <c r="G79" s="189" t="str">
        <f t="shared" si="1"/>
        <v>CANTUÑA ZARUMA JORGE ALFONSOCABLEVISION ZAMORA</v>
      </c>
      <c r="H79" s="189" t="s">
        <v>376</v>
      </c>
      <c r="I79" s="210" t="s">
        <v>387</v>
      </c>
      <c r="J79" s="189" t="s">
        <v>1001</v>
      </c>
      <c r="K79" s="211">
        <v>265</v>
      </c>
      <c r="L79" s="211">
        <v>1</v>
      </c>
      <c r="M79" s="211">
        <v>0</v>
      </c>
      <c r="N79" s="211">
        <v>266</v>
      </c>
      <c r="O79" s="212">
        <v>44209.638148148151</v>
      </c>
      <c r="P79" s="213">
        <v>262</v>
      </c>
      <c r="Q79" s="213">
        <v>1</v>
      </c>
      <c r="R79" s="213">
        <v>0</v>
      </c>
      <c r="S79" s="213">
        <v>263</v>
      </c>
      <c r="T79" s="214">
        <v>44209.638148148151</v>
      </c>
      <c r="U79" s="211">
        <v>260</v>
      </c>
      <c r="V79" s="211">
        <v>1</v>
      </c>
      <c r="W79" s="211">
        <v>0</v>
      </c>
      <c r="X79" s="211">
        <v>261</v>
      </c>
      <c r="Y79" s="212">
        <v>44209.638148148151</v>
      </c>
    </row>
    <row r="80" spans="1:25" ht="56.25" hidden="1" x14ac:dyDescent="0.25">
      <c r="A80" s="189" t="s">
        <v>633</v>
      </c>
      <c r="B80" s="189" t="s">
        <v>485</v>
      </c>
      <c r="C80" s="209">
        <v>42391</v>
      </c>
      <c r="D80" s="206"/>
      <c r="E80" s="189" t="s">
        <v>485</v>
      </c>
      <c r="F80" s="189" t="s">
        <v>733</v>
      </c>
      <c r="G80" s="189" t="str">
        <f t="shared" si="1"/>
        <v>BRITO LLIVIGAÑAY MANUEL ANTONIOEL QUINCHE TV</v>
      </c>
      <c r="H80" s="189" t="s">
        <v>310</v>
      </c>
      <c r="I80" s="210" t="s">
        <v>522</v>
      </c>
      <c r="J80" s="189" t="s">
        <v>1001</v>
      </c>
      <c r="K80" s="211">
        <v>41</v>
      </c>
      <c r="L80" s="211">
        <v>0</v>
      </c>
      <c r="M80" s="211">
        <v>41</v>
      </c>
      <c r="N80" s="211">
        <v>82</v>
      </c>
      <c r="O80" s="212">
        <v>44215.754432870373</v>
      </c>
      <c r="P80" s="213">
        <v>42</v>
      </c>
      <c r="Q80" s="213">
        <v>0</v>
      </c>
      <c r="R80" s="213">
        <v>42</v>
      </c>
      <c r="S80" s="213">
        <v>84</v>
      </c>
      <c r="T80" s="214">
        <v>44215.754432870373</v>
      </c>
      <c r="U80" s="211">
        <v>45</v>
      </c>
      <c r="V80" s="211">
        <v>0</v>
      </c>
      <c r="W80" s="211">
        <v>45</v>
      </c>
      <c r="X80" s="211">
        <v>90</v>
      </c>
      <c r="Y80" s="212">
        <v>44215.754432870373</v>
      </c>
    </row>
    <row r="81" spans="1:25" ht="45" hidden="1" x14ac:dyDescent="0.25">
      <c r="A81" s="189" t="s">
        <v>633</v>
      </c>
      <c r="B81" s="189" t="s">
        <v>548</v>
      </c>
      <c r="C81" s="209">
        <v>42394</v>
      </c>
      <c r="D81" s="206"/>
      <c r="E81" s="189" t="s">
        <v>1058</v>
      </c>
      <c r="F81" s="189" t="s">
        <v>203</v>
      </c>
      <c r="G81" s="189" t="str">
        <f t="shared" si="1"/>
        <v>BFVISION COMUNICACIONES CIA. LTDA.BF VISION</v>
      </c>
      <c r="H81" s="189" t="s">
        <v>201</v>
      </c>
      <c r="I81" s="210" t="s">
        <v>518</v>
      </c>
      <c r="J81" s="189" t="s">
        <v>1001</v>
      </c>
      <c r="K81" s="206"/>
      <c r="L81" s="206"/>
      <c r="M81" s="206"/>
      <c r="N81" s="211">
        <v>0</v>
      </c>
      <c r="O81" s="206"/>
      <c r="P81" s="215"/>
      <c r="Q81" s="215"/>
      <c r="R81" s="215"/>
      <c r="S81" s="213">
        <v>0</v>
      </c>
      <c r="T81" s="215"/>
      <c r="U81" s="206"/>
      <c r="V81" s="206"/>
      <c r="W81" s="206"/>
      <c r="X81" s="211">
        <v>0</v>
      </c>
      <c r="Y81" s="206"/>
    </row>
    <row r="82" spans="1:25" ht="67.5" x14ac:dyDescent="0.25">
      <c r="A82" s="189" t="s">
        <v>633</v>
      </c>
      <c r="B82" s="189" t="s">
        <v>505</v>
      </c>
      <c r="C82" s="209">
        <v>42398</v>
      </c>
      <c r="D82" s="206"/>
      <c r="E82" s="189" t="s">
        <v>428</v>
      </c>
      <c r="F82" s="189" t="s">
        <v>508</v>
      </c>
      <c r="G82" s="189" t="str">
        <f t="shared" si="1"/>
        <v>CAYAMBEVISION S.ACAYAMBE VISION</v>
      </c>
      <c r="H82" s="189" t="s">
        <v>310</v>
      </c>
      <c r="I82" s="216" t="s">
        <v>965</v>
      </c>
      <c r="J82" s="189" t="s">
        <v>1001</v>
      </c>
      <c r="K82" s="211">
        <v>9</v>
      </c>
      <c r="L82" s="211">
        <v>0</v>
      </c>
      <c r="M82" s="211">
        <v>9</v>
      </c>
      <c r="N82" s="211">
        <v>18</v>
      </c>
      <c r="O82" s="212">
        <v>44214.670138888891</v>
      </c>
      <c r="P82" s="213">
        <v>12</v>
      </c>
      <c r="Q82" s="213">
        <v>0</v>
      </c>
      <c r="R82" s="213">
        <v>12</v>
      </c>
      <c r="S82" s="213">
        <v>24</v>
      </c>
      <c r="T82" s="214">
        <v>44214.670138888891</v>
      </c>
      <c r="U82" s="211">
        <v>12</v>
      </c>
      <c r="V82" s="211">
        <v>0</v>
      </c>
      <c r="W82" s="211">
        <v>0</v>
      </c>
      <c r="X82" s="211">
        <v>12</v>
      </c>
      <c r="Y82" s="212">
        <v>44214.670138888891</v>
      </c>
    </row>
    <row r="83" spans="1:25" ht="45" hidden="1" x14ac:dyDescent="0.25">
      <c r="A83" s="189" t="s">
        <v>633</v>
      </c>
      <c r="B83" s="189" t="s">
        <v>507</v>
      </c>
      <c r="C83" s="209">
        <v>42401</v>
      </c>
      <c r="D83" s="206"/>
      <c r="E83" s="189" t="s">
        <v>507</v>
      </c>
      <c r="F83" s="189" t="s">
        <v>510</v>
      </c>
      <c r="G83" s="189" t="str">
        <f t="shared" si="1"/>
        <v>MANCHENO FLORES RICARDO GUILLERMOTELE-SPACIO R&amp;M</v>
      </c>
      <c r="H83" s="189" t="s">
        <v>310</v>
      </c>
      <c r="I83" s="210" t="s">
        <v>523</v>
      </c>
      <c r="J83" s="189" t="s">
        <v>1001</v>
      </c>
      <c r="K83" s="206"/>
      <c r="L83" s="206"/>
      <c r="M83" s="206"/>
      <c r="N83" s="211">
        <v>0</v>
      </c>
      <c r="O83" s="206"/>
      <c r="P83" s="215"/>
      <c r="Q83" s="215"/>
      <c r="R83" s="215"/>
      <c r="S83" s="213">
        <v>0</v>
      </c>
      <c r="T83" s="215"/>
      <c r="U83" s="206"/>
      <c r="V83" s="206"/>
      <c r="W83" s="206"/>
      <c r="X83" s="211">
        <v>0</v>
      </c>
      <c r="Y83" s="206"/>
    </row>
    <row r="84" spans="1:25" ht="45" hidden="1" x14ac:dyDescent="0.25">
      <c r="A84" s="189" t="s">
        <v>633</v>
      </c>
      <c r="B84" s="189" t="s">
        <v>575</v>
      </c>
      <c r="C84" s="209">
        <v>42405</v>
      </c>
      <c r="D84" s="206"/>
      <c r="E84" s="189" t="s">
        <v>1059</v>
      </c>
      <c r="F84" s="189" t="s">
        <v>111</v>
      </c>
      <c r="G84" s="189" t="str">
        <f t="shared" si="1"/>
        <v>MEGAVISIONCABLE S.A.MEGAVISION CABLE</v>
      </c>
      <c r="H84" s="189" t="s">
        <v>107</v>
      </c>
      <c r="I84" s="210" t="s">
        <v>653</v>
      </c>
      <c r="J84" s="189" t="s">
        <v>1001</v>
      </c>
      <c r="K84" s="211">
        <v>1368</v>
      </c>
      <c r="L84" s="211">
        <v>12</v>
      </c>
      <c r="M84" s="211">
        <v>0</v>
      </c>
      <c r="N84" s="211">
        <v>1380</v>
      </c>
      <c r="O84" s="217">
        <v>44208.420613425929</v>
      </c>
      <c r="P84" s="218">
        <v>1368</v>
      </c>
      <c r="Q84" s="218">
        <v>12</v>
      </c>
      <c r="R84" s="218">
        <v>0</v>
      </c>
      <c r="S84" s="218">
        <v>1380</v>
      </c>
      <c r="T84" s="219">
        <v>44208.420613425929</v>
      </c>
      <c r="U84" s="220">
        <v>1678</v>
      </c>
      <c r="V84" s="220">
        <v>12</v>
      </c>
      <c r="W84" s="220">
        <v>0</v>
      </c>
      <c r="X84" s="220">
        <v>1690</v>
      </c>
      <c r="Y84" s="217">
        <v>44208.420613425929</v>
      </c>
    </row>
    <row r="85" spans="1:25" ht="45" hidden="1" x14ac:dyDescent="0.25">
      <c r="A85" s="189" t="s">
        <v>633</v>
      </c>
      <c r="B85" s="189" t="s">
        <v>494</v>
      </c>
      <c r="C85" s="209">
        <v>42415</v>
      </c>
      <c r="D85" s="206"/>
      <c r="E85" s="189" t="s">
        <v>494</v>
      </c>
      <c r="F85" s="189" t="s">
        <v>495</v>
      </c>
      <c r="G85" s="189" t="str">
        <f t="shared" si="1"/>
        <v>MORA CUASTUSA ANGEL FERNANDOCABLEMASHI</v>
      </c>
      <c r="H85" s="189" t="s">
        <v>154</v>
      </c>
      <c r="I85" s="210" t="s">
        <v>517</v>
      </c>
      <c r="J85" s="189" t="s">
        <v>1001</v>
      </c>
      <c r="K85" s="211">
        <v>20</v>
      </c>
      <c r="L85" s="211">
        <v>0</v>
      </c>
      <c r="M85" s="211">
        <v>0</v>
      </c>
      <c r="N85" s="211">
        <v>20</v>
      </c>
      <c r="O85" s="212">
        <v>44210.929849537039</v>
      </c>
      <c r="P85" s="213">
        <v>20</v>
      </c>
      <c r="Q85" s="213">
        <v>0</v>
      </c>
      <c r="R85" s="213">
        <v>0</v>
      </c>
      <c r="S85" s="213">
        <v>20</v>
      </c>
      <c r="T85" s="214">
        <v>44210.929849537039</v>
      </c>
      <c r="U85" s="211">
        <v>20</v>
      </c>
      <c r="V85" s="211">
        <v>0</v>
      </c>
      <c r="W85" s="211">
        <v>0</v>
      </c>
      <c r="X85" s="211">
        <v>20</v>
      </c>
      <c r="Y85" s="212">
        <v>44210.929849537039</v>
      </c>
    </row>
    <row r="86" spans="1:25" ht="45" hidden="1" x14ac:dyDescent="0.25">
      <c r="A86" s="189" t="s">
        <v>633</v>
      </c>
      <c r="B86" s="189" t="s">
        <v>282</v>
      </c>
      <c r="C86" s="209">
        <v>42416</v>
      </c>
      <c r="D86" s="206"/>
      <c r="E86" s="189" t="s">
        <v>282</v>
      </c>
      <c r="F86" s="189" t="s">
        <v>283</v>
      </c>
      <c r="G86" s="189" t="str">
        <f t="shared" si="1"/>
        <v>TORRES PARRA MARCO LEONCIOMENDEZVISION</v>
      </c>
      <c r="H86" s="189" t="s">
        <v>274</v>
      </c>
      <c r="I86" s="210" t="s">
        <v>284</v>
      </c>
      <c r="J86" s="189" t="s">
        <v>1001</v>
      </c>
      <c r="K86" s="211">
        <v>158</v>
      </c>
      <c r="L86" s="211">
        <v>0</v>
      </c>
      <c r="M86" s="211">
        <v>0</v>
      </c>
      <c r="N86" s="211">
        <v>158</v>
      </c>
      <c r="O86" s="212">
        <v>44204.286076388889</v>
      </c>
      <c r="P86" s="213">
        <v>316</v>
      </c>
      <c r="Q86" s="213">
        <v>0</v>
      </c>
      <c r="R86" s="213">
        <v>0</v>
      </c>
      <c r="S86" s="213">
        <v>316</v>
      </c>
      <c r="T86" s="214">
        <v>44204.286076388889</v>
      </c>
      <c r="U86" s="211">
        <v>158</v>
      </c>
      <c r="V86" s="211">
        <v>0</v>
      </c>
      <c r="W86" s="211">
        <v>0</v>
      </c>
      <c r="X86" s="211">
        <v>158</v>
      </c>
      <c r="Y86" s="212">
        <v>44204.286076388889</v>
      </c>
    </row>
    <row r="87" spans="1:25" ht="45" hidden="1" x14ac:dyDescent="0.25">
      <c r="A87" s="189" t="s">
        <v>633</v>
      </c>
      <c r="B87" s="188" t="s">
        <v>617</v>
      </c>
      <c r="C87" s="209">
        <v>42418</v>
      </c>
      <c r="D87" s="206"/>
      <c r="E87" s="189" t="s">
        <v>1060</v>
      </c>
      <c r="F87" s="189" t="s">
        <v>618</v>
      </c>
      <c r="G87" s="189" t="str">
        <f t="shared" si="1"/>
        <v>SERVICIOS DE TELECOMUNICACIONES VALENCIATEVE S.A.TVMAR</v>
      </c>
      <c r="H87" s="189" t="s">
        <v>201</v>
      </c>
      <c r="I87" s="210" t="s">
        <v>202</v>
      </c>
      <c r="J87" s="189" t="s">
        <v>1001</v>
      </c>
      <c r="K87" s="206"/>
      <c r="L87" s="206"/>
      <c r="M87" s="206"/>
      <c r="N87" s="211">
        <v>0</v>
      </c>
      <c r="O87" s="206"/>
      <c r="P87" s="215"/>
      <c r="Q87" s="215"/>
      <c r="R87" s="215"/>
      <c r="S87" s="213">
        <v>0</v>
      </c>
      <c r="T87" s="215"/>
      <c r="U87" s="206"/>
      <c r="V87" s="206"/>
      <c r="W87" s="206"/>
      <c r="X87" s="211">
        <v>0</v>
      </c>
      <c r="Y87" s="206"/>
    </row>
    <row r="88" spans="1:25" ht="56.25" hidden="1" x14ac:dyDescent="0.25">
      <c r="A88" s="189" t="s">
        <v>633</v>
      </c>
      <c r="B88" s="189" t="s">
        <v>490</v>
      </c>
      <c r="C88" s="209">
        <v>42422</v>
      </c>
      <c r="D88" s="206"/>
      <c r="E88" s="189" t="s">
        <v>1061</v>
      </c>
      <c r="F88" s="189" t="s">
        <v>492</v>
      </c>
      <c r="G88" s="189" t="str">
        <f t="shared" si="1"/>
        <v>SERVICIO DE TELECOMUNICACIONES OROBLA S.A.TV ORO MALVAS</v>
      </c>
      <c r="H88" s="189" t="s">
        <v>74</v>
      </c>
      <c r="I88" s="216" t="s">
        <v>515</v>
      </c>
      <c r="J88" s="189" t="s">
        <v>1001</v>
      </c>
      <c r="K88" s="206"/>
      <c r="L88" s="206"/>
      <c r="M88" s="206"/>
      <c r="N88" s="211">
        <v>0</v>
      </c>
      <c r="O88" s="206"/>
      <c r="P88" s="215"/>
      <c r="Q88" s="215"/>
      <c r="R88" s="215"/>
      <c r="S88" s="213">
        <v>0</v>
      </c>
      <c r="T88" s="215"/>
      <c r="U88" s="206"/>
      <c r="V88" s="206"/>
      <c r="W88" s="206"/>
      <c r="X88" s="211">
        <v>0</v>
      </c>
      <c r="Y88" s="206"/>
    </row>
    <row r="89" spans="1:25" ht="45" hidden="1" x14ac:dyDescent="0.25">
      <c r="A89" s="189" t="s">
        <v>633</v>
      </c>
      <c r="B89" s="188" t="s">
        <v>469</v>
      </c>
      <c r="C89" s="209">
        <v>42422</v>
      </c>
      <c r="D89" s="206"/>
      <c r="E89" s="189" t="s">
        <v>1062</v>
      </c>
      <c r="F89" s="189" t="s">
        <v>129</v>
      </c>
      <c r="G89" s="189" t="str">
        <f t="shared" si="1"/>
        <v>SERVICIOS DE CABLE Y COMUNICACIONES CABLEDURAN S.A.CABLEEXPRESS</v>
      </c>
      <c r="H89" s="189" t="s">
        <v>127</v>
      </c>
      <c r="I89" s="210" t="s">
        <v>516</v>
      </c>
      <c r="J89" s="189" t="s">
        <v>1001</v>
      </c>
      <c r="K89" s="206"/>
      <c r="L89" s="206"/>
      <c r="M89" s="206"/>
      <c r="N89" s="211">
        <v>0</v>
      </c>
      <c r="O89" s="206"/>
      <c r="P89" s="215"/>
      <c r="Q89" s="215"/>
      <c r="R89" s="215"/>
      <c r="S89" s="213">
        <v>0</v>
      </c>
      <c r="T89" s="215"/>
      <c r="U89" s="206"/>
      <c r="V89" s="206"/>
      <c r="W89" s="206"/>
      <c r="X89" s="211">
        <v>0</v>
      </c>
      <c r="Y89" s="206"/>
    </row>
    <row r="90" spans="1:25" ht="45" hidden="1" x14ac:dyDescent="0.25">
      <c r="A90" s="189" t="s">
        <v>633</v>
      </c>
      <c r="B90" s="189" t="s">
        <v>498</v>
      </c>
      <c r="C90" s="209">
        <v>42422</v>
      </c>
      <c r="D90" s="206"/>
      <c r="E90" s="189" t="s">
        <v>498</v>
      </c>
      <c r="F90" s="189" t="s">
        <v>501</v>
      </c>
      <c r="G90" s="189" t="str">
        <f t="shared" si="1"/>
        <v>BLACIO BRAVO RONALD ALEXANDERCABLEMAGICO JARAMIJO</v>
      </c>
      <c r="H90" s="189" t="s">
        <v>229</v>
      </c>
      <c r="I90" s="210" t="s">
        <v>519</v>
      </c>
      <c r="J90" s="189" t="s">
        <v>1001</v>
      </c>
      <c r="K90" s="211">
        <v>275</v>
      </c>
      <c r="L90" s="211">
        <v>0</v>
      </c>
      <c r="M90" s="211">
        <v>0</v>
      </c>
      <c r="N90" s="211">
        <v>275</v>
      </c>
      <c r="O90" s="212">
        <v>44210.669374999998</v>
      </c>
      <c r="P90" s="213">
        <v>321</v>
      </c>
      <c r="Q90" s="213">
        <v>0</v>
      </c>
      <c r="R90" s="213">
        <v>0</v>
      </c>
      <c r="S90" s="213">
        <v>321</v>
      </c>
      <c r="T90" s="214">
        <v>44210.669374999998</v>
      </c>
      <c r="U90" s="211">
        <v>354</v>
      </c>
      <c r="V90" s="211">
        <v>0</v>
      </c>
      <c r="W90" s="211">
        <v>0</v>
      </c>
      <c r="X90" s="211">
        <v>354</v>
      </c>
      <c r="Y90" s="212">
        <v>44210.669374999998</v>
      </c>
    </row>
    <row r="91" spans="1:25" ht="45" hidden="1" x14ac:dyDescent="0.25">
      <c r="A91" s="189" t="s">
        <v>633</v>
      </c>
      <c r="B91" s="189" t="s">
        <v>301</v>
      </c>
      <c r="C91" s="209">
        <v>42423</v>
      </c>
      <c r="D91" s="206"/>
      <c r="E91" s="189" t="s">
        <v>301</v>
      </c>
      <c r="F91" s="189" t="s">
        <v>302</v>
      </c>
      <c r="G91" s="189" t="str">
        <f t="shared" si="1"/>
        <v>HEREDIA SIMBAÑA SEGUNDO ALFREDOSATEL TV</v>
      </c>
      <c r="H91" s="189" t="s">
        <v>297</v>
      </c>
      <c r="I91" s="210" t="s">
        <v>303</v>
      </c>
      <c r="J91" s="189" t="s">
        <v>1001</v>
      </c>
      <c r="K91" s="206"/>
      <c r="L91" s="206"/>
      <c r="M91" s="206"/>
      <c r="N91" s="211">
        <v>0</v>
      </c>
      <c r="O91" s="206"/>
      <c r="P91" s="215"/>
      <c r="Q91" s="215"/>
      <c r="R91" s="215"/>
      <c r="S91" s="213">
        <v>0</v>
      </c>
      <c r="T91" s="215"/>
      <c r="U91" s="206"/>
      <c r="V91" s="206"/>
      <c r="W91" s="206"/>
      <c r="X91" s="211">
        <v>0</v>
      </c>
      <c r="Y91" s="206"/>
    </row>
    <row r="92" spans="1:25" ht="45" hidden="1" x14ac:dyDescent="0.25">
      <c r="A92" s="189" t="s">
        <v>633</v>
      </c>
      <c r="B92" s="189" t="s">
        <v>488</v>
      </c>
      <c r="C92" s="209">
        <v>42429</v>
      </c>
      <c r="D92" s="206"/>
      <c r="E92" s="189" t="s">
        <v>488</v>
      </c>
      <c r="F92" s="189" t="s">
        <v>489</v>
      </c>
      <c r="G92" s="189" t="str">
        <f t="shared" si="1"/>
        <v>BUCHEIN BRAN VICENTE FERRERLAS NAVES TV</v>
      </c>
      <c r="H92" s="189" t="s">
        <v>26</v>
      </c>
      <c r="I92" s="210" t="s">
        <v>513</v>
      </c>
      <c r="J92" s="189" t="s">
        <v>1001</v>
      </c>
      <c r="K92" s="206"/>
      <c r="L92" s="206"/>
      <c r="M92" s="206"/>
      <c r="N92" s="211">
        <v>0</v>
      </c>
      <c r="O92" s="206"/>
      <c r="P92" s="215"/>
      <c r="Q92" s="215"/>
      <c r="R92" s="215"/>
      <c r="S92" s="213">
        <v>0</v>
      </c>
      <c r="T92" s="215"/>
      <c r="U92" s="206"/>
      <c r="V92" s="206"/>
      <c r="W92" s="206"/>
      <c r="X92" s="211">
        <v>0</v>
      </c>
      <c r="Y92" s="206"/>
    </row>
    <row r="93" spans="1:25" ht="101.25" hidden="1" x14ac:dyDescent="0.25">
      <c r="A93" s="189" t="s">
        <v>633</v>
      </c>
      <c r="B93" s="189" t="s">
        <v>553</v>
      </c>
      <c r="C93" s="209">
        <v>42432</v>
      </c>
      <c r="D93" s="206"/>
      <c r="E93" s="189" t="s">
        <v>553</v>
      </c>
      <c r="F93" s="189" t="s">
        <v>563</v>
      </c>
      <c r="G93" s="189" t="str">
        <f t="shared" si="1"/>
        <v>VEINTIMILLA PESANTEZ ANDRES JONATHANMIGUEL ARCANGEL</v>
      </c>
      <c r="H93" s="189" t="s">
        <v>310</v>
      </c>
      <c r="I93" s="216" t="s">
        <v>1063</v>
      </c>
      <c r="J93" s="189" t="s">
        <v>1001</v>
      </c>
      <c r="K93" s="211">
        <v>0</v>
      </c>
      <c r="L93" s="211">
        <v>0</v>
      </c>
      <c r="M93" s="211">
        <v>146</v>
      </c>
      <c r="N93" s="211">
        <v>146</v>
      </c>
      <c r="O93" s="212">
        <v>44211.790254629632</v>
      </c>
      <c r="P93" s="213">
        <v>0</v>
      </c>
      <c r="Q93" s="213">
        <v>0</v>
      </c>
      <c r="R93" s="213">
        <v>134</v>
      </c>
      <c r="S93" s="213">
        <v>134</v>
      </c>
      <c r="T93" s="214">
        <v>44211.790254629632</v>
      </c>
      <c r="U93" s="211">
        <v>0</v>
      </c>
      <c r="V93" s="211">
        <v>0</v>
      </c>
      <c r="W93" s="211">
        <v>168</v>
      </c>
      <c r="X93" s="211">
        <v>168</v>
      </c>
      <c r="Y93" s="212">
        <v>44211.790254629632</v>
      </c>
    </row>
    <row r="94" spans="1:25" ht="45" hidden="1" x14ac:dyDescent="0.25">
      <c r="A94" s="189" t="s">
        <v>633</v>
      </c>
      <c r="B94" s="189" t="s">
        <v>667</v>
      </c>
      <c r="C94" s="209">
        <v>42436</v>
      </c>
      <c r="D94" s="206"/>
      <c r="E94" s="189" t="s">
        <v>667</v>
      </c>
      <c r="F94" s="189" t="s">
        <v>496</v>
      </c>
      <c r="G94" s="189" t="str">
        <f t="shared" si="1"/>
        <v>BUSTAMANTE PAREDES PATRICIA ELIZABETHTVCABLE CELICA</v>
      </c>
      <c r="H94" s="189" t="s">
        <v>164</v>
      </c>
      <c r="I94" s="210" t="s">
        <v>174</v>
      </c>
      <c r="J94" s="189" t="s">
        <v>1001</v>
      </c>
      <c r="K94" s="206"/>
      <c r="L94" s="206"/>
      <c r="M94" s="206"/>
      <c r="N94" s="211">
        <v>0</v>
      </c>
      <c r="O94" s="206"/>
      <c r="P94" s="215"/>
      <c r="Q94" s="215"/>
      <c r="R94" s="215"/>
      <c r="S94" s="213">
        <v>0</v>
      </c>
      <c r="T94" s="215"/>
      <c r="U94" s="206"/>
      <c r="V94" s="206"/>
      <c r="W94" s="206"/>
      <c r="X94" s="211">
        <v>0</v>
      </c>
      <c r="Y94" s="206"/>
    </row>
    <row r="95" spans="1:25" ht="45" hidden="1" x14ac:dyDescent="0.25">
      <c r="A95" s="189" t="s">
        <v>633</v>
      </c>
      <c r="B95" s="189" t="s">
        <v>491</v>
      </c>
      <c r="C95" s="209">
        <v>42438</v>
      </c>
      <c r="D95" s="206"/>
      <c r="E95" s="189" t="s">
        <v>1064</v>
      </c>
      <c r="F95" s="189" t="s">
        <v>493</v>
      </c>
      <c r="G95" s="189" t="str">
        <f t="shared" si="1"/>
        <v>ANTEL ANTENAS Y TELECOMUNICACIONES S.A.COSTACOMTV</v>
      </c>
      <c r="H95" s="189" t="s">
        <v>127</v>
      </c>
      <c r="I95" s="210" t="s">
        <v>743</v>
      </c>
      <c r="J95" s="189" t="s">
        <v>1001</v>
      </c>
      <c r="K95" s="211">
        <v>1909</v>
      </c>
      <c r="L95" s="211">
        <v>13</v>
      </c>
      <c r="M95" s="211">
        <v>0</v>
      </c>
      <c r="N95" s="211">
        <v>1922</v>
      </c>
      <c r="O95" s="212">
        <v>44208.722488425927</v>
      </c>
      <c r="P95" s="213">
        <v>1852</v>
      </c>
      <c r="Q95" s="213">
        <v>16</v>
      </c>
      <c r="R95" s="213">
        <v>0</v>
      </c>
      <c r="S95" s="213">
        <v>1868</v>
      </c>
      <c r="T95" s="214">
        <v>44208.722488425927</v>
      </c>
      <c r="U95" s="211">
        <v>2322</v>
      </c>
      <c r="V95" s="211">
        <v>18</v>
      </c>
      <c r="W95" s="211">
        <v>0</v>
      </c>
      <c r="X95" s="211">
        <v>2340</v>
      </c>
      <c r="Y95" s="212">
        <v>44208.722488425927</v>
      </c>
    </row>
    <row r="96" spans="1:25" ht="45" hidden="1" x14ac:dyDescent="0.25">
      <c r="A96" s="189" t="s">
        <v>633</v>
      </c>
      <c r="B96" s="189" t="s">
        <v>541</v>
      </c>
      <c r="C96" s="209">
        <v>42439</v>
      </c>
      <c r="D96" s="206"/>
      <c r="E96" s="189" t="s">
        <v>1065</v>
      </c>
      <c r="F96" s="189" t="s">
        <v>556</v>
      </c>
      <c r="G96" s="189" t="str">
        <f t="shared" si="1"/>
        <v>CABLE VISION PIÑAS PINASTV S.A.PIÑAS TV S.A.</v>
      </c>
      <c r="H96" s="189" t="s">
        <v>74</v>
      </c>
      <c r="I96" s="210" t="s">
        <v>95</v>
      </c>
      <c r="J96" s="189" t="s">
        <v>1001</v>
      </c>
      <c r="K96" s="206"/>
      <c r="L96" s="206"/>
      <c r="M96" s="206"/>
      <c r="N96" s="211">
        <v>0</v>
      </c>
      <c r="O96" s="206"/>
      <c r="P96" s="215"/>
      <c r="Q96" s="215"/>
      <c r="R96" s="215"/>
      <c r="S96" s="213">
        <v>0</v>
      </c>
      <c r="T96" s="215"/>
      <c r="U96" s="206"/>
      <c r="V96" s="206"/>
      <c r="W96" s="206"/>
      <c r="X96" s="211">
        <v>0</v>
      </c>
      <c r="Y96" s="206"/>
    </row>
    <row r="97" spans="1:25" ht="45" hidden="1" x14ac:dyDescent="0.25">
      <c r="A97" s="189" t="s">
        <v>633</v>
      </c>
      <c r="B97" s="188" t="s">
        <v>654</v>
      </c>
      <c r="C97" s="209">
        <v>42439</v>
      </c>
      <c r="D97" s="206"/>
      <c r="E97" s="189" t="s">
        <v>1066</v>
      </c>
      <c r="F97" s="189" t="s">
        <v>113</v>
      </c>
      <c r="G97" s="189" t="str">
        <f t="shared" si="1"/>
        <v>SERVICIOS DE TELECOMUNICACIONES TROPICTV S.A.TROPICABLE</v>
      </c>
      <c r="H97" s="189" t="s">
        <v>107</v>
      </c>
      <c r="I97" s="210" t="s">
        <v>655</v>
      </c>
      <c r="J97" s="189" t="s">
        <v>1001</v>
      </c>
      <c r="K97" s="211">
        <v>233</v>
      </c>
      <c r="L97" s="211">
        <v>8</v>
      </c>
      <c r="M97" s="211">
        <v>0</v>
      </c>
      <c r="N97" s="211">
        <v>241</v>
      </c>
      <c r="O97" s="212">
        <v>44208.720312500001</v>
      </c>
      <c r="P97" s="213">
        <v>233</v>
      </c>
      <c r="Q97" s="213">
        <v>8</v>
      </c>
      <c r="R97" s="213">
        <v>0</v>
      </c>
      <c r="S97" s="213">
        <v>241</v>
      </c>
      <c r="T97" s="214">
        <v>44208.720312500001</v>
      </c>
      <c r="U97" s="211">
        <v>233</v>
      </c>
      <c r="V97" s="211">
        <v>8</v>
      </c>
      <c r="W97" s="211">
        <v>0</v>
      </c>
      <c r="X97" s="211">
        <v>241</v>
      </c>
      <c r="Y97" s="212">
        <v>44208.720312500001</v>
      </c>
    </row>
    <row r="98" spans="1:25" ht="45" hidden="1" x14ac:dyDescent="0.25">
      <c r="A98" s="189" t="s">
        <v>633</v>
      </c>
      <c r="B98" s="188" t="s">
        <v>499</v>
      </c>
      <c r="C98" s="209">
        <v>42439</v>
      </c>
      <c r="D98" s="206"/>
      <c r="E98" s="189" t="s">
        <v>1057</v>
      </c>
      <c r="F98" s="189" t="s">
        <v>502</v>
      </c>
      <c r="G98" s="189" t="str">
        <f t="shared" si="1"/>
        <v>ECUATORIANA DE TELECOMUNICACIONES  Y ANTENAS SATELITE, ETASAT CIA. LTDA.ETASAT</v>
      </c>
      <c r="H98" s="189" t="s">
        <v>229</v>
      </c>
      <c r="I98" s="210" t="s">
        <v>1067</v>
      </c>
      <c r="J98" s="189" t="s">
        <v>1001</v>
      </c>
      <c r="K98" s="211">
        <v>465</v>
      </c>
      <c r="L98" s="211">
        <v>0</v>
      </c>
      <c r="M98" s="211">
        <v>0</v>
      </c>
      <c r="N98" s="211">
        <v>465</v>
      </c>
      <c r="O98" s="212">
        <v>44211.629340277781</v>
      </c>
      <c r="P98" s="213">
        <v>439</v>
      </c>
      <c r="Q98" s="213">
        <v>0</v>
      </c>
      <c r="R98" s="213">
        <v>0</v>
      </c>
      <c r="S98" s="213">
        <v>439</v>
      </c>
      <c r="T98" s="214">
        <v>44211.629340277781</v>
      </c>
      <c r="U98" s="211">
        <v>436</v>
      </c>
      <c r="V98" s="211">
        <v>0</v>
      </c>
      <c r="W98" s="211">
        <v>0</v>
      </c>
      <c r="X98" s="211">
        <v>436</v>
      </c>
      <c r="Y98" s="212">
        <v>44211.629340277781</v>
      </c>
    </row>
    <row r="99" spans="1:25" ht="45" hidden="1" x14ac:dyDescent="0.25">
      <c r="A99" s="189" t="s">
        <v>633</v>
      </c>
      <c r="B99" s="189" t="s">
        <v>160</v>
      </c>
      <c r="C99" s="209">
        <v>42440</v>
      </c>
      <c r="D99" s="206"/>
      <c r="E99" s="189" t="s">
        <v>160</v>
      </c>
      <c r="F99" s="189" t="s">
        <v>161</v>
      </c>
      <c r="G99" s="189" t="str">
        <f t="shared" si="1"/>
        <v>CAICEDO CARVAJAL JAIME OSWALDOPIMAMPIRO TV</v>
      </c>
      <c r="H99" s="189" t="s">
        <v>154</v>
      </c>
      <c r="I99" s="210" t="s">
        <v>162</v>
      </c>
      <c r="J99" s="189" t="s">
        <v>1001</v>
      </c>
      <c r="K99" s="211">
        <v>222</v>
      </c>
      <c r="L99" s="211">
        <v>1</v>
      </c>
      <c r="M99" s="211">
        <v>0</v>
      </c>
      <c r="N99" s="211">
        <v>223</v>
      </c>
      <c r="O99" s="212">
        <v>44210.718912037039</v>
      </c>
      <c r="P99" s="213">
        <v>223</v>
      </c>
      <c r="Q99" s="213">
        <v>1</v>
      </c>
      <c r="R99" s="213">
        <v>0</v>
      </c>
      <c r="S99" s="213">
        <v>224</v>
      </c>
      <c r="T99" s="214">
        <v>44210.718912037039</v>
      </c>
      <c r="U99" s="211">
        <v>239</v>
      </c>
      <c r="V99" s="211">
        <v>1</v>
      </c>
      <c r="W99" s="211">
        <v>0</v>
      </c>
      <c r="X99" s="211">
        <v>240</v>
      </c>
      <c r="Y99" s="212">
        <v>44210.718912037039</v>
      </c>
    </row>
    <row r="100" spans="1:25" ht="45" hidden="1" x14ac:dyDescent="0.25">
      <c r="A100" s="189" t="s">
        <v>633</v>
      </c>
      <c r="B100" s="189" t="s">
        <v>217</v>
      </c>
      <c r="C100" s="209">
        <v>42443</v>
      </c>
      <c r="D100" s="206"/>
      <c r="E100" s="189" t="s">
        <v>1068</v>
      </c>
      <c r="F100" s="189" t="s">
        <v>218</v>
      </c>
      <c r="G100" s="189" t="str">
        <f t="shared" si="1"/>
        <v>QUEVEDO CABLE TELEVISION QV CABLE S.A.QUEVEDO CABLE TV QV CABLE</v>
      </c>
      <c r="H100" s="189" t="s">
        <v>201</v>
      </c>
      <c r="I100" s="210" t="s">
        <v>211</v>
      </c>
      <c r="J100" s="189" t="s">
        <v>1001</v>
      </c>
      <c r="K100" s="211">
        <v>1089</v>
      </c>
      <c r="L100" s="211">
        <v>4</v>
      </c>
      <c r="M100" s="211">
        <v>0</v>
      </c>
      <c r="N100" s="211">
        <v>1093</v>
      </c>
      <c r="O100" s="212">
        <v>44211.699490740742</v>
      </c>
      <c r="P100" s="213">
        <v>1093</v>
      </c>
      <c r="Q100" s="213">
        <v>4</v>
      </c>
      <c r="R100" s="213">
        <v>0</v>
      </c>
      <c r="S100" s="213">
        <v>1097</v>
      </c>
      <c r="T100" s="214">
        <v>44211.699490740742</v>
      </c>
      <c r="U100" s="211">
        <v>1124</v>
      </c>
      <c r="V100" s="211">
        <v>4</v>
      </c>
      <c r="W100" s="211">
        <v>0</v>
      </c>
      <c r="X100" s="211">
        <v>1128</v>
      </c>
      <c r="Y100" s="212">
        <v>44211.699490740742</v>
      </c>
    </row>
    <row r="101" spans="1:25" ht="45" hidden="1" x14ac:dyDescent="0.25">
      <c r="A101" s="189" t="s">
        <v>633</v>
      </c>
      <c r="B101" s="189" t="s">
        <v>550</v>
      </c>
      <c r="C101" s="209">
        <v>42443</v>
      </c>
      <c r="D101" s="206"/>
      <c r="E101" s="189" t="s">
        <v>550</v>
      </c>
      <c r="F101" s="189" t="s">
        <v>560</v>
      </c>
      <c r="G101" s="189" t="str">
        <f t="shared" si="1"/>
        <v>VALLADARES PERUGACHI WILSON ERNESTOAMAZONTVNET</v>
      </c>
      <c r="H101" s="189" t="s">
        <v>290</v>
      </c>
      <c r="I101" s="210" t="s">
        <v>568</v>
      </c>
      <c r="J101" s="189" t="s">
        <v>1001</v>
      </c>
      <c r="K101" s="206"/>
      <c r="L101" s="206"/>
      <c r="M101" s="206"/>
      <c r="N101" s="211">
        <v>0</v>
      </c>
      <c r="O101" s="206"/>
      <c r="P101" s="215"/>
      <c r="Q101" s="215"/>
      <c r="R101" s="215"/>
      <c r="S101" s="213">
        <v>0</v>
      </c>
      <c r="T101" s="215"/>
      <c r="U101" s="206"/>
      <c r="V101" s="206"/>
      <c r="W101" s="206"/>
      <c r="X101" s="211">
        <v>0</v>
      </c>
      <c r="Y101" s="206"/>
    </row>
    <row r="102" spans="1:25" ht="90" hidden="1" x14ac:dyDescent="0.25">
      <c r="A102" s="189" t="s">
        <v>633</v>
      </c>
      <c r="B102" s="189" t="s">
        <v>506</v>
      </c>
      <c r="C102" s="209">
        <v>42444</v>
      </c>
      <c r="D102" s="206"/>
      <c r="E102" s="189" t="s">
        <v>1020</v>
      </c>
      <c r="F102" s="189" t="s">
        <v>509</v>
      </c>
      <c r="G102" s="189" t="str">
        <f t="shared" si="1"/>
        <v>SERVICIOS DE TELECOMUNICACIONES SETEL SASETEL S.A.</v>
      </c>
      <c r="H102" s="189" t="s">
        <v>310</v>
      </c>
      <c r="I102" s="216" t="s">
        <v>760</v>
      </c>
      <c r="J102" s="189" t="s">
        <v>1001</v>
      </c>
      <c r="K102" s="211">
        <v>133378</v>
      </c>
      <c r="L102" s="211">
        <v>2386</v>
      </c>
      <c r="M102" s="211">
        <v>0</v>
      </c>
      <c r="N102" s="211">
        <v>135764</v>
      </c>
      <c r="O102" s="212">
        <v>44209.765648148146</v>
      </c>
      <c r="P102" s="213">
        <v>124729</v>
      </c>
      <c r="Q102" s="213">
        <v>2307</v>
      </c>
      <c r="R102" s="213">
        <v>0</v>
      </c>
      <c r="S102" s="213">
        <v>127036</v>
      </c>
      <c r="T102" s="214">
        <v>44209.765648148146</v>
      </c>
      <c r="U102" s="211">
        <v>121113</v>
      </c>
      <c r="V102" s="211">
        <v>2265</v>
      </c>
      <c r="W102" s="211">
        <v>0</v>
      </c>
      <c r="X102" s="211">
        <v>123378</v>
      </c>
      <c r="Y102" s="212">
        <v>44209.765648148146</v>
      </c>
    </row>
    <row r="103" spans="1:25" ht="78.75" hidden="1" x14ac:dyDescent="0.25">
      <c r="A103" s="189" t="s">
        <v>633</v>
      </c>
      <c r="B103" s="189" t="s">
        <v>691</v>
      </c>
      <c r="C103" s="209">
        <v>42445</v>
      </c>
      <c r="D103" s="206"/>
      <c r="E103" s="189" t="s">
        <v>1069</v>
      </c>
      <c r="F103" s="189" t="s">
        <v>335</v>
      </c>
      <c r="G103" s="189" t="str">
        <f t="shared" si="1"/>
        <v>TELECOMUNICACIONES TV MUNDO S.A.TV MUNDO</v>
      </c>
      <c r="H103" s="189" t="s">
        <v>310</v>
      </c>
      <c r="I103" s="216" t="s">
        <v>1070</v>
      </c>
      <c r="J103" s="189" t="s">
        <v>1001</v>
      </c>
      <c r="K103" s="211">
        <v>846</v>
      </c>
      <c r="L103" s="211">
        <v>42</v>
      </c>
      <c r="M103" s="211">
        <v>0</v>
      </c>
      <c r="N103" s="211">
        <v>888</v>
      </c>
      <c r="O103" s="212">
        <v>44212.335277777776</v>
      </c>
      <c r="P103" s="213">
        <v>802</v>
      </c>
      <c r="Q103" s="213">
        <v>35</v>
      </c>
      <c r="R103" s="213">
        <v>0</v>
      </c>
      <c r="S103" s="213">
        <v>837</v>
      </c>
      <c r="T103" s="214">
        <v>44212.335277777776</v>
      </c>
      <c r="U103" s="211">
        <v>788</v>
      </c>
      <c r="V103" s="211">
        <v>42</v>
      </c>
      <c r="W103" s="211">
        <v>0</v>
      </c>
      <c r="X103" s="211">
        <v>830</v>
      </c>
      <c r="Y103" s="212">
        <v>44212.335277777776</v>
      </c>
    </row>
    <row r="104" spans="1:25" ht="45" hidden="1" x14ac:dyDescent="0.25">
      <c r="A104" s="189" t="s">
        <v>633</v>
      </c>
      <c r="B104" s="188" t="s">
        <v>593</v>
      </c>
      <c r="C104" s="209">
        <v>42446</v>
      </c>
      <c r="D104" s="206"/>
      <c r="E104" s="189" t="s">
        <v>1071</v>
      </c>
      <c r="F104" s="189" t="s">
        <v>306</v>
      </c>
      <c r="G104" s="189" t="str">
        <f t="shared" si="1"/>
        <v>SERVICIOS DE TELECOMUNICACIONES AMERICANCABLE S.A.AMERICAN CABLE</v>
      </c>
      <c r="H104" s="189" t="s">
        <v>369</v>
      </c>
      <c r="I104" s="210" t="s">
        <v>701</v>
      </c>
      <c r="J104" s="189" t="s">
        <v>1001</v>
      </c>
      <c r="K104" s="211">
        <v>74</v>
      </c>
      <c r="L104" s="211">
        <v>5</v>
      </c>
      <c r="M104" s="211">
        <v>689</v>
      </c>
      <c r="N104" s="211">
        <v>768</v>
      </c>
      <c r="O104" s="212">
        <v>44211.684236111112</v>
      </c>
      <c r="P104" s="213">
        <v>74</v>
      </c>
      <c r="Q104" s="213">
        <v>5</v>
      </c>
      <c r="R104" s="213">
        <v>930</v>
      </c>
      <c r="S104" s="213">
        <v>1009</v>
      </c>
      <c r="T104" s="214">
        <v>44211.684236111112</v>
      </c>
      <c r="U104" s="211">
        <v>74</v>
      </c>
      <c r="V104" s="211">
        <v>4</v>
      </c>
      <c r="W104" s="211">
        <v>867</v>
      </c>
      <c r="X104" s="211">
        <v>945</v>
      </c>
      <c r="Y104" s="212">
        <v>44211.684236111112</v>
      </c>
    </row>
    <row r="105" spans="1:25" ht="45" hidden="1" x14ac:dyDescent="0.25">
      <c r="A105" s="189" t="s">
        <v>633</v>
      </c>
      <c r="B105" s="189" t="s">
        <v>41</v>
      </c>
      <c r="C105" s="209">
        <v>42447</v>
      </c>
      <c r="D105" s="206"/>
      <c r="E105" s="189" t="s">
        <v>41</v>
      </c>
      <c r="F105" s="189" t="s">
        <v>42</v>
      </c>
      <c r="G105" s="189" t="str">
        <f t="shared" si="1"/>
        <v>BOLAÑOS BOLAÑOS ARTURO MARCELOCABLE CENTRO SM</v>
      </c>
      <c r="H105" s="189" t="s">
        <v>43</v>
      </c>
      <c r="I105" s="210" t="s">
        <v>44</v>
      </c>
      <c r="J105" s="189" t="s">
        <v>1001</v>
      </c>
      <c r="K105" s="211">
        <v>200</v>
      </c>
      <c r="L105" s="211">
        <v>0</v>
      </c>
      <c r="M105" s="211">
        <v>0</v>
      </c>
      <c r="N105" s="211">
        <v>200</v>
      </c>
      <c r="O105" s="212">
        <v>44214.653229166666</v>
      </c>
      <c r="P105" s="213">
        <v>200</v>
      </c>
      <c r="Q105" s="213">
        <v>0</v>
      </c>
      <c r="R105" s="213">
        <v>0</v>
      </c>
      <c r="S105" s="213">
        <v>200</v>
      </c>
      <c r="T105" s="214">
        <v>44214.653229166666</v>
      </c>
      <c r="U105" s="211">
        <v>200</v>
      </c>
      <c r="V105" s="211">
        <v>0</v>
      </c>
      <c r="W105" s="211">
        <v>0</v>
      </c>
      <c r="X105" s="211">
        <v>200</v>
      </c>
      <c r="Y105" s="212">
        <v>44214.653229166666</v>
      </c>
    </row>
    <row r="106" spans="1:25" ht="90" hidden="1" x14ac:dyDescent="0.25">
      <c r="A106" s="189" t="s">
        <v>633</v>
      </c>
      <c r="B106" s="189" t="s">
        <v>732</v>
      </c>
      <c r="C106" s="209">
        <v>42447</v>
      </c>
      <c r="D106" s="206"/>
      <c r="E106" s="189" t="s">
        <v>1039</v>
      </c>
      <c r="F106" s="189" t="s">
        <v>564</v>
      </c>
      <c r="G106" s="189" t="str">
        <f t="shared" si="1"/>
        <v>VISIONMAGICA SOCIEDAD ANONIMAVISION MAGICA</v>
      </c>
      <c r="H106" s="189" t="s">
        <v>342</v>
      </c>
      <c r="I106" s="216" t="s">
        <v>769</v>
      </c>
      <c r="J106" s="189" t="s">
        <v>1001</v>
      </c>
      <c r="K106" s="211">
        <v>396</v>
      </c>
      <c r="L106" s="211">
        <v>2</v>
      </c>
      <c r="M106" s="211">
        <v>0</v>
      </c>
      <c r="N106" s="211">
        <v>398</v>
      </c>
      <c r="O106" s="212">
        <v>44211.878252314818</v>
      </c>
      <c r="P106" s="213">
        <v>262</v>
      </c>
      <c r="Q106" s="213">
        <v>2</v>
      </c>
      <c r="R106" s="213">
        <v>0</v>
      </c>
      <c r="S106" s="213">
        <v>264</v>
      </c>
      <c r="T106" s="214">
        <v>44211.878252314818</v>
      </c>
      <c r="U106" s="211">
        <v>265</v>
      </c>
      <c r="V106" s="211">
        <v>2</v>
      </c>
      <c r="W106" s="211">
        <v>0</v>
      </c>
      <c r="X106" s="211">
        <v>267</v>
      </c>
      <c r="Y106" s="212">
        <v>44211.878252314818</v>
      </c>
    </row>
    <row r="107" spans="1:25" ht="90" hidden="1" x14ac:dyDescent="0.25">
      <c r="A107" s="189" t="s">
        <v>633</v>
      </c>
      <c r="B107" s="188" t="s">
        <v>316</v>
      </c>
      <c r="C107" s="209">
        <v>42450</v>
      </c>
      <c r="D107" s="206"/>
      <c r="E107" s="189" t="s">
        <v>1019</v>
      </c>
      <c r="F107" s="189" t="s">
        <v>140</v>
      </c>
      <c r="G107" s="189" t="str">
        <f t="shared" si="1"/>
        <v>CONSORCIO ECUATORIANO DE TELECOMUNICACIONES S.A. CONECELTV NET</v>
      </c>
      <c r="H107" s="189" t="s">
        <v>127</v>
      </c>
      <c r="I107" s="216" t="s">
        <v>747</v>
      </c>
      <c r="J107" s="189" t="s">
        <v>1001</v>
      </c>
      <c r="K107" s="211">
        <v>22461</v>
      </c>
      <c r="L107" s="211">
        <v>5135</v>
      </c>
      <c r="M107" s="211">
        <v>0</v>
      </c>
      <c r="N107" s="211">
        <v>27596</v>
      </c>
      <c r="O107" s="217">
        <v>44211.439872685187</v>
      </c>
      <c r="P107" s="218">
        <v>25664</v>
      </c>
      <c r="Q107" s="218">
        <v>5860</v>
      </c>
      <c r="R107" s="218">
        <v>0</v>
      </c>
      <c r="S107" s="218">
        <v>31524</v>
      </c>
      <c r="T107" s="219">
        <v>44211.439872685187</v>
      </c>
      <c r="U107" s="220">
        <v>28156</v>
      </c>
      <c r="V107" s="220">
        <v>6433</v>
      </c>
      <c r="W107" s="220">
        <v>0</v>
      </c>
      <c r="X107" s="220">
        <v>34589</v>
      </c>
      <c r="Y107" s="217">
        <v>44211.439872685187</v>
      </c>
    </row>
    <row r="108" spans="1:25" ht="90" hidden="1" x14ac:dyDescent="0.25">
      <c r="A108" s="189" t="s">
        <v>633</v>
      </c>
      <c r="B108" s="189" t="s">
        <v>552</v>
      </c>
      <c r="C108" s="209">
        <v>42450</v>
      </c>
      <c r="D108" s="206"/>
      <c r="E108" s="189" t="s">
        <v>1072</v>
      </c>
      <c r="F108" s="189" t="s">
        <v>562</v>
      </c>
      <c r="G108" s="189" t="str">
        <f t="shared" si="1"/>
        <v>RADIO Y TELEVISION EL CHACO RTVCHACO S.A.RTV CHACO</v>
      </c>
      <c r="H108" s="189" t="s">
        <v>290</v>
      </c>
      <c r="I108" s="216" t="s">
        <v>1073</v>
      </c>
      <c r="J108" s="189" t="s">
        <v>1001</v>
      </c>
      <c r="K108" s="211">
        <v>419</v>
      </c>
      <c r="L108" s="211">
        <v>0</v>
      </c>
      <c r="M108" s="211">
        <v>0</v>
      </c>
      <c r="N108" s="211">
        <v>419</v>
      </c>
      <c r="O108" s="212">
        <v>44211.651678240742</v>
      </c>
      <c r="P108" s="213">
        <v>400</v>
      </c>
      <c r="Q108" s="213">
        <v>0</v>
      </c>
      <c r="R108" s="213">
        <v>0</v>
      </c>
      <c r="S108" s="213">
        <v>400</v>
      </c>
      <c r="T108" s="214">
        <v>44211.651678240742</v>
      </c>
      <c r="U108" s="211">
        <v>400</v>
      </c>
      <c r="V108" s="211">
        <v>0</v>
      </c>
      <c r="W108" s="211">
        <v>0</v>
      </c>
      <c r="X108" s="211">
        <v>400</v>
      </c>
      <c r="Y108" s="212">
        <v>44211.651678240742</v>
      </c>
    </row>
    <row r="109" spans="1:25" ht="45" hidden="1" x14ac:dyDescent="0.25">
      <c r="A109" s="189" t="s">
        <v>633</v>
      </c>
      <c r="B109" s="189" t="s">
        <v>178</v>
      </c>
      <c r="C109" s="209">
        <v>42451</v>
      </c>
      <c r="D109" s="206"/>
      <c r="E109" s="189" t="s">
        <v>178</v>
      </c>
      <c r="F109" s="189" t="s">
        <v>179</v>
      </c>
      <c r="G109" s="189" t="str">
        <f t="shared" si="1"/>
        <v>COBOS TANDAZO IVE ROSALYIVONLERIK-ZAPOTILLO</v>
      </c>
      <c r="H109" s="189" t="s">
        <v>164</v>
      </c>
      <c r="I109" s="210" t="s">
        <v>180</v>
      </c>
      <c r="J109" s="189" t="s">
        <v>1001</v>
      </c>
      <c r="K109" s="211">
        <v>178</v>
      </c>
      <c r="L109" s="211">
        <v>0</v>
      </c>
      <c r="M109" s="211">
        <v>0</v>
      </c>
      <c r="N109" s="211">
        <v>178</v>
      </c>
      <c r="O109" s="212">
        <v>44201.691446759258</v>
      </c>
      <c r="P109" s="213">
        <v>182</v>
      </c>
      <c r="Q109" s="213">
        <v>0</v>
      </c>
      <c r="R109" s="213">
        <v>0</v>
      </c>
      <c r="S109" s="213">
        <v>182</v>
      </c>
      <c r="T109" s="214">
        <v>44201.691446759258</v>
      </c>
      <c r="U109" s="211">
        <v>190</v>
      </c>
      <c r="V109" s="211">
        <v>0</v>
      </c>
      <c r="W109" s="211">
        <v>0</v>
      </c>
      <c r="X109" s="211">
        <v>190</v>
      </c>
      <c r="Y109" s="212">
        <v>44201.691446759258</v>
      </c>
    </row>
    <row r="110" spans="1:25" ht="45" hidden="1" x14ac:dyDescent="0.25">
      <c r="A110" s="189" t="s">
        <v>633</v>
      </c>
      <c r="B110" s="189" t="s">
        <v>544</v>
      </c>
      <c r="C110" s="209">
        <v>42459</v>
      </c>
      <c r="D110" s="206"/>
      <c r="E110" s="189" t="s">
        <v>544</v>
      </c>
      <c r="F110" s="189" t="s">
        <v>558</v>
      </c>
      <c r="G110" s="189" t="str">
        <f t="shared" si="1"/>
        <v>FUENTES MUÑOZ RICHAR SANTIAGOINTEEL CABLE CAHUASQUI</v>
      </c>
      <c r="H110" s="189" t="s">
        <v>154</v>
      </c>
      <c r="I110" s="210" t="s">
        <v>567</v>
      </c>
      <c r="J110" s="189" t="s">
        <v>1001</v>
      </c>
      <c r="K110" s="206"/>
      <c r="L110" s="206"/>
      <c r="M110" s="206"/>
      <c r="N110" s="211">
        <v>0</v>
      </c>
      <c r="O110" s="206"/>
      <c r="P110" s="215"/>
      <c r="Q110" s="215"/>
      <c r="R110" s="215"/>
      <c r="S110" s="213">
        <v>0</v>
      </c>
      <c r="T110" s="215"/>
      <c r="U110" s="206"/>
      <c r="V110" s="206"/>
      <c r="W110" s="206"/>
      <c r="X110" s="211">
        <v>0</v>
      </c>
      <c r="Y110" s="206"/>
    </row>
    <row r="111" spans="1:25" ht="45" hidden="1" x14ac:dyDescent="0.25">
      <c r="A111" s="189" t="s">
        <v>633</v>
      </c>
      <c r="B111" s="189" t="s">
        <v>545</v>
      </c>
      <c r="C111" s="209">
        <v>42460</v>
      </c>
      <c r="D111" s="206"/>
      <c r="E111" s="189" t="s">
        <v>545</v>
      </c>
      <c r="F111" s="189" t="s">
        <v>559</v>
      </c>
      <c r="G111" s="189" t="str">
        <f t="shared" si="1"/>
        <v>MENDEZ MALDONADO MARCO ANIBALURCUQUI CABLE TV</v>
      </c>
      <c r="H111" s="189" t="s">
        <v>154</v>
      </c>
      <c r="I111" s="210" t="s">
        <v>579</v>
      </c>
      <c r="J111" s="189" t="s">
        <v>1001</v>
      </c>
      <c r="K111" s="211">
        <v>4</v>
      </c>
      <c r="L111" s="211">
        <v>0</v>
      </c>
      <c r="M111" s="211">
        <v>77</v>
      </c>
      <c r="N111" s="211">
        <v>81</v>
      </c>
      <c r="O111" s="212">
        <v>44211.725208333337</v>
      </c>
      <c r="P111" s="213">
        <v>3</v>
      </c>
      <c r="Q111" s="213">
        <v>0</v>
      </c>
      <c r="R111" s="213">
        <v>84</v>
      </c>
      <c r="S111" s="213">
        <v>87</v>
      </c>
      <c r="T111" s="214">
        <v>44211.725208333337</v>
      </c>
      <c r="U111" s="211">
        <v>3</v>
      </c>
      <c r="V111" s="211">
        <v>0</v>
      </c>
      <c r="W111" s="211">
        <v>90</v>
      </c>
      <c r="X111" s="211">
        <v>93</v>
      </c>
      <c r="Y111" s="212">
        <v>44211.725208333337</v>
      </c>
    </row>
    <row r="112" spans="1:25" ht="45" hidden="1" x14ac:dyDescent="0.25">
      <c r="A112" s="189" t="s">
        <v>633</v>
      </c>
      <c r="B112" s="189" t="s">
        <v>57</v>
      </c>
      <c r="C112" s="209">
        <v>42465</v>
      </c>
      <c r="D112" s="206"/>
      <c r="E112" s="189" t="s">
        <v>57</v>
      </c>
      <c r="F112" s="189" t="s">
        <v>58</v>
      </c>
      <c r="G112" s="189" t="str">
        <f t="shared" si="1"/>
        <v>MORENO YEPEZ EDUARDO FABRICIOPALLATANGA TV</v>
      </c>
      <c r="H112" s="189" t="s">
        <v>49</v>
      </c>
      <c r="I112" s="210" t="s">
        <v>59</v>
      </c>
      <c r="J112" s="189" t="s">
        <v>1001</v>
      </c>
      <c r="K112" s="211">
        <v>404</v>
      </c>
      <c r="L112" s="211">
        <v>0</v>
      </c>
      <c r="M112" s="211">
        <v>0</v>
      </c>
      <c r="N112" s="211">
        <v>404</v>
      </c>
      <c r="O112" s="212">
        <v>44206.492569444446</v>
      </c>
      <c r="P112" s="213">
        <v>405</v>
      </c>
      <c r="Q112" s="213">
        <v>0</v>
      </c>
      <c r="R112" s="213">
        <v>0</v>
      </c>
      <c r="S112" s="213">
        <v>405</v>
      </c>
      <c r="T112" s="214">
        <v>44206.492569444446</v>
      </c>
      <c r="U112" s="211">
        <v>408</v>
      </c>
      <c r="V112" s="211">
        <v>0</v>
      </c>
      <c r="W112" s="211">
        <v>0</v>
      </c>
      <c r="X112" s="211">
        <v>408</v>
      </c>
      <c r="Y112" s="212">
        <v>44206.492569444446</v>
      </c>
    </row>
    <row r="113" spans="1:25" ht="45" hidden="1" x14ac:dyDescent="0.25">
      <c r="A113" s="189" t="s">
        <v>633</v>
      </c>
      <c r="B113" s="189" t="s">
        <v>370</v>
      </c>
      <c r="C113" s="209">
        <v>42466</v>
      </c>
      <c r="D113" s="206"/>
      <c r="E113" s="189" t="s">
        <v>370</v>
      </c>
      <c r="F113" s="189" t="s">
        <v>371</v>
      </c>
      <c r="G113" s="189" t="str">
        <f t="shared" si="1"/>
        <v>ERAZO SANCHEZ JUAN JOSEASTRO TVRED</v>
      </c>
      <c r="H113" s="189" t="s">
        <v>369</v>
      </c>
      <c r="I113" s="210" t="s">
        <v>372</v>
      </c>
      <c r="J113" s="189" t="s">
        <v>1001</v>
      </c>
      <c r="K113" s="211">
        <v>208</v>
      </c>
      <c r="L113" s="211">
        <v>2</v>
      </c>
      <c r="M113" s="211">
        <v>0</v>
      </c>
      <c r="N113" s="211">
        <v>210</v>
      </c>
      <c r="O113" s="212">
        <v>44211.867974537039</v>
      </c>
      <c r="P113" s="213">
        <v>227</v>
      </c>
      <c r="Q113" s="213">
        <v>2</v>
      </c>
      <c r="R113" s="213">
        <v>0</v>
      </c>
      <c r="S113" s="213">
        <v>229</v>
      </c>
      <c r="T113" s="214">
        <v>44211.867974537039</v>
      </c>
      <c r="U113" s="211">
        <v>229</v>
      </c>
      <c r="V113" s="211">
        <v>2</v>
      </c>
      <c r="W113" s="211">
        <v>0</v>
      </c>
      <c r="X113" s="211">
        <v>231</v>
      </c>
      <c r="Y113" s="212">
        <v>44211.867974537039</v>
      </c>
    </row>
    <row r="114" spans="1:25" ht="45" hidden="1" x14ac:dyDescent="0.25">
      <c r="A114" s="189" t="s">
        <v>633</v>
      </c>
      <c r="B114" s="189" t="s">
        <v>536</v>
      </c>
      <c r="C114" s="209">
        <v>42468</v>
      </c>
      <c r="D114" s="206"/>
      <c r="E114" s="189" t="s">
        <v>1074</v>
      </c>
      <c r="F114" s="189" t="s">
        <v>554</v>
      </c>
      <c r="G114" s="189" t="str">
        <f t="shared" si="1"/>
        <v>SYSNOVELLTEL S. A.CAÑAR TV</v>
      </c>
      <c r="H114" s="189" t="s">
        <v>35</v>
      </c>
      <c r="I114" s="210" t="s">
        <v>565</v>
      </c>
      <c r="J114" s="189" t="s">
        <v>1001</v>
      </c>
      <c r="K114" s="211">
        <v>14</v>
      </c>
      <c r="L114" s="211">
        <v>0</v>
      </c>
      <c r="M114" s="211">
        <v>0</v>
      </c>
      <c r="N114" s="211">
        <v>14</v>
      </c>
      <c r="O114" s="212">
        <v>44211.829768518517</v>
      </c>
      <c r="P114" s="213">
        <v>14</v>
      </c>
      <c r="Q114" s="213">
        <v>0</v>
      </c>
      <c r="R114" s="213">
        <v>0</v>
      </c>
      <c r="S114" s="213">
        <v>14</v>
      </c>
      <c r="T114" s="214">
        <v>44211.829768518517</v>
      </c>
      <c r="U114" s="211">
        <v>14</v>
      </c>
      <c r="V114" s="211">
        <v>0</v>
      </c>
      <c r="W114" s="211">
        <v>0</v>
      </c>
      <c r="X114" s="211">
        <v>14</v>
      </c>
      <c r="Y114" s="212">
        <v>44211.829768518517</v>
      </c>
    </row>
    <row r="115" spans="1:25" ht="90" hidden="1" x14ac:dyDescent="0.25">
      <c r="A115" s="189" t="s">
        <v>633</v>
      </c>
      <c r="B115" s="188" t="s">
        <v>696</v>
      </c>
      <c r="C115" s="209">
        <v>42474</v>
      </c>
      <c r="D115" s="206"/>
      <c r="E115" s="189" t="s">
        <v>1075</v>
      </c>
      <c r="F115" s="189" t="s">
        <v>246</v>
      </c>
      <c r="G115" s="189" t="str">
        <f t="shared" si="1"/>
        <v>TELEVISION POR CABLE DE LA COSTA COSTATEVE S.A.INTERCABLE</v>
      </c>
      <c r="H115" s="189" t="s">
        <v>342</v>
      </c>
      <c r="I115" s="216" t="s">
        <v>1076</v>
      </c>
      <c r="J115" s="189" t="s">
        <v>1001</v>
      </c>
      <c r="K115" s="211">
        <v>142</v>
      </c>
      <c r="L115" s="211">
        <v>1</v>
      </c>
      <c r="M115" s="211">
        <v>0</v>
      </c>
      <c r="N115" s="211">
        <v>143</v>
      </c>
      <c r="O115" s="212">
        <v>44211.761863425927</v>
      </c>
      <c r="P115" s="213">
        <v>150</v>
      </c>
      <c r="Q115" s="213">
        <v>3</v>
      </c>
      <c r="R115" s="213">
        <v>0</v>
      </c>
      <c r="S115" s="213">
        <v>153</v>
      </c>
      <c r="T115" s="214">
        <v>44211.761863425927</v>
      </c>
      <c r="U115" s="211">
        <v>168</v>
      </c>
      <c r="V115" s="211">
        <v>3</v>
      </c>
      <c r="W115" s="211">
        <v>0</v>
      </c>
      <c r="X115" s="211">
        <v>171</v>
      </c>
      <c r="Y115" s="212">
        <v>44211.761863425927</v>
      </c>
    </row>
    <row r="116" spans="1:25" ht="90" hidden="1" x14ac:dyDescent="0.25">
      <c r="A116" s="189" t="s">
        <v>633</v>
      </c>
      <c r="B116" s="189" t="s">
        <v>45</v>
      </c>
      <c r="C116" s="209">
        <v>42475</v>
      </c>
      <c r="D116" s="206"/>
      <c r="E116" s="189" t="s">
        <v>1038</v>
      </c>
      <c r="F116" s="188" t="s">
        <v>46</v>
      </c>
      <c r="G116" s="189" t="str">
        <f t="shared" si="1"/>
        <v>SOCIEDAD CIVIL CINE CABLE TVCINE CABLE TV</v>
      </c>
      <c r="H116" s="189" t="s">
        <v>43</v>
      </c>
      <c r="I116" s="216" t="s">
        <v>765</v>
      </c>
      <c r="J116" s="189" t="s">
        <v>1001</v>
      </c>
      <c r="K116" s="211">
        <v>45</v>
      </c>
      <c r="L116" s="211">
        <v>75</v>
      </c>
      <c r="M116" s="211">
        <v>2240</v>
      </c>
      <c r="N116" s="211">
        <v>2360</v>
      </c>
      <c r="O116" s="217">
        <v>44210.490127314813</v>
      </c>
      <c r="P116" s="218">
        <v>45</v>
      </c>
      <c r="Q116" s="218">
        <v>75</v>
      </c>
      <c r="R116" s="218">
        <v>2233</v>
      </c>
      <c r="S116" s="218">
        <v>2353</v>
      </c>
      <c r="T116" s="219">
        <v>44210.490127314813</v>
      </c>
      <c r="U116" s="220">
        <v>45</v>
      </c>
      <c r="V116" s="220">
        <v>75</v>
      </c>
      <c r="W116" s="220">
        <v>2135</v>
      </c>
      <c r="X116" s="220">
        <v>2255</v>
      </c>
      <c r="Y116" s="217">
        <v>44210.490127314813</v>
      </c>
    </row>
    <row r="117" spans="1:25" ht="67.5" hidden="1" x14ac:dyDescent="0.25">
      <c r="A117" s="189" t="s">
        <v>633</v>
      </c>
      <c r="B117" s="189" t="s">
        <v>83</v>
      </c>
      <c r="C117" s="209">
        <v>42480</v>
      </c>
      <c r="D117" s="206"/>
      <c r="E117" s="189" t="s">
        <v>83</v>
      </c>
      <c r="F117" s="189" t="s">
        <v>84</v>
      </c>
      <c r="G117" s="189" t="str">
        <f t="shared" si="1"/>
        <v>SANCHEZ PAREDES WALTER HORACIOGUABO VISION</v>
      </c>
      <c r="H117" s="189" t="s">
        <v>74</v>
      </c>
      <c r="I117" s="216" t="s">
        <v>1077</v>
      </c>
      <c r="J117" s="189" t="s">
        <v>1001</v>
      </c>
      <c r="K117" s="211">
        <v>572</v>
      </c>
      <c r="L117" s="211">
        <v>1</v>
      </c>
      <c r="M117" s="211">
        <v>1</v>
      </c>
      <c r="N117" s="211">
        <v>574</v>
      </c>
      <c r="O117" s="212">
        <v>44207.399953703702</v>
      </c>
      <c r="P117" s="213">
        <v>340</v>
      </c>
      <c r="Q117" s="213">
        <v>1</v>
      </c>
      <c r="R117" s="213">
        <v>1</v>
      </c>
      <c r="S117" s="213">
        <v>342</v>
      </c>
      <c r="T117" s="214">
        <v>44207.399953703702</v>
      </c>
      <c r="U117" s="211">
        <v>343</v>
      </c>
      <c r="V117" s="211">
        <v>1</v>
      </c>
      <c r="W117" s="211">
        <v>1</v>
      </c>
      <c r="X117" s="211">
        <v>345</v>
      </c>
      <c r="Y117" s="212">
        <v>44207.399953703702</v>
      </c>
    </row>
    <row r="118" spans="1:25" ht="45" hidden="1" x14ac:dyDescent="0.25">
      <c r="A118" s="189" t="s">
        <v>633</v>
      </c>
      <c r="B118" s="189" t="s">
        <v>551</v>
      </c>
      <c r="C118" s="209">
        <v>42480</v>
      </c>
      <c r="D118" s="206"/>
      <c r="E118" s="189" t="s">
        <v>551</v>
      </c>
      <c r="F118" s="189" t="s">
        <v>561</v>
      </c>
      <c r="G118" s="189" t="str">
        <f t="shared" si="1"/>
        <v>PALLO QUISPE SANDRA ELIZABETHMAX TV</v>
      </c>
      <c r="H118" s="189" t="s">
        <v>290</v>
      </c>
      <c r="I118" s="210" t="s">
        <v>1078</v>
      </c>
      <c r="J118" s="189" t="s">
        <v>1001</v>
      </c>
      <c r="K118" s="211">
        <v>0</v>
      </c>
      <c r="L118" s="211">
        <v>115</v>
      </c>
      <c r="M118" s="211">
        <v>0</v>
      </c>
      <c r="N118" s="211">
        <v>115</v>
      </c>
      <c r="O118" s="212">
        <v>44215.515023148146</v>
      </c>
      <c r="P118" s="213">
        <v>0</v>
      </c>
      <c r="Q118" s="213">
        <v>115</v>
      </c>
      <c r="R118" s="213">
        <v>0</v>
      </c>
      <c r="S118" s="213">
        <v>115</v>
      </c>
      <c r="T118" s="214">
        <v>44215.515023148146</v>
      </c>
      <c r="U118" s="211">
        <v>0</v>
      </c>
      <c r="V118" s="211">
        <v>115</v>
      </c>
      <c r="W118" s="211">
        <v>0</v>
      </c>
      <c r="X118" s="211">
        <v>115</v>
      </c>
      <c r="Y118" s="212">
        <v>44215.515023148146</v>
      </c>
    </row>
    <row r="119" spans="1:25" ht="90" hidden="1" x14ac:dyDescent="0.25">
      <c r="A119" s="189" t="s">
        <v>633</v>
      </c>
      <c r="B119" s="189" t="s">
        <v>542</v>
      </c>
      <c r="C119" s="209">
        <v>42486</v>
      </c>
      <c r="D119" s="206"/>
      <c r="E119" s="189" t="s">
        <v>1079</v>
      </c>
      <c r="F119" s="189" t="s">
        <v>557</v>
      </c>
      <c r="G119" s="189" t="str">
        <f t="shared" si="1"/>
        <v>DV TELEVISION DVTV S.A.DV TELEVISION</v>
      </c>
      <c r="H119" s="189" t="s">
        <v>127</v>
      </c>
      <c r="I119" s="216" t="s">
        <v>749</v>
      </c>
      <c r="J119" s="189" t="s">
        <v>1001</v>
      </c>
      <c r="K119" s="206"/>
      <c r="L119" s="206"/>
      <c r="M119" s="206"/>
      <c r="N119" s="211">
        <v>0</v>
      </c>
      <c r="O119" s="206"/>
      <c r="P119" s="215"/>
      <c r="Q119" s="215"/>
      <c r="R119" s="215"/>
      <c r="S119" s="213">
        <v>0</v>
      </c>
      <c r="T119" s="215"/>
      <c r="U119" s="206"/>
      <c r="V119" s="206"/>
      <c r="W119" s="206"/>
      <c r="X119" s="211">
        <v>0</v>
      </c>
      <c r="Y119" s="206"/>
    </row>
    <row r="120" spans="1:25" ht="45" hidden="1" x14ac:dyDescent="0.25">
      <c r="A120" s="189" t="s">
        <v>633</v>
      </c>
      <c r="B120" s="189" t="s">
        <v>490</v>
      </c>
      <c r="C120" s="209">
        <v>42725</v>
      </c>
      <c r="D120" s="206"/>
      <c r="E120" s="189" t="s">
        <v>1061</v>
      </c>
      <c r="F120" s="189" t="s">
        <v>96</v>
      </c>
      <c r="G120" s="189" t="str">
        <f t="shared" si="1"/>
        <v>SERVICIO DE TELECOMUNICACIONES OROBLA S.A.PUERTO CABLE</v>
      </c>
      <c r="H120" s="189" t="s">
        <v>74</v>
      </c>
      <c r="I120" s="210" t="s">
        <v>648</v>
      </c>
      <c r="J120" s="189" t="s">
        <v>1001</v>
      </c>
      <c r="K120" s="211">
        <v>7117</v>
      </c>
      <c r="L120" s="211">
        <v>23</v>
      </c>
      <c r="M120" s="211">
        <v>0</v>
      </c>
      <c r="N120" s="211">
        <v>7140</v>
      </c>
      <c r="O120" s="212">
        <v>44211.992418981485</v>
      </c>
      <c r="P120" s="213">
        <v>6743</v>
      </c>
      <c r="Q120" s="213">
        <v>22</v>
      </c>
      <c r="R120" s="213">
        <v>0</v>
      </c>
      <c r="S120" s="213">
        <v>6765</v>
      </c>
      <c r="T120" s="214">
        <v>44211.992418981485</v>
      </c>
      <c r="U120" s="211">
        <v>7023</v>
      </c>
      <c r="V120" s="211">
        <v>24</v>
      </c>
      <c r="W120" s="211">
        <v>0</v>
      </c>
      <c r="X120" s="211">
        <v>7047</v>
      </c>
      <c r="Y120" s="212">
        <v>44211.992418981485</v>
      </c>
    </row>
    <row r="121" spans="1:25" ht="45" hidden="1" x14ac:dyDescent="0.25">
      <c r="A121" s="189" t="s">
        <v>633</v>
      </c>
      <c r="B121" s="189" t="s">
        <v>608</v>
      </c>
      <c r="C121" s="209">
        <v>42727</v>
      </c>
      <c r="D121" s="206"/>
      <c r="E121" s="189" t="s">
        <v>608</v>
      </c>
      <c r="F121" s="189" t="s">
        <v>253</v>
      </c>
      <c r="G121" s="189" t="str">
        <f t="shared" si="1"/>
        <v>ORMAZA CHICA GEN KLEBERSISTEMA PICHINCHA CATV</v>
      </c>
      <c r="H121" s="189" t="s">
        <v>229</v>
      </c>
      <c r="I121" s="210" t="s">
        <v>254</v>
      </c>
      <c r="J121" s="189" t="s">
        <v>1001</v>
      </c>
      <c r="K121" s="211">
        <v>200</v>
      </c>
      <c r="L121" s="211">
        <v>0</v>
      </c>
      <c r="M121" s="211">
        <v>0</v>
      </c>
      <c r="N121" s="211">
        <v>200</v>
      </c>
      <c r="O121" s="212">
        <v>44210.848796296297</v>
      </c>
      <c r="P121" s="213">
        <v>200</v>
      </c>
      <c r="Q121" s="213">
        <v>0</v>
      </c>
      <c r="R121" s="213">
        <v>0</v>
      </c>
      <c r="S121" s="213">
        <v>200</v>
      </c>
      <c r="T121" s="214">
        <v>44210.848796296297</v>
      </c>
      <c r="U121" s="211">
        <v>200</v>
      </c>
      <c r="V121" s="211">
        <v>0</v>
      </c>
      <c r="W121" s="211">
        <v>0</v>
      </c>
      <c r="X121" s="211">
        <v>200</v>
      </c>
      <c r="Y121" s="212">
        <v>44210.848796296297</v>
      </c>
    </row>
    <row r="122" spans="1:25" ht="90" hidden="1" x14ac:dyDescent="0.25">
      <c r="A122" s="189" t="s">
        <v>633</v>
      </c>
      <c r="B122" s="189" t="s">
        <v>639</v>
      </c>
      <c r="C122" s="209">
        <v>42747</v>
      </c>
      <c r="D122" s="206"/>
      <c r="E122" s="189" t="s">
        <v>1080</v>
      </c>
      <c r="F122" s="189" t="s">
        <v>10</v>
      </c>
      <c r="G122" s="189" t="str">
        <f t="shared" si="1"/>
        <v>GLOBAVISION  CIA. LTDA.GLOBAVISION</v>
      </c>
      <c r="H122" s="189" t="s">
        <v>1</v>
      </c>
      <c r="I122" s="216" t="s">
        <v>1081</v>
      </c>
      <c r="J122" s="189" t="s">
        <v>1001</v>
      </c>
      <c r="K122" s="211">
        <v>241</v>
      </c>
      <c r="L122" s="211">
        <v>2</v>
      </c>
      <c r="M122" s="211">
        <v>0</v>
      </c>
      <c r="N122" s="211">
        <v>243</v>
      </c>
      <c r="O122" s="217">
        <v>44210.421793981484</v>
      </c>
      <c r="P122" s="218">
        <v>224</v>
      </c>
      <c r="Q122" s="218">
        <v>3</v>
      </c>
      <c r="R122" s="218">
        <v>0</v>
      </c>
      <c r="S122" s="218">
        <v>227</v>
      </c>
      <c r="T122" s="219">
        <v>44210.421793981484</v>
      </c>
      <c r="U122" s="220">
        <v>168</v>
      </c>
      <c r="V122" s="220">
        <v>3</v>
      </c>
      <c r="W122" s="220">
        <v>0</v>
      </c>
      <c r="X122" s="220">
        <v>171</v>
      </c>
      <c r="Y122" s="217">
        <v>44210.421793981484</v>
      </c>
    </row>
    <row r="123" spans="1:25" ht="45" hidden="1" x14ac:dyDescent="0.25">
      <c r="A123" s="189" t="s">
        <v>633</v>
      </c>
      <c r="B123" s="189" t="s">
        <v>718</v>
      </c>
      <c r="C123" s="209">
        <v>42751</v>
      </c>
      <c r="D123" s="206"/>
      <c r="E123" s="189" t="s">
        <v>1082</v>
      </c>
      <c r="F123" s="189" t="s">
        <v>21</v>
      </c>
      <c r="G123" s="189" t="str">
        <f t="shared" si="1"/>
        <v>SERVICABLE CIA.LTDA.SERVICABLE</v>
      </c>
      <c r="H123" s="189" t="s">
        <v>1</v>
      </c>
      <c r="I123" s="210" t="s">
        <v>641</v>
      </c>
      <c r="J123" s="189" t="s">
        <v>1001</v>
      </c>
      <c r="K123" s="211">
        <v>0</v>
      </c>
      <c r="L123" s="211">
        <v>2</v>
      </c>
      <c r="M123" s="211">
        <v>1154</v>
      </c>
      <c r="N123" s="211">
        <v>1156</v>
      </c>
      <c r="O123" s="212">
        <v>44210.474791666667</v>
      </c>
      <c r="P123" s="213">
        <v>0</v>
      </c>
      <c r="Q123" s="213">
        <v>2</v>
      </c>
      <c r="R123" s="213">
        <v>1150</v>
      </c>
      <c r="S123" s="213">
        <v>1152</v>
      </c>
      <c r="T123" s="214">
        <v>44210.474791666667</v>
      </c>
      <c r="U123" s="211">
        <v>0</v>
      </c>
      <c r="V123" s="211">
        <v>2</v>
      </c>
      <c r="W123" s="211">
        <v>1123</v>
      </c>
      <c r="X123" s="211">
        <v>1125</v>
      </c>
      <c r="Y123" s="212">
        <v>44210.474791666667</v>
      </c>
    </row>
    <row r="124" spans="1:25" ht="45" hidden="1" x14ac:dyDescent="0.25">
      <c r="A124" s="189" t="s">
        <v>633</v>
      </c>
      <c r="B124" s="189" t="s">
        <v>227</v>
      </c>
      <c r="C124" s="209">
        <v>42753</v>
      </c>
      <c r="D124" s="206"/>
      <c r="E124" s="189" t="s">
        <v>1083</v>
      </c>
      <c r="F124" s="189" t="s">
        <v>228</v>
      </c>
      <c r="G124" s="189" t="str">
        <f t="shared" si="1"/>
        <v>ACUSONI S.A.ACUSONI</v>
      </c>
      <c r="H124" s="189" t="s">
        <v>229</v>
      </c>
      <c r="I124" s="210" t="s">
        <v>676</v>
      </c>
      <c r="J124" s="189" t="s">
        <v>1001</v>
      </c>
      <c r="K124" s="211">
        <v>463</v>
      </c>
      <c r="L124" s="211">
        <v>3</v>
      </c>
      <c r="M124" s="211">
        <v>0</v>
      </c>
      <c r="N124" s="211">
        <v>466</v>
      </c>
      <c r="O124" s="212">
        <v>44207.656689814816</v>
      </c>
      <c r="P124" s="213">
        <v>463</v>
      </c>
      <c r="Q124" s="213">
        <v>3</v>
      </c>
      <c r="R124" s="213">
        <v>0</v>
      </c>
      <c r="S124" s="213">
        <v>466</v>
      </c>
      <c r="T124" s="214">
        <v>44207.656689814816</v>
      </c>
      <c r="U124" s="211">
        <v>463</v>
      </c>
      <c r="V124" s="211">
        <v>3</v>
      </c>
      <c r="W124" s="211">
        <v>0</v>
      </c>
      <c r="X124" s="211">
        <v>466</v>
      </c>
      <c r="Y124" s="212">
        <v>44207.656689814816</v>
      </c>
    </row>
    <row r="125" spans="1:25" ht="45" hidden="1" x14ac:dyDescent="0.25">
      <c r="A125" s="189" t="s">
        <v>633</v>
      </c>
      <c r="B125" s="189" t="s">
        <v>219</v>
      </c>
      <c r="C125" s="209">
        <v>42754</v>
      </c>
      <c r="D125" s="206"/>
      <c r="E125" s="189" t="s">
        <v>219</v>
      </c>
      <c r="F125" s="189" t="s">
        <v>300</v>
      </c>
      <c r="G125" s="189" t="str">
        <f t="shared" si="1"/>
        <v>TOBANDA RAMOS GRIMA MARLENELORETO VISION</v>
      </c>
      <c r="H125" s="189" t="s">
        <v>297</v>
      </c>
      <c r="I125" s="210" t="s">
        <v>685</v>
      </c>
      <c r="J125" s="189" t="s">
        <v>1001</v>
      </c>
      <c r="K125" s="211">
        <v>395</v>
      </c>
      <c r="L125" s="211">
        <v>0</v>
      </c>
      <c r="M125" s="211">
        <v>0</v>
      </c>
      <c r="N125" s="211">
        <v>395</v>
      </c>
      <c r="O125" s="217">
        <v>44202.643055555556</v>
      </c>
      <c r="P125" s="218">
        <v>403</v>
      </c>
      <c r="Q125" s="218">
        <v>0</v>
      </c>
      <c r="R125" s="218">
        <v>0</v>
      </c>
      <c r="S125" s="218">
        <v>403</v>
      </c>
      <c r="T125" s="219">
        <v>44202.643055555556</v>
      </c>
      <c r="U125" s="220">
        <v>390</v>
      </c>
      <c r="V125" s="220">
        <v>0</v>
      </c>
      <c r="W125" s="220">
        <v>0</v>
      </c>
      <c r="X125" s="220">
        <v>390</v>
      </c>
      <c r="Y125" s="217">
        <v>44202.643055555556</v>
      </c>
    </row>
    <row r="126" spans="1:25" ht="45" hidden="1" x14ac:dyDescent="0.25">
      <c r="A126" s="189" t="s">
        <v>633</v>
      </c>
      <c r="B126" s="189" t="s">
        <v>582</v>
      </c>
      <c r="C126" s="209">
        <v>42789</v>
      </c>
      <c r="D126" s="206"/>
      <c r="E126" s="189" t="s">
        <v>1084</v>
      </c>
      <c r="F126" s="189" t="s">
        <v>583</v>
      </c>
      <c r="G126" s="189" t="str">
        <f t="shared" si="1"/>
        <v>TVNETVISION S.A.TVNETVISION</v>
      </c>
      <c r="H126" s="189" t="s">
        <v>35</v>
      </c>
      <c r="I126" s="210" t="s">
        <v>584</v>
      </c>
      <c r="J126" s="189" t="s">
        <v>1001</v>
      </c>
      <c r="K126" s="211">
        <v>324</v>
      </c>
      <c r="L126" s="211">
        <v>0</v>
      </c>
      <c r="M126" s="211">
        <v>0</v>
      </c>
      <c r="N126" s="211">
        <v>324</v>
      </c>
      <c r="O126" s="212">
        <v>44211.834768518522</v>
      </c>
      <c r="P126" s="213">
        <v>324</v>
      </c>
      <c r="Q126" s="213">
        <v>0</v>
      </c>
      <c r="R126" s="213">
        <v>0</v>
      </c>
      <c r="S126" s="213">
        <v>324</v>
      </c>
      <c r="T126" s="214">
        <v>44211.834768518522</v>
      </c>
      <c r="U126" s="211">
        <v>328</v>
      </c>
      <c r="V126" s="211">
        <v>0</v>
      </c>
      <c r="W126" s="211">
        <v>0</v>
      </c>
      <c r="X126" s="211">
        <v>328</v>
      </c>
      <c r="Y126" s="212">
        <v>44211.834768518522</v>
      </c>
    </row>
    <row r="127" spans="1:25" ht="45" hidden="1" x14ac:dyDescent="0.25">
      <c r="A127" s="189" t="s">
        <v>633</v>
      </c>
      <c r="B127" s="189" t="s">
        <v>588</v>
      </c>
      <c r="C127" s="209">
        <v>42790</v>
      </c>
      <c r="D127" s="206"/>
      <c r="E127" s="189" t="s">
        <v>588</v>
      </c>
      <c r="F127" s="189" t="s">
        <v>589</v>
      </c>
      <c r="G127" s="189" t="str">
        <f t="shared" si="1"/>
        <v>GARCIA GARCIA ROSA CORINACAJEANAS VISION</v>
      </c>
      <c r="H127" s="189" t="s">
        <v>107</v>
      </c>
      <c r="I127" s="210" t="s">
        <v>590</v>
      </c>
      <c r="J127" s="189" t="s">
        <v>1001</v>
      </c>
      <c r="K127" s="211">
        <v>26</v>
      </c>
      <c r="L127" s="211">
        <v>0</v>
      </c>
      <c r="M127" s="211">
        <v>26</v>
      </c>
      <c r="N127" s="211">
        <v>52</v>
      </c>
      <c r="O127" s="212">
        <v>44211.784421296295</v>
      </c>
      <c r="P127" s="213">
        <v>35</v>
      </c>
      <c r="Q127" s="213">
        <v>0</v>
      </c>
      <c r="R127" s="213">
        <v>35</v>
      </c>
      <c r="S127" s="213">
        <v>70</v>
      </c>
      <c r="T127" s="214">
        <v>44211.784421296295</v>
      </c>
      <c r="U127" s="211">
        <v>28</v>
      </c>
      <c r="V127" s="211">
        <v>0</v>
      </c>
      <c r="W127" s="211">
        <v>28</v>
      </c>
      <c r="X127" s="211">
        <v>56</v>
      </c>
      <c r="Y127" s="212">
        <v>44211.784421296295</v>
      </c>
    </row>
    <row r="128" spans="1:25" ht="45" hidden="1" x14ac:dyDescent="0.25">
      <c r="A128" s="189" t="s">
        <v>633</v>
      </c>
      <c r="B128" s="189" t="s">
        <v>45</v>
      </c>
      <c r="C128" s="209">
        <v>42796</v>
      </c>
      <c r="D128" s="206"/>
      <c r="E128" s="189" t="s">
        <v>1038</v>
      </c>
      <c r="F128" s="188" t="s">
        <v>210</v>
      </c>
      <c r="G128" s="189" t="str">
        <f t="shared" si="1"/>
        <v>SOCIEDAD CIVIL CINE CABLE TVCINE CABLE TELEVISION QUEVEDO</v>
      </c>
      <c r="H128" s="189" t="s">
        <v>201</v>
      </c>
      <c r="I128" s="210" t="s">
        <v>675</v>
      </c>
      <c r="J128" s="189" t="s">
        <v>1001</v>
      </c>
      <c r="K128" s="211">
        <v>45</v>
      </c>
      <c r="L128" s="211">
        <v>35</v>
      </c>
      <c r="M128" s="211">
        <v>1210</v>
      </c>
      <c r="N128" s="211">
        <v>1290</v>
      </c>
      <c r="O128" s="217">
        <v>44209.504189814812</v>
      </c>
      <c r="P128" s="218">
        <v>45</v>
      </c>
      <c r="Q128" s="218">
        <v>35</v>
      </c>
      <c r="R128" s="218">
        <v>1220</v>
      </c>
      <c r="S128" s="218">
        <v>1300</v>
      </c>
      <c r="T128" s="219">
        <v>44209.504189814812</v>
      </c>
      <c r="U128" s="220">
        <v>45</v>
      </c>
      <c r="V128" s="220">
        <v>35</v>
      </c>
      <c r="W128" s="220">
        <v>1210</v>
      </c>
      <c r="X128" s="220">
        <v>1290</v>
      </c>
      <c r="Y128" s="217">
        <v>44209.504189814812</v>
      </c>
    </row>
    <row r="129" spans="1:25" ht="45" hidden="1" x14ac:dyDescent="0.25">
      <c r="A129" s="189" t="s">
        <v>633</v>
      </c>
      <c r="B129" s="188" t="s">
        <v>585</v>
      </c>
      <c r="C129" s="209">
        <v>42800</v>
      </c>
      <c r="D129" s="206"/>
      <c r="E129" s="189" t="s">
        <v>1085</v>
      </c>
      <c r="F129" s="189" t="s">
        <v>586</v>
      </c>
      <c r="G129" s="189" t="str">
        <f t="shared" si="1"/>
        <v>RED DE TELECOMUNICACIONES DEL SUR NETSURTV S.A.KAMBIO TV</v>
      </c>
      <c r="H129" s="189" t="s">
        <v>74</v>
      </c>
      <c r="I129" s="210" t="s">
        <v>587</v>
      </c>
      <c r="J129" s="189" t="s">
        <v>1001</v>
      </c>
      <c r="K129" s="206"/>
      <c r="L129" s="206"/>
      <c r="M129" s="206"/>
      <c r="N129" s="211">
        <v>0</v>
      </c>
      <c r="O129" s="206"/>
      <c r="P129" s="215"/>
      <c r="Q129" s="215"/>
      <c r="R129" s="215"/>
      <c r="S129" s="213">
        <v>0</v>
      </c>
      <c r="T129" s="215"/>
      <c r="U129" s="206"/>
      <c r="V129" s="206"/>
      <c r="W129" s="206"/>
      <c r="X129" s="211">
        <v>0</v>
      </c>
      <c r="Y129" s="206"/>
    </row>
    <row r="130" spans="1:25" ht="45" hidden="1" x14ac:dyDescent="0.25">
      <c r="A130" s="189" t="s">
        <v>633</v>
      </c>
      <c r="B130" s="189" t="s">
        <v>181</v>
      </c>
      <c r="C130" s="209">
        <v>42802</v>
      </c>
      <c r="D130" s="206"/>
      <c r="E130" s="189" t="s">
        <v>181</v>
      </c>
      <c r="F130" s="189" t="s">
        <v>182</v>
      </c>
      <c r="G130" s="189" t="str">
        <f t="shared" si="1"/>
        <v>CANGO SERRANO LORGIO EFRAINMAS(+)VISION</v>
      </c>
      <c r="H130" s="189" t="s">
        <v>164</v>
      </c>
      <c r="I130" s="210" t="s">
        <v>668</v>
      </c>
      <c r="J130" s="189" t="s">
        <v>1001</v>
      </c>
      <c r="K130" s="211">
        <v>147</v>
      </c>
      <c r="L130" s="211">
        <v>0</v>
      </c>
      <c r="M130" s="211">
        <v>0</v>
      </c>
      <c r="N130" s="211">
        <v>147</v>
      </c>
      <c r="O130" s="212">
        <v>44209.539583333331</v>
      </c>
      <c r="P130" s="213">
        <v>143</v>
      </c>
      <c r="Q130" s="213">
        <v>0</v>
      </c>
      <c r="R130" s="213">
        <v>0</v>
      </c>
      <c r="S130" s="213">
        <v>143</v>
      </c>
      <c r="T130" s="214">
        <v>44209.539583333331</v>
      </c>
      <c r="U130" s="211">
        <v>140</v>
      </c>
      <c r="V130" s="211">
        <v>0</v>
      </c>
      <c r="W130" s="211">
        <v>0</v>
      </c>
      <c r="X130" s="211">
        <v>140</v>
      </c>
      <c r="Y130" s="212">
        <v>44209.539583333331</v>
      </c>
    </row>
    <row r="131" spans="1:25" ht="45" hidden="1" x14ac:dyDescent="0.25">
      <c r="A131" s="189" t="s">
        <v>633</v>
      </c>
      <c r="B131" s="189" t="s">
        <v>378</v>
      </c>
      <c r="C131" s="209">
        <v>42825</v>
      </c>
      <c r="D131" s="206"/>
      <c r="E131" s="189" t="s">
        <v>378</v>
      </c>
      <c r="F131" s="189" t="s">
        <v>379</v>
      </c>
      <c r="G131" s="189" t="str">
        <f t="shared" ref="G131:G194" si="2">CONCATENATE(B131,F131)</f>
        <v>ARIAS ACARO WILSONCABLE ORIENTE</v>
      </c>
      <c r="H131" s="189" t="s">
        <v>376</v>
      </c>
      <c r="I131" s="210" t="s">
        <v>702</v>
      </c>
      <c r="J131" s="189" t="s">
        <v>1001</v>
      </c>
      <c r="K131" s="206"/>
      <c r="L131" s="206"/>
      <c r="M131" s="206"/>
      <c r="N131" s="211">
        <v>0</v>
      </c>
      <c r="O131" s="206"/>
      <c r="P131" s="215"/>
      <c r="Q131" s="215"/>
      <c r="R131" s="215"/>
      <c r="S131" s="213">
        <v>0</v>
      </c>
      <c r="T131" s="215"/>
      <c r="U131" s="206"/>
      <c r="V131" s="206"/>
      <c r="W131" s="206"/>
      <c r="X131" s="211">
        <v>0</v>
      </c>
      <c r="Y131" s="206"/>
    </row>
    <row r="132" spans="1:25" ht="45" hidden="1" x14ac:dyDescent="0.25">
      <c r="A132" s="189" t="s">
        <v>633</v>
      </c>
      <c r="B132" s="189" t="s">
        <v>27</v>
      </c>
      <c r="C132" s="209">
        <v>42830</v>
      </c>
      <c r="D132" s="206"/>
      <c r="E132" s="189" t="s">
        <v>27</v>
      </c>
      <c r="F132" s="189" t="s">
        <v>28</v>
      </c>
      <c r="G132" s="189" t="str">
        <f t="shared" si="2"/>
        <v>CORRAL LARA NELLY BEATRIZCORAL TV</v>
      </c>
      <c r="H132" s="189" t="s">
        <v>26</v>
      </c>
      <c r="I132" s="210" t="s">
        <v>627</v>
      </c>
      <c r="J132" s="189" t="s">
        <v>1001</v>
      </c>
      <c r="K132" s="206"/>
      <c r="L132" s="206"/>
      <c r="M132" s="206"/>
      <c r="N132" s="211">
        <v>0</v>
      </c>
      <c r="O132" s="206"/>
      <c r="P132" s="215"/>
      <c r="Q132" s="215"/>
      <c r="R132" s="215"/>
      <c r="S132" s="213">
        <v>0</v>
      </c>
      <c r="T132" s="215"/>
      <c r="U132" s="206"/>
      <c r="V132" s="206"/>
      <c r="W132" s="206"/>
      <c r="X132" s="211">
        <v>0</v>
      </c>
      <c r="Y132" s="206"/>
    </row>
    <row r="133" spans="1:25" ht="45" hidden="1" x14ac:dyDescent="0.25">
      <c r="A133" s="189" t="s">
        <v>633</v>
      </c>
      <c r="B133" s="189" t="s">
        <v>256</v>
      </c>
      <c r="C133" s="209">
        <v>42830</v>
      </c>
      <c r="D133" s="206"/>
      <c r="E133" s="189" t="s">
        <v>1003</v>
      </c>
      <c r="F133" s="189" t="s">
        <v>257</v>
      </c>
      <c r="G133" s="189" t="str">
        <f t="shared" si="2"/>
        <v>LINKTEL S.A.SUPER CABLE JIPIJAPA</v>
      </c>
      <c r="H133" s="189" t="s">
        <v>229</v>
      </c>
      <c r="I133" s="210" t="s">
        <v>625</v>
      </c>
      <c r="J133" s="189" t="s">
        <v>1001</v>
      </c>
      <c r="K133" s="211">
        <v>459</v>
      </c>
      <c r="L133" s="211">
        <v>0</v>
      </c>
      <c r="M133" s="211">
        <v>0</v>
      </c>
      <c r="N133" s="211">
        <v>459</v>
      </c>
      <c r="O133" s="212">
        <v>44202.444351851853</v>
      </c>
      <c r="P133" s="213">
        <v>430</v>
      </c>
      <c r="Q133" s="213">
        <v>0</v>
      </c>
      <c r="R133" s="213">
        <v>0</v>
      </c>
      <c r="S133" s="213">
        <v>430</v>
      </c>
      <c r="T133" s="214">
        <v>44202.444351851853</v>
      </c>
      <c r="U133" s="211">
        <v>414</v>
      </c>
      <c r="V133" s="211">
        <v>0</v>
      </c>
      <c r="W133" s="211">
        <v>0</v>
      </c>
      <c r="X133" s="211">
        <v>414</v>
      </c>
      <c r="Y133" s="212">
        <v>44202.444351851853</v>
      </c>
    </row>
    <row r="134" spans="1:25" ht="45" hidden="1" x14ac:dyDescent="0.25">
      <c r="A134" s="189" t="s">
        <v>633</v>
      </c>
      <c r="B134" s="189" t="s">
        <v>29</v>
      </c>
      <c r="C134" s="209">
        <v>42832</v>
      </c>
      <c r="D134" s="206"/>
      <c r="E134" s="189" t="s">
        <v>29</v>
      </c>
      <c r="F134" s="189" t="s">
        <v>30</v>
      </c>
      <c r="G134" s="189" t="str">
        <f t="shared" si="2"/>
        <v>CAÑAR SOTO FULBIO VICENTESAN LUIS TV</v>
      </c>
      <c r="H134" s="189" t="s">
        <v>26</v>
      </c>
      <c r="I134" s="210" t="s">
        <v>642</v>
      </c>
      <c r="J134" s="189" t="s">
        <v>1001</v>
      </c>
      <c r="K134" s="211">
        <v>100</v>
      </c>
      <c r="L134" s="211">
        <v>0</v>
      </c>
      <c r="M134" s="211">
        <v>0</v>
      </c>
      <c r="N134" s="211">
        <v>100</v>
      </c>
      <c r="O134" s="212">
        <v>44211.992928240739</v>
      </c>
      <c r="P134" s="213">
        <v>93</v>
      </c>
      <c r="Q134" s="213">
        <v>0</v>
      </c>
      <c r="R134" s="213">
        <v>0</v>
      </c>
      <c r="S134" s="213">
        <v>93</v>
      </c>
      <c r="T134" s="214">
        <v>44211.992928240739</v>
      </c>
      <c r="U134" s="211">
        <v>69</v>
      </c>
      <c r="V134" s="211">
        <v>0</v>
      </c>
      <c r="W134" s="211">
        <v>0</v>
      </c>
      <c r="X134" s="211">
        <v>69</v>
      </c>
      <c r="Y134" s="212">
        <v>44211.992928240739</v>
      </c>
    </row>
    <row r="135" spans="1:25" ht="45" hidden="1" x14ac:dyDescent="0.25">
      <c r="A135" s="189" t="s">
        <v>633</v>
      </c>
      <c r="B135" s="189" t="s">
        <v>354</v>
      </c>
      <c r="C135" s="209">
        <v>42832</v>
      </c>
      <c r="D135" s="206"/>
      <c r="E135" s="189" t="s">
        <v>354</v>
      </c>
      <c r="F135" s="189" t="s">
        <v>797</v>
      </c>
      <c r="G135" s="189" t="str">
        <f t="shared" si="2"/>
        <v>SANCHEZ MUÑIZ EFRAIN JALILSHUSHUFINDI TV PLUS</v>
      </c>
      <c r="H135" s="189" t="s">
        <v>352</v>
      </c>
      <c r="I135" s="210" t="s">
        <v>628</v>
      </c>
      <c r="J135" s="189" t="s">
        <v>1001</v>
      </c>
      <c r="K135" s="206"/>
      <c r="L135" s="206"/>
      <c r="M135" s="206"/>
      <c r="N135" s="211">
        <v>0</v>
      </c>
      <c r="O135" s="206"/>
      <c r="P135" s="215"/>
      <c r="Q135" s="215"/>
      <c r="R135" s="215"/>
      <c r="S135" s="213">
        <v>0</v>
      </c>
      <c r="T135" s="215"/>
      <c r="U135" s="206"/>
      <c r="V135" s="206"/>
      <c r="W135" s="206"/>
      <c r="X135" s="211">
        <v>0</v>
      </c>
      <c r="Y135" s="206"/>
    </row>
    <row r="136" spans="1:25" ht="78.75" hidden="1" x14ac:dyDescent="0.25">
      <c r="A136" s="189" t="s">
        <v>633</v>
      </c>
      <c r="B136" s="189" t="s">
        <v>595</v>
      </c>
      <c r="C136" s="209">
        <v>42846</v>
      </c>
      <c r="D136" s="206"/>
      <c r="E136" s="189" t="s">
        <v>1086</v>
      </c>
      <c r="F136" s="189" t="s">
        <v>596</v>
      </c>
      <c r="G136" s="189" t="str">
        <f t="shared" si="2"/>
        <v>SERVITRACTOR S.A.CABLE FUTURO</v>
      </c>
      <c r="H136" s="189" t="s">
        <v>127</v>
      </c>
      <c r="I136" s="216" t="s">
        <v>1087</v>
      </c>
      <c r="J136" s="189" t="s">
        <v>1001</v>
      </c>
      <c r="K136" s="211">
        <v>50</v>
      </c>
      <c r="L136" s="211">
        <v>0</v>
      </c>
      <c r="M136" s="211">
        <v>50</v>
      </c>
      <c r="N136" s="211">
        <v>100</v>
      </c>
      <c r="O136" s="212">
        <v>44203.507650462961</v>
      </c>
      <c r="P136" s="213">
        <v>48</v>
      </c>
      <c r="Q136" s="213">
        <v>0</v>
      </c>
      <c r="R136" s="213">
        <v>48</v>
      </c>
      <c r="S136" s="213">
        <v>96</v>
      </c>
      <c r="T136" s="214">
        <v>44203.507650462961</v>
      </c>
      <c r="U136" s="211">
        <v>50</v>
      </c>
      <c r="V136" s="211">
        <v>0</v>
      </c>
      <c r="W136" s="211">
        <v>50</v>
      </c>
      <c r="X136" s="211">
        <v>100</v>
      </c>
      <c r="Y136" s="212">
        <v>44203.507650462961</v>
      </c>
    </row>
    <row r="137" spans="1:25" ht="45" hidden="1" x14ac:dyDescent="0.25">
      <c r="A137" s="189" t="s">
        <v>633</v>
      </c>
      <c r="B137" s="189" t="s">
        <v>711</v>
      </c>
      <c r="C137" s="209">
        <v>42846</v>
      </c>
      <c r="D137" s="206"/>
      <c r="E137" s="189" t="s">
        <v>1088</v>
      </c>
      <c r="F137" s="189" t="s">
        <v>136</v>
      </c>
      <c r="G137" s="189" t="str">
        <f t="shared" si="2"/>
        <v>COMPAÑIA ELITETV S.A.STARTV</v>
      </c>
      <c r="H137" s="189" t="s">
        <v>127</v>
      </c>
      <c r="I137" s="210" t="s">
        <v>631</v>
      </c>
      <c r="J137" s="189" t="s">
        <v>1001</v>
      </c>
      <c r="K137" s="211">
        <v>0</v>
      </c>
      <c r="L137" s="211">
        <v>3</v>
      </c>
      <c r="M137" s="211">
        <v>714</v>
      </c>
      <c r="N137" s="211">
        <v>717</v>
      </c>
      <c r="O137" s="212">
        <v>44203.564155092594</v>
      </c>
      <c r="P137" s="213">
        <v>0</v>
      </c>
      <c r="Q137" s="213">
        <v>3</v>
      </c>
      <c r="R137" s="213">
        <v>695</v>
      </c>
      <c r="S137" s="213">
        <v>698</v>
      </c>
      <c r="T137" s="214">
        <v>44203.564155092594</v>
      </c>
      <c r="U137" s="211">
        <v>0</v>
      </c>
      <c r="V137" s="211">
        <v>3</v>
      </c>
      <c r="W137" s="211">
        <v>684</v>
      </c>
      <c r="X137" s="211">
        <v>687</v>
      </c>
      <c r="Y137" s="212">
        <v>44203.564155092594</v>
      </c>
    </row>
    <row r="138" spans="1:25" ht="45" hidden="1" x14ac:dyDescent="0.25">
      <c r="A138" s="189" t="s">
        <v>633</v>
      </c>
      <c r="B138" s="189" t="s">
        <v>81</v>
      </c>
      <c r="C138" s="209">
        <v>42849</v>
      </c>
      <c r="D138" s="206"/>
      <c r="E138" s="189" t="s">
        <v>81</v>
      </c>
      <c r="F138" s="189" t="s">
        <v>82</v>
      </c>
      <c r="G138" s="189" t="str">
        <f t="shared" si="2"/>
        <v>APOLO GALLARDO ELITA MIREIRAGIKENDA VISION</v>
      </c>
      <c r="H138" s="189" t="s">
        <v>74</v>
      </c>
      <c r="I138" s="210" t="s">
        <v>962</v>
      </c>
      <c r="J138" s="189" t="s">
        <v>1001</v>
      </c>
      <c r="K138" s="211">
        <v>183</v>
      </c>
      <c r="L138" s="211">
        <v>0</v>
      </c>
      <c r="M138" s="211">
        <v>0</v>
      </c>
      <c r="N138" s="211">
        <v>183</v>
      </c>
      <c r="O138" s="212">
        <v>44200.466909722221</v>
      </c>
      <c r="P138" s="213">
        <v>150</v>
      </c>
      <c r="Q138" s="213">
        <v>0</v>
      </c>
      <c r="R138" s="213">
        <v>0</v>
      </c>
      <c r="S138" s="213">
        <v>150</v>
      </c>
      <c r="T138" s="214">
        <v>44200.466909722221</v>
      </c>
      <c r="U138" s="211">
        <v>162</v>
      </c>
      <c r="V138" s="211">
        <v>0</v>
      </c>
      <c r="W138" s="211">
        <v>0</v>
      </c>
      <c r="X138" s="211">
        <v>162</v>
      </c>
      <c r="Y138" s="212">
        <v>44200.466909722221</v>
      </c>
    </row>
    <row r="139" spans="1:25" ht="45" hidden="1" x14ac:dyDescent="0.25">
      <c r="A139" s="189" t="s">
        <v>633</v>
      </c>
      <c r="B139" s="189" t="s">
        <v>36</v>
      </c>
      <c r="C139" s="209">
        <v>42851</v>
      </c>
      <c r="D139" s="206"/>
      <c r="E139" s="189" t="s">
        <v>1089</v>
      </c>
      <c r="F139" s="189" t="s">
        <v>594</v>
      </c>
      <c r="G139" s="189" t="str">
        <f t="shared" si="2"/>
        <v>CORPORACION COMERCIAL BERNALC.C.B. CABLE</v>
      </c>
      <c r="H139" s="189" t="s">
        <v>35</v>
      </c>
      <c r="I139" s="210" t="s">
        <v>643</v>
      </c>
      <c r="J139" s="189" t="s">
        <v>1001</v>
      </c>
      <c r="K139" s="206"/>
      <c r="L139" s="206"/>
      <c r="M139" s="206"/>
      <c r="N139" s="211">
        <v>0</v>
      </c>
      <c r="O139" s="206"/>
      <c r="P139" s="215"/>
      <c r="Q139" s="215"/>
      <c r="R139" s="215"/>
      <c r="S139" s="213">
        <v>0</v>
      </c>
      <c r="T139" s="215"/>
      <c r="U139" s="206"/>
      <c r="V139" s="206"/>
      <c r="W139" s="206"/>
      <c r="X139" s="211">
        <v>0</v>
      </c>
      <c r="Y139" s="206"/>
    </row>
    <row r="140" spans="1:25" ht="45" hidden="1" x14ac:dyDescent="0.25">
      <c r="A140" s="189" t="s">
        <v>633</v>
      </c>
      <c r="B140" s="189" t="s">
        <v>605</v>
      </c>
      <c r="C140" s="209">
        <v>42851</v>
      </c>
      <c r="D140" s="206"/>
      <c r="E140" s="189" t="s">
        <v>1090</v>
      </c>
      <c r="F140" s="189" t="s">
        <v>606</v>
      </c>
      <c r="G140" s="189" t="str">
        <f t="shared" si="2"/>
        <v>PASTAZATV S.A.PASTAZA TV</v>
      </c>
      <c r="H140" s="189" t="s">
        <v>304</v>
      </c>
      <c r="I140" s="210" t="s">
        <v>607</v>
      </c>
      <c r="J140" s="189" t="s">
        <v>1001</v>
      </c>
      <c r="K140" s="211">
        <v>636</v>
      </c>
      <c r="L140" s="211">
        <v>7</v>
      </c>
      <c r="M140" s="211">
        <v>0</v>
      </c>
      <c r="N140" s="211">
        <v>643</v>
      </c>
      <c r="O140" s="212">
        <v>44211.736481481479</v>
      </c>
      <c r="P140" s="213">
        <v>608</v>
      </c>
      <c r="Q140" s="213">
        <v>9</v>
      </c>
      <c r="R140" s="213">
        <v>0</v>
      </c>
      <c r="S140" s="213">
        <v>617</v>
      </c>
      <c r="T140" s="214">
        <v>44211.736481481479</v>
      </c>
      <c r="U140" s="211">
        <v>608</v>
      </c>
      <c r="V140" s="211">
        <v>9</v>
      </c>
      <c r="W140" s="211">
        <v>0</v>
      </c>
      <c r="X140" s="211">
        <v>617</v>
      </c>
      <c r="Y140" s="212">
        <v>44211.736481481479</v>
      </c>
    </row>
    <row r="141" spans="1:25" ht="45" hidden="1" x14ac:dyDescent="0.25">
      <c r="A141" s="189" t="s">
        <v>633</v>
      </c>
      <c r="B141" s="189" t="s">
        <v>597</v>
      </c>
      <c r="C141" s="209">
        <v>42853</v>
      </c>
      <c r="D141" s="206"/>
      <c r="E141" s="189" t="s">
        <v>597</v>
      </c>
      <c r="F141" s="189" t="s">
        <v>598</v>
      </c>
      <c r="G141" s="189" t="str">
        <f t="shared" si="2"/>
        <v>BARREIRO MENENDEZ SILVIA BEATRIZCABLEHOGAR</v>
      </c>
      <c r="H141" s="189" t="s">
        <v>229</v>
      </c>
      <c r="I141" s="210" t="s">
        <v>599</v>
      </c>
      <c r="J141" s="189" t="s">
        <v>1001</v>
      </c>
      <c r="K141" s="211">
        <v>0</v>
      </c>
      <c r="L141" s="211">
        <v>0</v>
      </c>
      <c r="M141" s="211">
        <v>129</v>
      </c>
      <c r="N141" s="211">
        <v>129</v>
      </c>
      <c r="O141" s="212">
        <v>44211.854375000003</v>
      </c>
      <c r="P141" s="213">
        <v>0</v>
      </c>
      <c r="Q141" s="213">
        <v>0</v>
      </c>
      <c r="R141" s="213">
        <v>129</v>
      </c>
      <c r="S141" s="213">
        <v>129</v>
      </c>
      <c r="T141" s="214">
        <v>44211.854375000003</v>
      </c>
      <c r="U141" s="211">
        <v>0</v>
      </c>
      <c r="V141" s="211">
        <v>0</v>
      </c>
      <c r="W141" s="211">
        <v>129</v>
      </c>
      <c r="X141" s="211">
        <v>129</v>
      </c>
      <c r="Y141" s="212">
        <v>44211.854375000003</v>
      </c>
    </row>
    <row r="142" spans="1:25" ht="45" hidden="1" x14ac:dyDescent="0.25">
      <c r="A142" s="189" t="s">
        <v>633</v>
      </c>
      <c r="B142" s="189" t="s">
        <v>67</v>
      </c>
      <c r="C142" s="209">
        <v>42906</v>
      </c>
      <c r="D142" s="206"/>
      <c r="E142" s="189" t="s">
        <v>67</v>
      </c>
      <c r="F142" s="189" t="s">
        <v>315</v>
      </c>
      <c r="G142" s="189" t="str">
        <f t="shared" si="2"/>
        <v>CONDO BAU JENNY LOURDESCB VISION MEJIA</v>
      </c>
      <c r="H142" s="189" t="s">
        <v>310</v>
      </c>
      <c r="I142" s="210" t="s">
        <v>626</v>
      </c>
      <c r="J142" s="189" t="s">
        <v>1001</v>
      </c>
      <c r="K142" s="211">
        <v>1118</v>
      </c>
      <c r="L142" s="211">
        <v>13</v>
      </c>
      <c r="M142" s="211">
        <v>0</v>
      </c>
      <c r="N142" s="211">
        <v>1131</v>
      </c>
      <c r="O142" s="212">
        <v>44211.614490740743</v>
      </c>
      <c r="P142" s="213">
        <v>1063</v>
      </c>
      <c r="Q142" s="213">
        <v>13</v>
      </c>
      <c r="R142" s="213">
        <v>0</v>
      </c>
      <c r="S142" s="213">
        <v>1076</v>
      </c>
      <c r="T142" s="214">
        <v>44211.614490740743</v>
      </c>
      <c r="U142" s="211">
        <v>1012</v>
      </c>
      <c r="V142" s="211">
        <v>13</v>
      </c>
      <c r="W142" s="211">
        <v>0</v>
      </c>
      <c r="X142" s="211">
        <v>1025</v>
      </c>
      <c r="Y142" s="212">
        <v>44211.614490740743</v>
      </c>
    </row>
    <row r="143" spans="1:25" ht="45" hidden="1" x14ac:dyDescent="0.25">
      <c r="A143" s="189" t="s">
        <v>633</v>
      </c>
      <c r="B143" s="189" t="s">
        <v>327</v>
      </c>
      <c r="C143" s="209">
        <v>42907</v>
      </c>
      <c r="D143" s="206"/>
      <c r="E143" s="189" t="s">
        <v>1091</v>
      </c>
      <c r="F143" s="189" t="s">
        <v>330</v>
      </c>
      <c r="G143" s="189" t="str">
        <f t="shared" si="2"/>
        <v>SATCONTV SATELITE CONECCION S.A.SATCONTV</v>
      </c>
      <c r="H143" s="189" t="s">
        <v>310</v>
      </c>
      <c r="I143" s="210" t="s">
        <v>630</v>
      </c>
      <c r="J143" s="189" t="s">
        <v>1001</v>
      </c>
      <c r="K143" s="211">
        <v>162</v>
      </c>
      <c r="L143" s="211">
        <v>0</v>
      </c>
      <c r="M143" s="211">
        <v>0</v>
      </c>
      <c r="N143" s="211">
        <v>162</v>
      </c>
      <c r="O143" s="212">
        <v>44211.653819444444</v>
      </c>
      <c r="P143" s="213">
        <v>165</v>
      </c>
      <c r="Q143" s="213">
        <v>0</v>
      </c>
      <c r="R143" s="213">
        <v>0</v>
      </c>
      <c r="S143" s="213">
        <v>165</v>
      </c>
      <c r="T143" s="214">
        <v>44211.653819444444</v>
      </c>
      <c r="U143" s="211">
        <v>161</v>
      </c>
      <c r="V143" s="211">
        <v>0</v>
      </c>
      <c r="W143" s="211">
        <v>0</v>
      </c>
      <c r="X143" s="211">
        <v>161</v>
      </c>
      <c r="Y143" s="212">
        <v>44211.653819444444</v>
      </c>
    </row>
    <row r="144" spans="1:25" ht="45" hidden="1" x14ac:dyDescent="0.25">
      <c r="A144" s="189" t="s">
        <v>633</v>
      </c>
      <c r="B144" s="189" t="s">
        <v>716</v>
      </c>
      <c r="C144" s="209">
        <v>42913</v>
      </c>
      <c r="D144" s="206"/>
      <c r="E144" s="189" t="s">
        <v>1092</v>
      </c>
      <c r="F144" s="189" t="s">
        <v>602</v>
      </c>
      <c r="G144" s="189" t="str">
        <f t="shared" si="2"/>
        <v>IFOTONCORP S.AIFOTON TV</v>
      </c>
      <c r="H144" s="189" t="s">
        <v>121</v>
      </c>
      <c r="I144" s="210" t="s">
        <v>603</v>
      </c>
      <c r="J144" s="189" t="s">
        <v>1001</v>
      </c>
      <c r="K144" s="211">
        <v>31</v>
      </c>
      <c r="L144" s="211">
        <v>3</v>
      </c>
      <c r="M144" s="211">
        <v>0</v>
      </c>
      <c r="N144" s="211">
        <v>34</v>
      </c>
      <c r="O144" s="212">
        <v>44211.079479166663</v>
      </c>
      <c r="P144" s="213">
        <v>31</v>
      </c>
      <c r="Q144" s="213">
        <v>3</v>
      </c>
      <c r="R144" s="213">
        <v>0</v>
      </c>
      <c r="S144" s="213">
        <v>34</v>
      </c>
      <c r="T144" s="214">
        <v>44211.079479166663</v>
      </c>
      <c r="U144" s="211">
        <v>31</v>
      </c>
      <c r="V144" s="211">
        <v>3</v>
      </c>
      <c r="W144" s="211">
        <v>0</v>
      </c>
      <c r="X144" s="211">
        <v>34</v>
      </c>
      <c r="Y144" s="212">
        <v>44211.079479166663</v>
      </c>
    </row>
    <row r="145" spans="1:25" ht="45" hidden="1" x14ac:dyDescent="0.25">
      <c r="A145" s="189" t="s">
        <v>633</v>
      </c>
      <c r="B145" s="189" t="s">
        <v>190</v>
      </c>
      <c r="C145" s="209">
        <v>42915</v>
      </c>
      <c r="D145" s="206"/>
      <c r="E145" s="189" t="s">
        <v>190</v>
      </c>
      <c r="F145" s="189" t="s">
        <v>191</v>
      </c>
      <c r="G145" s="189" t="str">
        <f t="shared" si="2"/>
        <v>TAPIA SALINAS MODESTO EDUARDOSARAGURO VISION</v>
      </c>
      <c r="H145" s="189" t="s">
        <v>164</v>
      </c>
      <c r="I145" s="210" t="s">
        <v>629</v>
      </c>
      <c r="J145" s="189" t="s">
        <v>1001</v>
      </c>
      <c r="K145" s="211">
        <v>70</v>
      </c>
      <c r="L145" s="211">
        <v>7</v>
      </c>
      <c r="M145" s="211">
        <v>0</v>
      </c>
      <c r="N145" s="211">
        <v>77</v>
      </c>
      <c r="O145" s="212">
        <v>44211.50240740741</v>
      </c>
      <c r="P145" s="213">
        <v>70</v>
      </c>
      <c r="Q145" s="213">
        <v>7</v>
      </c>
      <c r="R145" s="213">
        <v>0</v>
      </c>
      <c r="S145" s="213">
        <v>77</v>
      </c>
      <c r="T145" s="214">
        <v>44211.50240740741</v>
      </c>
      <c r="U145" s="211">
        <v>77</v>
      </c>
      <c r="V145" s="211">
        <v>7</v>
      </c>
      <c r="W145" s="211">
        <v>0</v>
      </c>
      <c r="X145" s="211">
        <v>84</v>
      </c>
      <c r="Y145" s="212">
        <v>44211.50240740741</v>
      </c>
    </row>
    <row r="146" spans="1:25" ht="45" hidden="1" x14ac:dyDescent="0.25">
      <c r="A146" s="189" t="s">
        <v>633</v>
      </c>
      <c r="B146" s="189" t="s">
        <v>611</v>
      </c>
      <c r="C146" s="209">
        <v>42915</v>
      </c>
      <c r="D146" s="206"/>
      <c r="E146" s="189" t="s">
        <v>611</v>
      </c>
      <c r="F146" s="189" t="s">
        <v>612</v>
      </c>
      <c r="G146" s="189" t="str">
        <f t="shared" si="2"/>
        <v>QUIROZ VERA NERIS JESUSTV CABLE SAN ISIDRO</v>
      </c>
      <c r="H146" s="189" t="s">
        <v>229</v>
      </c>
      <c r="I146" s="210" t="s">
        <v>613</v>
      </c>
      <c r="J146" s="189" t="s">
        <v>1001</v>
      </c>
      <c r="K146" s="211">
        <v>0</v>
      </c>
      <c r="L146" s="211">
        <v>0</v>
      </c>
      <c r="M146" s="211">
        <v>20</v>
      </c>
      <c r="N146" s="211">
        <v>20</v>
      </c>
      <c r="O146" s="212">
        <v>44210.704212962963</v>
      </c>
      <c r="P146" s="213">
        <v>0</v>
      </c>
      <c r="Q146" s="213">
        <v>0</v>
      </c>
      <c r="R146" s="213">
        <v>20</v>
      </c>
      <c r="S146" s="213">
        <v>20</v>
      </c>
      <c r="T146" s="214">
        <v>44210.704212962963</v>
      </c>
      <c r="U146" s="211">
        <v>0</v>
      </c>
      <c r="V146" s="211">
        <v>0</v>
      </c>
      <c r="W146" s="211">
        <v>20</v>
      </c>
      <c r="X146" s="211">
        <v>20</v>
      </c>
      <c r="Y146" s="212">
        <v>44210.704212962963</v>
      </c>
    </row>
    <row r="147" spans="1:25" ht="45" hidden="1" x14ac:dyDescent="0.25">
      <c r="A147" s="189" t="s">
        <v>633</v>
      </c>
      <c r="B147" s="189" t="s">
        <v>686</v>
      </c>
      <c r="C147" s="209">
        <v>42944</v>
      </c>
      <c r="D147" s="206"/>
      <c r="E147" s="189" t="s">
        <v>1093</v>
      </c>
      <c r="F147" s="189" t="s">
        <v>770</v>
      </c>
      <c r="G147" s="189" t="str">
        <f t="shared" si="2"/>
        <v>CABLEPREMIER S.A.PREMIER TVNET</v>
      </c>
      <c r="H147" s="189" t="s">
        <v>304</v>
      </c>
      <c r="I147" s="210" t="s">
        <v>607</v>
      </c>
      <c r="J147" s="189" t="s">
        <v>1001</v>
      </c>
      <c r="K147" s="211">
        <v>842</v>
      </c>
      <c r="L147" s="211">
        <v>8</v>
      </c>
      <c r="M147" s="211">
        <v>0</v>
      </c>
      <c r="N147" s="211">
        <v>850</v>
      </c>
      <c r="O147" s="212">
        <v>44210.771458333336</v>
      </c>
      <c r="P147" s="213">
        <v>792</v>
      </c>
      <c r="Q147" s="213">
        <v>8</v>
      </c>
      <c r="R147" s="213">
        <v>0</v>
      </c>
      <c r="S147" s="213">
        <v>800</v>
      </c>
      <c r="T147" s="214">
        <v>44210.771458333336</v>
      </c>
      <c r="U147" s="211">
        <v>792</v>
      </c>
      <c r="V147" s="211">
        <v>8</v>
      </c>
      <c r="W147" s="211">
        <v>0</v>
      </c>
      <c r="X147" s="211">
        <v>800</v>
      </c>
      <c r="Y147" s="212">
        <v>44210.771458333336</v>
      </c>
    </row>
    <row r="148" spans="1:25" ht="45" hidden="1" x14ac:dyDescent="0.25">
      <c r="A148" s="189" t="s">
        <v>633</v>
      </c>
      <c r="B148" s="189" t="s">
        <v>686</v>
      </c>
      <c r="C148" s="209">
        <v>42944</v>
      </c>
      <c r="D148" s="206"/>
      <c r="E148" s="189" t="s">
        <v>1093</v>
      </c>
      <c r="F148" s="189" t="s">
        <v>770</v>
      </c>
      <c r="G148" s="189" t="str">
        <f t="shared" si="2"/>
        <v>CABLEPREMIER S.A.PREMIER TVNET</v>
      </c>
      <c r="H148" s="189" t="s">
        <v>369</v>
      </c>
      <c r="I148" s="210" t="s">
        <v>700</v>
      </c>
      <c r="J148" s="189" t="s">
        <v>1001</v>
      </c>
      <c r="K148" s="211">
        <v>850</v>
      </c>
      <c r="L148" s="211">
        <v>0</v>
      </c>
      <c r="M148" s="211">
        <v>0</v>
      </c>
      <c r="N148" s="211">
        <v>850</v>
      </c>
      <c r="O148" s="212">
        <v>44210.677465277775</v>
      </c>
      <c r="P148" s="213">
        <v>800</v>
      </c>
      <c r="Q148" s="213">
        <v>0</v>
      </c>
      <c r="R148" s="213">
        <v>0</v>
      </c>
      <c r="S148" s="213">
        <v>800</v>
      </c>
      <c r="T148" s="214">
        <v>44210.677465277775</v>
      </c>
      <c r="U148" s="211">
        <v>800</v>
      </c>
      <c r="V148" s="211">
        <v>0</v>
      </c>
      <c r="W148" s="211">
        <v>0</v>
      </c>
      <c r="X148" s="211">
        <v>800</v>
      </c>
      <c r="Y148" s="212">
        <v>44210.677465277775</v>
      </c>
    </row>
    <row r="149" spans="1:25" ht="45" hidden="1" x14ac:dyDescent="0.25">
      <c r="A149" s="189" t="s">
        <v>633</v>
      </c>
      <c r="B149" s="189" t="s">
        <v>699</v>
      </c>
      <c r="C149" s="209">
        <v>42951</v>
      </c>
      <c r="D149" s="206"/>
      <c r="E149" s="189" t="s">
        <v>1094</v>
      </c>
      <c r="F149" s="189" t="s">
        <v>347</v>
      </c>
      <c r="G149" s="189" t="str">
        <f t="shared" si="2"/>
        <v>TELEDATOS S.A.TVNET</v>
      </c>
      <c r="H149" s="189" t="s">
        <v>344</v>
      </c>
      <c r="I149" s="210" t="s">
        <v>624</v>
      </c>
      <c r="J149" s="189" t="s">
        <v>1001</v>
      </c>
      <c r="K149" s="211">
        <v>31</v>
      </c>
      <c r="L149" s="211">
        <v>4167</v>
      </c>
      <c r="M149" s="211">
        <v>0</v>
      </c>
      <c r="N149" s="211">
        <v>4198</v>
      </c>
      <c r="O149" s="212">
        <v>44211.943113425928</v>
      </c>
      <c r="P149" s="213">
        <v>31</v>
      </c>
      <c r="Q149" s="213">
        <v>4032</v>
      </c>
      <c r="R149" s="213">
        <v>0</v>
      </c>
      <c r="S149" s="213">
        <v>4063</v>
      </c>
      <c r="T149" s="214">
        <v>44211.943113425928</v>
      </c>
      <c r="U149" s="211">
        <v>31</v>
      </c>
      <c r="V149" s="211">
        <v>4007</v>
      </c>
      <c r="W149" s="211">
        <v>0</v>
      </c>
      <c r="X149" s="211">
        <v>4038</v>
      </c>
      <c r="Y149" s="212">
        <v>44211.943113425928</v>
      </c>
    </row>
    <row r="150" spans="1:25" ht="45" hidden="1" x14ac:dyDescent="0.25">
      <c r="A150" s="189" t="s">
        <v>633</v>
      </c>
      <c r="B150" s="188" t="s">
        <v>636</v>
      </c>
      <c r="C150" s="209">
        <v>42971</v>
      </c>
      <c r="D150" s="206"/>
      <c r="E150" s="189" t="s">
        <v>1095</v>
      </c>
      <c r="F150" s="189" t="s">
        <v>637</v>
      </c>
      <c r="G150" s="189" t="str">
        <f t="shared" si="2"/>
        <v>GIRONYCHABELO TELECOMUNICACIONES DEL SUR S.A.GIRON Y CHABELO TV</v>
      </c>
      <c r="H150" s="189" t="s">
        <v>1</v>
      </c>
      <c r="I150" s="210" t="s">
        <v>638</v>
      </c>
      <c r="J150" s="189" t="s">
        <v>1001</v>
      </c>
      <c r="K150" s="211">
        <v>609</v>
      </c>
      <c r="L150" s="211">
        <v>10</v>
      </c>
      <c r="M150" s="211">
        <v>0</v>
      </c>
      <c r="N150" s="211">
        <v>619</v>
      </c>
      <c r="O150" s="212">
        <v>44208.781412037039</v>
      </c>
      <c r="P150" s="213">
        <v>578</v>
      </c>
      <c r="Q150" s="213">
        <v>10</v>
      </c>
      <c r="R150" s="213">
        <v>0</v>
      </c>
      <c r="S150" s="213">
        <v>588</v>
      </c>
      <c r="T150" s="214">
        <v>44208.781412037039</v>
      </c>
      <c r="U150" s="211">
        <v>565</v>
      </c>
      <c r="V150" s="211">
        <v>10</v>
      </c>
      <c r="W150" s="211">
        <v>0</v>
      </c>
      <c r="X150" s="211">
        <v>575</v>
      </c>
      <c r="Y150" s="212">
        <v>44208.781412037039</v>
      </c>
    </row>
    <row r="151" spans="1:25" ht="45" hidden="1" x14ac:dyDescent="0.25">
      <c r="A151" s="189" t="s">
        <v>633</v>
      </c>
      <c r="B151" s="189" t="s">
        <v>67</v>
      </c>
      <c r="C151" s="209">
        <v>42992</v>
      </c>
      <c r="D151" s="206"/>
      <c r="E151" s="189" t="s">
        <v>67</v>
      </c>
      <c r="F151" s="189" t="s">
        <v>68</v>
      </c>
      <c r="G151" s="189" t="str">
        <f t="shared" si="2"/>
        <v>CONDO BAU JENNY LOURDESCB VISION SALCEDO</v>
      </c>
      <c r="H151" s="189" t="s">
        <v>64</v>
      </c>
      <c r="I151" s="210" t="s">
        <v>646</v>
      </c>
      <c r="J151" s="189" t="s">
        <v>1001</v>
      </c>
      <c r="K151" s="211">
        <v>519</v>
      </c>
      <c r="L151" s="211">
        <v>12</v>
      </c>
      <c r="M151" s="211">
        <v>0</v>
      </c>
      <c r="N151" s="211">
        <v>531</v>
      </c>
      <c r="O151" s="212">
        <v>44211.629965277774</v>
      </c>
      <c r="P151" s="213">
        <v>494</v>
      </c>
      <c r="Q151" s="213">
        <v>12</v>
      </c>
      <c r="R151" s="213">
        <v>0</v>
      </c>
      <c r="S151" s="213">
        <v>506</v>
      </c>
      <c r="T151" s="214">
        <v>44211.629965277774</v>
      </c>
      <c r="U151" s="211">
        <v>449</v>
      </c>
      <c r="V151" s="211">
        <v>12</v>
      </c>
      <c r="W151" s="211">
        <v>0</v>
      </c>
      <c r="X151" s="211">
        <v>461</v>
      </c>
      <c r="Y151" s="212">
        <v>44211.629965277774</v>
      </c>
    </row>
    <row r="152" spans="1:25" ht="45" hidden="1" x14ac:dyDescent="0.25">
      <c r="A152" s="189" t="s">
        <v>633</v>
      </c>
      <c r="B152" s="189" t="s">
        <v>431</v>
      </c>
      <c r="C152" s="209">
        <v>42992</v>
      </c>
      <c r="D152" s="206"/>
      <c r="E152" s="189" t="s">
        <v>431</v>
      </c>
      <c r="F152" s="189" t="s">
        <v>704</v>
      </c>
      <c r="G152" s="189" t="str">
        <f t="shared" si="2"/>
        <v>CRUZ TOASA NOE ESTALINLAS PEÑAS TV</v>
      </c>
      <c r="H152" s="189" t="s">
        <v>107</v>
      </c>
      <c r="I152" s="210" t="s">
        <v>1096</v>
      </c>
      <c r="J152" s="189" t="s">
        <v>1001</v>
      </c>
      <c r="K152" s="206"/>
      <c r="L152" s="206"/>
      <c r="M152" s="206"/>
      <c r="N152" s="211">
        <v>0</v>
      </c>
      <c r="O152" s="206"/>
      <c r="P152" s="215"/>
      <c r="Q152" s="215"/>
      <c r="R152" s="215"/>
      <c r="S152" s="213">
        <v>0</v>
      </c>
      <c r="T152" s="215"/>
      <c r="U152" s="206"/>
      <c r="V152" s="206"/>
      <c r="W152" s="206"/>
      <c r="X152" s="211">
        <v>0</v>
      </c>
      <c r="Y152" s="206"/>
    </row>
    <row r="153" spans="1:25" ht="45" hidden="1" x14ac:dyDescent="0.25">
      <c r="A153" s="189" t="s">
        <v>633</v>
      </c>
      <c r="B153" s="189" t="s">
        <v>192</v>
      </c>
      <c r="C153" s="209">
        <v>42992</v>
      </c>
      <c r="D153" s="206"/>
      <c r="E153" s="189" t="s">
        <v>192</v>
      </c>
      <c r="F153" s="189" t="s">
        <v>670</v>
      </c>
      <c r="G153" s="189" t="str">
        <f t="shared" si="2"/>
        <v>TORRES MORENO LUPE MARLENESUPERCABLE CARIAMANGA</v>
      </c>
      <c r="H153" s="189" t="s">
        <v>164</v>
      </c>
      <c r="I153" s="210" t="s">
        <v>671</v>
      </c>
      <c r="J153" s="189" t="s">
        <v>1001</v>
      </c>
      <c r="K153" s="206"/>
      <c r="L153" s="206"/>
      <c r="M153" s="206"/>
      <c r="N153" s="211">
        <v>0</v>
      </c>
      <c r="O153" s="206"/>
      <c r="P153" s="215"/>
      <c r="Q153" s="215"/>
      <c r="R153" s="215"/>
      <c r="S153" s="213">
        <v>0</v>
      </c>
      <c r="T153" s="215"/>
      <c r="U153" s="206"/>
      <c r="V153" s="206"/>
      <c r="W153" s="206"/>
      <c r="X153" s="211">
        <v>0</v>
      </c>
      <c r="Y153" s="206"/>
    </row>
    <row r="154" spans="1:25" ht="45" hidden="1" x14ac:dyDescent="0.25">
      <c r="A154" s="189" t="s">
        <v>633</v>
      </c>
      <c r="B154" s="188" t="s">
        <v>609</v>
      </c>
      <c r="C154" s="209">
        <v>42993</v>
      </c>
      <c r="D154" s="206"/>
      <c r="E154" s="189" t="s">
        <v>1097</v>
      </c>
      <c r="F154" s="189" t="s">
        <v>255</v>
      </c>
      <c r="G154" s="189" t="str">
        <f t="shared" si="2"/>
        <v>SERVICIOS  DE TELECOMUNICACIONES PAJANTEVE S.A.SISTEMA SATELITAL FLORES</v>
      </c>
      <c r="H154" s="189" t="s">
        <v>229</v>
      </c>
      <c r="I154" s="210" t="s">
        <v>678</v>
      </c>
      <c r="J154" s="189" t="s">
        <v>1001</v>
      </c>
      <c r="K154" s="211">
        <v>288</v>
      </c>
      <c r="L154" s="211">
        <v>0</v>
      </c>
      <c r="M154" s="211">
        <v>0</v>
      </c>
      <c r="N154" s="211">
        <v>288</v>
      </c>
      <c r="O154" s="212">
        <v>44205.7108912037</v>
      </c>
      <c r="P154" s="213">
        <v>165</v>
      </c>
      <c r="Q154" s="213">
        <v>0</v>
      </c>
      <c r="R154" s="213">
        <v>0</v>
      </c>
      <c r="S154" s="213">
        <v>165</v>
      </c>
      <c r="T154" s="214">
        <v>44205.7108912037</v>
      </c>
      <c r="U154" s="211">
        <v>193</v>
      </c>
      <c r="V154" s="211">
        <v>0</v>
      </c>
      <c r="W154" s="211">
        <v>0</v>
      </c>
      <c r="X154" s="211">
        <v>193</v>
      </c>
      <c r="Y154" s="212">
        <v>44205.7108912037</v>
      </c>
    </row>
    <row r="155" spans="1:25" ht="45" hidden="1" x14ac:dyDescent="0.25">
      <c r="A155" s="189" t="s">
        <v>633</v>
      </c>
      <c r="B155" s="189" t="s">
        <v>75</v>
      </c>
      <c r="C155" s="209">
        <v>42997</v>
      </c>
      <c r="D155" s="206"/>
      <c r="E155" s="189" t="s">
        <v>75</v>
      </c>
      <c r="F155" s="189" t="s">
        <v>76</v>
      </c>
      <c r="G155" s="189" t="str">
        <f t="shared" si="2"/>
        <v>PACHAR SALTO VICTOR ISAACBUENAVISTA TV CABLE</v>
      </c>
      <c r="H155" s="189" t="s">
        <v>74</v>
      </c>
      <c r="I155" s="210" t="s">
        <v>632</v>
      </c>
      <c r="J155" s="189" t="s">
        <v>1001</v>
      </c>
      <c r="K155" s="211">
        <v>203</v>
      </c>
      <c r="L155" s="211">
        <v>0</v>
      </c>
      <c r="M155" s="211">
        <v>0</v>
      </c>
      <c r="N155" s="211">
        <v>203</v>
      </c>
      <c r="O155" s="212">
        <v>44210.690648148149</v>
      </c>
      <c r="P155" s="213">
        <v>210</v>
      </c>
      <c r="Q155" s="213">
        <v>0</v>
      </c>
      <c r="R155" s="213">
        <v>0</v>
      </c>
      <c r="S155" s="213">
        <v>210</v>
      </c>
      <c r="T155" s="214">
        <v>44210.690648148149</v>
      </c>
      <c r="U155" s="211">
        <v>205</v>
      </c>
      <c r="V155" s="211">
        <v>0</v>
      </c>
      <c r="W155" s="211">
        <v>0</v>
      </c>
      <c r="X155" s="211">
        <v>205</v>
      </c>
      <c r="Y155" s="212">
        <v>44210.690648148149</v>
      </c>
    </row>
    <row r="156" spans="1:25" ht="45" hidden="1" x14ac:dyDescent="0.25">
      <c r="A156" s="189" t="s">
        <v>633</v>
      </c>
      <c r="B156" s="189" t="s">
        <v>649</v>
      </c>
      <c r="C156" s="209">
        <v>43003</v>
      </c>
      <c r="D156" s="206"/>
      <c r="E156" s="189" t="s">
        <v>649</v>
      </c>
      <c r="F156" s="189" t="s">
        <v>650</v>
      </c>
      <c r="G156" s="189" t="str">
        <f t="shared" si="2"/>
        <v>CEDEÑO ALAY CECILIA MERCEDESLAGARTO TV</v>
      </c>
      <c r="H156" s="189" t="s">
        <v>107</v>
      </c>
      <c r="I156" s="210" t="s">
        <v>651</v>
      </c>
      <c r="J156" s="189" t="s">
        <v>1001</v>
      </c>
      <c r="K156" s="211">
        <v>44</v>
      </c>
      <c r="L156" s="211">
        <v>0</v>
      </c>
      <c r="M156" s="211">
        <v>0</v>
      </c>
      <c r="N156" s="211">
        <v>44</v>
      </c>
      <c r="O156" s="212">
        <v>44209.688587962963</v>
      </c>
      <c r="P156" s="213">
        <v>50</v>
      </c>
      <c r="Q156" s="213">
        <v>0</v>
      </c>
      <c r="R156" s="213">
        <v>0</v>
      </c>
      <c r="S156" s="213">
        <v>50</v>
      </c>
      <c r="T156" s="214">
        <v>44209.688587962963</v>
      </c>
      <c r="U156" s="211">
        <v>59</v>
      </c>
      <c r="V156" s="211">
        <v>0</v>
      </c>
      <c r="W156" s="211">
        <v>0</v>
      </c>
      <c r="X156" s="211">
        <v>59</v>
      </c>
      <c r="Y156" s="212">
        <v>44209.688587962963</v>
      </c>
    </row>
    <row r="157" spans="1:25" ht="45" hidden="1" x14ac:dyDescent="0.25">
      <c r="A157" s="189" t="s">
        <v>633</v>
      </c>
      <c r="B157" s="189" t="s">
        <v>659</v>
      </c>
      <c r="C157" s="209">
        <v>43003</v>
      </c>
      <c r="D157" s="206"/>
      <c r="E157" s="189" t="s">
        <v>1017</v>
      </c>
      <c r="F157" s="189" t="s">
        <v>705</v>
      </c>
      <c r="G157" s="189" t="str">
        <f t="shared" si="2"/>
        <v>JEA PC COMUNICACIONES S.A.JEAPC</v>
      </c>
      <c r="H157" s="189" t="s">
        <v>127</v>
      </c>
      <c r="I157" s="210" t="s">
        <v>660</v>
      </c>
      <c r="J157" s="189" t="s">
        <v>1001</v>
      </c>
      <c r="K157" s="211">
        <v>400</v>
      </c>
      <c r="L157" s="211">
        <v>0</v>
      </c>
      <c r="M157" s="211">
        <v>0</v>
      </c>
      <c r="N157" s="211">
        <v>467</v>
      </c>
      <c r="O157" s="217">
        <v>44208.502974537034</v>
      </c>
      <c r="P157" s="218">
        <v>334</v>
      </c>
      <c r="Q157" s="218">
        <v>0</v>
      </c>
      <c r="R157" s="218">
        <v>0</v>
      </c>
      <c r="S157" s="218">
        <v>334</v>
      </c>
      <c r="T157" s="219">
        <v>44208.502974537034</v>
      </c>
      <c r="U157" s="220">
        <v>324</v>
      </c>
      <c r="V157" s="220">
        <v>0</v>
      </c>
      <c r="W157" s="220">
        <v>0</v>
      </c>
      <c r="X157" s="220">
        <v>324</v>
      </c>
      <c r="Y157" s="217">
        <v>44208.502974537034</v>
      </c>
    </row>
    <row r="158" spans="1:25" ht="45" hidden="1" x14ac:dyDescent="0.25">
      <c r="A158" s="189" t="s">
        <v>633</v>
      </c>
      <c r="B158" s="189" t="s">
        <v>665</v>
      </c>
      <c r="C158" s="209">
        <v>43006</v>
      </c>
      <c r="D158" s="206"/>
      <c r="E158" s="189" t="s">
        <v>665</v>
      </c>
      <c r="F158" s="189" t="s">
        <v>666</v>
      </c>
      <c r="G158" s="189" t="str">
        <f t="shared" si="2"/>
        <v>SAA MONTESDEOCA SONIA MAGDALENACITY CABLE</v>
      </c>
      <c r="H158" s="189" t="s">
        <v>154</v>
      </c>
      <c r="I158" s="210" t="s">
        <v>834</v>
      </c>
      <c r="J158" s="189" t="s">
        <v>1001</v>
      </c>
      <c r="K158" s="206"/>
      <c r="L158" s="206"/>
      <c r="M158" s="206"/>
      <c r="N158" s="211">
        <v>0</v>
      </c>
      <c r="O158" s="221"/>
      <c r="P158" s="206"/>
      <c r="Q158" s="206"/>
      <c r="R158" s="206"/>
      <c r="S158" s="206"/>
      <c r="T158" s="206"/>
      <c r="U158" s="206"/>
      <c r="V158" s="206"/>
      <c r="W158" s="206"/>
      <c r="X158" s="206"/>
      <c r="Y158" s="206"/>
    </row>
    <row r="159" spans="1:25" ht="45" hidden="1" x14ac:dyDescent="0.25">
      <c r="A159" s="189" t="s">
        <v>633</v>
      </c>
      <c r="B159" s="189" t="s">
        <v>511</v>
      </c>
      <c r="C159" s="209">
        <v>43006</v>
      </c>
      <c r="D159" s="206"/>
      <c r="E159" s="189" t="s">
        <v>511</v>
      </c>
      <c r="F159" s="189" t="s">
        <v>706</v>
      </c>
      <c r="G159" s="189" t="str">
        <f t="shared" si="2"/>
        <v>ARPI MOROCHO LUIS ARTUROZUMBI CABLE</v>
      </c>
      <c r="H159" s="189" t="s">
        <v>376</v>
      </c>
      <c r="I159" s="210" t="s">
        <v>964</v>
      </c>
      <c r="J159" s="189" t="s">
        <v>1001</v>
      </c>
      <c r="K159" s="211">
        <v>200</v>
      </c>
      <c r="L159" s="211">
        <v>0</v>
      </c>
      <c r="M159" s="211">
        <v>0</v>
      </c>
      <c r="N159" s="211">
        <v>200</v>
      </c>
      <c r="O159" s="217">
        <v>44208.462592592594</v>
      </c>
      <c r="P159" s="213">
        <v>173</v>
      </c>
      <c r="Q159" s="213">
        <v>0</v>
      </c>
      <c r="R159" s="213">
        <v>0</v>
      </c>
      <c r="S159" s="213">
        <v>173</v>
      </c>
      <c r="T159" s="214">
        <v>44208.462592592594</v>
      </c>
      <c r="U159" s="211">
        <v>200</v>
      </c>
      <c r="V159" s="211">
        <v>0</v>
      </c>
      <c r="W159" s="211">
        <v>0</v>
      </c>
      <c r="X159" s="211">
        <v>200</v>
      </c>
      <c r="Y159" s="212">
        <v>44208.462592592594</v>
      </c>
    </row>
    <row r="160" spans="1:25" ht="45" hidden="1" x14ac:dyDescent="0.25">
      <c r="A160" s="189" t="s">
        <v>633</v>
      </c>
      <c r="B160" s="189" t="s">
        <v>725</v>
      </c>
      <c r="C160" s="209">
        <v>43011</v>
      </c>
      <c r="D160" s="206"/>
      <c r="E160" s="189" t="s">
        <v>1098</v>
      </c>
      <c r="F160" s="189" t="s">
        <v>734</v>
      </c>
      <c r="G160" s="189" t="str">
        <f t="shared" si="2"/>
        <v>CALUMATV S.ACALUMA TV</v>
      </c>
      <c r="H160" s="189" t="s">
        <v>26</v>
      </c>
      <c r="I160" s="210" t="s">
        <v>627</v>
      </c>
      <c r="J160" s="189" t="s">
        <v>1001</v>
      </c>
      <c r="K160" s="211">
        <v>697</v>
      </c>
      <c r="L160" s="211">
        <v>3</v>
      </c>
      <c r="M160" s="211">
        <v>0</v>
      </c>
      <c r="N160" s="211">
        <v>700</v>
      </c>
      <c r="O160" s="212">
        <v>44204.494386574072</v>
      </c>
      <c r="P160" s="213">
        <v>701</v>
      </c>
      <c r="Q160" s="213">
        <v>3</v>
      </c>
      <c r="R160" s="213">
        <v>0</v>
      </c>
      <c r="S160" s="213">
        <v>704</v>
      </c>
      <c r="T160" s="214">
        <v>44204.494386574072</v>
      </c>
      <c r="U160" s="211">
        <v>707</v>
      </c>
      <c r="V160" s="211">
        <v>3</v>
      </c>
      <c r="W160" s="211">
        <v>0</v>
      </c>
      <c r="X160" s="211">
        <v>710</v>
      </c>
      <c r="Y160" s="212">
        <v>44204.494386574072</v>
      </c>
    </row>
    <row r="161" spans="1:25" ht="45" hidden="1" x14ac:dyDescent="0.25">
      <c r="A161" s="189" t="s">
        <v>633</v>
      </c>
      <c r="B161" s="189" t="s">
        <v>478</v>
      </c>
      <c r="C161" s="209">
        <v>43013</v>
      </c>
      <c r="D161" s="206"/>
      <c r="E161" s="189" t="s">
        <v>1099</v>
      </c>
      <c r="F161" s="189" t="s">
        <v>138</v>
      </c>
      <c r="G161" s="189" t="str">
        <f t="shared" si="2"/>
        <v>PATRICIATEVE S.A.TV CAFA</v>
      </c>
      <c r="H161" s="189" t="s">
        <v>201</v>
      </c>
      <c r="I161" s="210" t="s">
        <v>1100</v>
      </c>
      <c r="J161" s="189" t="s">
        <v>1001</v>
      </c>
      <c r="K161" s="211">
        <v>217</v>
      </c>
      <c r="L161" s="211">
        <v>0</v>
      </c>
      <c r="M161" s="211">
        <v>0</v>
      </c>
      <c r="N161" s="211">
        <v>217</v>
      </c>
      <c r="O161" s="212">
        <v>44207.432673611111</v>
      </c>
      <c r="P161" s="213">
        <v>236</v>
      </c>
      <c r="Q161" s="213">
        <v>0</v>
      </c>
      <c r="R161" s="213">
        <v>0</v>
      </c>
      <c r="S161" s="213">
        <v>236</v>
      </c>
      <c r="T161" s="214">
        <v>44207.432673611111</v>
      </c>
      <c r="U161" s="211">
        <v>204</v>
      </c>
      <c r="V161" s="211">
        <v>0</v>
      </c>
      <c r="W161" s="211">
        <v>0</v>
      </c>
      <c r="X161" s="211">
        <v>204</v>
      </c>
      <c r="Y161" s="212">
        <v>44207.432673611111</v>
      </c>
    </row>
    <row r="162" spans="1:25" ht="45" hidden="1" x14ac:dyDescent="0.25">
      <c r="A162" s="189" t="s">
        <v>633</v>
      </c>
      <c r="B162" s="189" t="s">
        <v>72</v>
      </c>
      <c r="C162" s="209">
        <v>43019</v>
      </c>
      <c r="D162" s="206"/>
      <c r="E162" s="189" t="s">
        <v>72</v>
      </c>
      <c r="F162" s="189" t="s">
        <v>73</v>
      </c>
      <c r="G162" s="189" t="str">
        <f t="shared" si="2"/>
        <v>SOLANO AVILA GINA MARIBELARENA TV</v>
      </c>
      <c r="H162" s="189" t="s">
        <v>74</v>
      </c>
      <c r="I162" s="210" t="s">
        <v>766</v>
      </c>
      <c r="J162" s="189" t="s">
        <v>1001</v>
      </c>
      <c r="K162" s="211">
        <v>159</v>
      </c>
      <c r="L162" s="211">
        <v>0</v>
      </c>
      <c r="M162" s="211">
        <v>0</v>
      </c>
      <c r="N162" s="211">
        <v>159</v>
      </c>
      <c r="O162" s="212">
        <v>44214.682430555556</v>
      </c>
      <c r="P162" s="213">
        <v>125</v>
      </c>
      <c r="Q162" s="213">
        <v>0</v>
      </c>
      <c r="R162" s="213">
        <v>0</v>
      </c>
      <c r="S162" s="213">
        <v>125</v>
      </c>
      <c r="T162" s="214">
        <v>44214.682430555556</v>
      </c>
      <c r="U162" s="211">
        <v>189</v>
      </c>
      <c r="V162" s="211">
        <v>0</v>
      </c>
      <c r="W162" s="211">
        <v>0</v>
      </c>
      <c r="X162" s="211">
        <v>189</v>
      </c>
      <c r="Y162" s="212">
        <v>44214.682430555556</v>
      </c>
    </row>
    <row r="163" spans="1:25" ht="56.25" hidden="1" x14ac:dyDescent="0.25">
      <c r="A163" s="189" t="s">
        <v>633</v>
      </c>
      <c r="B163" s="188" t="s">
        <v>723</v>
      </c>
      <c r="C163" s="209">
        <v>43021</v>
      </c>
      <c r="D163" s="206"/>
      <c r="E163" s="189" t="s">
        <v>1101</v>
      </c>
      <c r="F163" s="189" t="s">
        <v>741</v>
      </c>
      <c r="G163" s="189" t="str">
        <f t="shared" si="2"/>
        <v>SERVICIOS MULTICABLE ATUNTAQUI MULTICABLEATUNTAQUI S.A.MULTICABLE ATUNTAQUI SA</v>
      </c>
      <c r="H163" s="189" t="s">
        <v>154</v>
      </c>
      <c r="I163" s="210" t="s">
        <v>761</v>
      </c>
      <c r="J163" s="189" t="s">
        <v>1001</v>
      </c>
      <c r="K163" s="211">
        <v>479</v>
      </c>
      <c r="L163" s="211">
        <v>4</v>
      </c>
      <c r="M163" s="211">
        <v>0</v>
      </c>
      <c r="N163" s="211">
        <v>483</v>
      </c>
      <c r="O163" s="212">
        <v>44206.585949074077</v>
      </c>
      <c r="P163" s="213">
        <v>475</v>
      </c>
      <c r="Q163" s="213">
        <v>5</v>
      </c>
      <c r="R163" s="213">
        <v>0</v>
      </c>
      <c r="S163" s="213">
        <v>480</v>
      </c>
      <c r="T163" s="214">
        <v>44206.585949074077</v>
      </c>
      <c r="U163" s="211">
        <v>473</v>
      </c>
      <c r="V163" s="211">
        <v>3</v>
      </c>
      <c r="W163" s="211">
        <v>0</v>
      </c>
      <c r="X163" s="211">
        <v>476</v>
      </c>
      <c r="Y163" s="212">
        <v>44206.585949074077</v>
      </c>
    </row>
    <row r="164" spans="1:25" ht="45" hidden="1" x14ac:dyDescent="0.25">
      <c r="A164" s="189" t="s">
        <v>633</v>
      </c>
      <c r="B164" s="189" t="s">
        <v>730</v>
      </c>
      <c r="C164" s="209">
        <v>43028</v>
      </c>
      <c r="D164" s="206"/>
      <c r="E164" s="189" t="s">
        <v>730</v>
      </c>
      <c r="F164" s="189" t="s">
        <v>739</v>
      </c>
      <c r="G164" s="189" t="str">
        <f t="shared" si="2"/>
        <v>RODRIGUEZ QUINTEROS ISMAEL MESIASTRONCAL TV</v>
      </c>
      <c r="H164" s="189" t="s">
        <v>35</v>
      </c>
      <c r="I164" s="210" t="s">
        <v>758</v>
      </c>
      <c r="J164" s="189" t="s">
        <v>1001</v>
      </c>
      <c r="K164" s="211">
        <v>450</v>
      </c>
      <c r="L164" s="211">
        <v>0</v>
      </c>
      <c r="M164" s="211">
        <v>0</v>
      </c>
      <c r="N164" s="211">
        <v>450</v>
      </c>
      <c r="O164" s="212">
        <v>44212.621099537035</v>
      </c>
      <c r="P164" s="213">
        <v>462</v>
      </c>
      <c r="Q164" s="213">
        <v>0</v>
      </c>
      <c r="R164" s="213">
        <v>0</v>
      </c>
      <c r="S164" s="213">
        <v>462</v>
      </c>
      <c r="T164" s="214">
        <v>44212.621099537035</v>
      </c>
      <c r="U164" s="211">
        <v>478</v>
      </c>
      <c r="V164" s="211">
        <v>0</v>
      </c>
      <c r="W164" s="211">
        <v>0</v>
      </c>
      <c r="X164" s="211">
        <v>478</v>
      </c>
      <c r="Y164" s="212">
        <v>44212.621099537035</v>
      </c>
    </row>
    <row r="165" spans="1:25" ht="45" hidden="1" x14ac:dyDescent="0.25">
      <c r="A165" s="189" t="s">
        <v>633</v>
      </c>
      <c r="B165" s="189" t="s">
        <v>207</v>
      </c>
      <c r="C165" s="209">
        <v>43028</v>
      </c>
      <c r="D165" s="206"/>
      <c r="E165" s="189" t="s">
        <v>207</v>
      </c>
      <c r="F165" s="189" t="s">
        <v>208</v>
      </c>
      <c r="G165" s="189" t="str">
        <f t="shared" si="2"/>
        <v>ELIZALDE PERALVO ALVARO RODRIGOCABLEVISION PARIS</v>
      </c>
      <c r="H165" s="189" t="s">
        <v>201</v>
      </c>
      <c r="I165" s="210" t="s">
        <v>750</v>
      </c>
      <c r="J165" s="189" t="s">
        <v>1001</v>
      </c>
      <c r="K165" s="211">
        <v>699</v>
      </c>
      <c r="L165" s="211">
        <v>2</v>
      </c>
      <c r="M165" s="211">
        <v>0</v>
      </c>
      <c r="N165" s="211">
        <v>701</v>
      </c>
      <c r="O165" s="212">
        <v>44211.606793981482</v>
      </c>
      <c r="P165" s="213">
        <v>700</v>
      </c>
      <c r="Q165" s="213">
        <v>2</v>
      </c>
      <c r="R165" s="213">
        <v>0</v>
      </c>
      <c r="S165" s="213">
        <v>702</v>
      </c>
      <c r="T165" s="214">
        <v>44211.606793981482</v>
      </c>
      <c r="U165" s="211">
        <v>700</v>
      </c>
      <c r="V165" s="211">
        <v>2</v>
      </c>
      <c r="W165" s="211">
        <v>0</v>
      </c>
      <c r="X165" s="211">
        <v>702</v>
      </c>
      <c r="Y165" s="212">
        <v>44211.606793981482</v>
      </c>
    </row>
    <row r="166" spans="1:25" ht="45" hidden="1" x14ac:dyDescent="0.25">
      <c r="A166" s="189" t="s">
        <v>633</v>
      </c>
      <c r="B166" s="189" t="s">
        <v>729</v>
      </c>
      <c r="C166" s="209">
        <v>43028</v>
      </c>
      <c r="D166" s="206"/>
      <c r="E166" s="189" t="s">
        <v>729</v>
      </c>
      <c r="F166" s="189" t="s">
        <v>738</v>
      </c>
      <c r="G166" s="189" t="str">
        <f t="shared" si="2"/>
        <v>LOPEZ CABRERA BLANCA JANETHLOGROÑO TV</v>
      </c>
      <c r="H166" s="189" t="s">
        <v>274</v>
      </c>
      <c r="I166" s="210" t="s">
        <v>754</v>
      </c>
      <c r="J166" s="189" t="s">
        <v>1001</v>
      </c>
      <c r="K166" s="206"/>
      <c r="L166" s="206"/>
      <c r="M166" s="206"/>
      <c r="N166" s="211">
        <v>0</v>
      </c>
      <c r="O166" s="206"/>
      <c r="P166" s="215"/>
      <c r="Q166" s="215"/>
      <c r="R166" s="215"/>
      <c r="S166" s="213">
        <v>0</v>
      </c>
      <c r="T166" s="215"/>
      <c r="U166" s="206"/>
      <c r="V166" s="206"/>
      <c r="W166" s="206"/>
      <c r="X166" s="211">
        <v>0</v>
      </c>
      <c r="Y166" s="206"/>
    </row>
    <row r="167" spans="1:25" ht="45" hidden="1" x14ac:dyDescent="0.25">
      <c r="A167" s="189" t="s">
        <v>633</v>
      </c>
      <c r="B167" s="189" t="s">
        <v>726</v>
      </c>
      <c r="C167" s="209">
        <v>43028</v>
      </c>
      <c r="D167" s="206"/>
      <c r="E167" s="189" t="s">
        <v>726</v>
      </c>
      <c r="F167" s="189" t="s">
        <v>735</v>
      </c>
      <c r="G167" s="189" t="str">
        <f t="shared" si="2"/>
        <v>CARRILLO MENA SARA ALEXANDRATVCABLE PILLARO</v>
      </c>
      <c r="H167" s="189" t="s">
        <v>369</v>
      </c>
      <c r="I167" s="210" t="s">
        <v>745</v>
      </c>
      <c r="J167" s="189" t="s">
        <v>1001</v>
      </c>
      <c r="K167" s="211">
        <v>213</v>
      </c>
      <c r="L167" s="211">
        <v>2</v>
      </c>
      <c r="M167" s="211">
        <v>0</v>
      </c>
      <c r="N167" s="211">
        <v>215</v>
      </c>
      <c r="O167" s="212">
        <v>44201.418078703704</v>
      </c>
      <c r="P167" s="213">
        <v>210</v>
      </c>
      <c r="Q167" s="213">
        <v>2</v>
      </c>
      <c r="R167" s="213">
        <v>0</v>
      </c>
      <c r="S167" s="213">
        <v>212</v>
      </c>
      <c r="T167" s="214">
        <v>44201.418078703704</v>
      </c>
      <c r="U167" s="211">
        <v>206</v>
      </c>
      <c r="V167" s="211">
        <v>2</v>
      </c>
      <c r="W167" s="211">
        <v>0</v>
      </c>
      <c r="X167" s="211">
        <v>208</v>
      </c>
      <c r="Y167" s="212">
        <v>44201.418078703704</v>
      </c>
    </row>
    <row r="168" spans="1:25" ht="45" hidden="1" x14ac:dyDescent="0.25">
      <c r="A168" s="189" t="s">
        <v>633</v>
      </c>
      <c r="B168" s="189" t="s">
        <v>272</v>
      </c>
      <c r="C168" s="209">
        <v>43033</v>
      </c>
      <c r="D168" s="206"/>
      <c r="E168" s="189" t="s">
        <v>272</v>
      </c>
      <c r="F168" s="189" t="s">
        <v>273</v>
      </c>
      <c r="G168" s="189" t="str">
        <f t="shared" si="2"/>
        <v>ESTRELLA MALDONADO CARMEN ELOISABOSCO CABLE</v>
      </c>
      <c r="H168" s="189" t="s">
        <v>274</v>
      </c>
      <c r="I168" s="210" t="s">
        <v>752</v>
      </c>
      <c r="J168" s="189" t="s">
        <v>1001</v>
      </c>
      <c r="K168" s="206"/>
      <c r="L168" s="206"/>
      <c r="M168" s="206"/>
      <c r="N168" s="211">
        <v>0</v>
      </c>
      <c r="O168" s="206"/>
      <c r="P168" s="215"/>
      <c r="Q168" s="215"/>
      <c r="R168" s="215"/>
      <c r="S168" s="213">
        <v>0</v>
      </c>
      <c r="T168" s="215"/>
      <c r="U168" s="206"/>
      <c r="V168" s="206"/>
      <c r="W168" s="206"/>
      <c r="X168" s="211">
        <v>0</v>
      </c>
      <c r="Y168" s="206"/>
    </row>
    <row r="169" spans="1:25" ht="45" hidden="1" x14ac:dyDescent="0.25">
      <c r="A169" s="189" t="s">
        <v>633</v>
      </c>
      <c r="B169" s="189" t="s">
        <v>727</v>
      </c>
      <c r="C169" s="209">
        <v>43035</v>
      </c>
      <c r="D169" s="206"/>
      <c r="E169" s="189" t="s">
        <v>1102</v>
      </c>
      <c r="F169" s="189" t="s">
        <v>736</v>
      </c>
      <c r="G169" s="189" t="str">
        <f t="shared" si="2"/>
        <v>GLOBALSERVICES S.A.UNIK TV</v>
      </c>
      <c r="H169" s="189" t="s">
        <v>127</v>
      </c>
      <c r="I169" s="210" t="s">
        <v>753</v>
      </c>
      <c r="J169" s="189" t="s">
        <v>1001</v>
      </c>
      <c r="K169" s="206"/>
      <c r="L169" s="206"/>
      <c r="M169" s="206"/>
      <c r="N169" s="211">
        <v>0</v>
      </c>
      <c r="O169" s="206"/>
      <c r="P169" s="215"/>
      <c r="Q169" s="215"/>
      <c r="R169" s="215"/>
      <c r="S169" s="213">
        <v>0</v>
      </c>
      <c r="T169" s="215"/>
      <c r="U169" s="206"/>
      <c r="V169" s="206"/>
      <c r="W169" s="206"/>
      <c r="X169" s="211">
        <v>0</v>
      </c>
      <c r="Y169" s="206"/>
    </row>
    <row r="170" spans="1:25" ht="45" hidden="1" x14ac:dyDescent="0.25">
      <c r="A170" s="189" t="s">
        <v>633</v>
      </c>
      <c r="B170" s="189" t="s">
        <v>728</v>
      </c>
      <c r="C170" s="209">
        <v>43039</v>
      </c>
      <c r="D170" s="206"/>
      <c r="E170" s="189" t="s">
        <v>1103</v>
      </c>
      <c r="F170" s="189" t="s">
        <v>737</v>
      </c>
      <c r="G170" s="189" t="str">
        <f t="shared" si="2"/>
        <v>GUIMER - COMUNICACIONES S.A.PEDERNALES VISION</v>
      </c>
      <c r="H170" s="189" t="s">
        <v>229</v>
      </c>
      <c r="I170" s="210" t="s">
        <v>252</v>
      </c>
      <c r="J170" s="189" t="s">
        <v>1001</v>
      </c>
      <c r="K170" s="206"/>
      <c r="L170" s="206"/>
      <c r="M170" s="206"/>
      <c r="N170" s="211">
        <v>0</v>
      </c>
      <c r="O170" s="206"/>
      <c r="P170" s="215"/>
      <c r="Q170" s="215"/>
      <c r="R170" s="215"/>
      <c r="S170" s="213">
        <v>0</v>
      </c>
      <c r="T170" s="215"/>
      <c r="U170" s="206"/>
      <c r="V170" s="206"/>
      <c r="W170" s="206"/>
      <c r="X170" s="211">
        <v>0</v>
      </c>
      <c r="Y170" s="206"/>
    </row>
    <row r="171" spans="1:25" ht="45" hidden="1" x14ac:dyDescent="0.25">
      <c r="A171" s="189" t="s">
        <v>633</v>
      </c>
      <c r="B171" s="188" t="s">
        <v>731</v>
      </c>
      <c r="C171" s="209">
        <v>43045</v>
      </c>
      <c r="D171" s="206"/>
      <c r="E171" s="189" t="s">
        <v>1104</v>
      </c>
      <c r="F171" s="189" t="s">
        <v>740</v>
      </c>
      <c r="G171" s="189" t="str">
        <f t="shared" si="2"/>
        <v>SANTELCOM TECHNOLOGY &amp; TELECOMMUNICATIONS C.L.MAS TV</v>
      </c>
      <c r="H171" s="189" t="s">
        <v>127</v>
      </c>
      <c r="I171" s="210" t="s">
        <v>759</v>
      </c>
      <c r="J171" s="189" t="s">
        <v>1001</v>
      </c>
      <c r="K171" s="211">
        <v>0</v>
      </c>
      <c r="L171" s="211">
        <v>0</v>
      </c>
      <c r="M171" s="211">
        <v>0</v>
      </c>
      <c r="N171" s="211">
        <v>0</v>
      </c>
      <c r="O171" s="212">
        <v>44215.529675925929</v>
      </c>
      <c r="P171" s="213">
        <v>0</v>
      </c>
      <c r="Q171" s="213">
        <v>0</v>
      </c>
      <c r="R171" s="213">
        <v>0</v>
      </c>
      <c r="S171" s="213">
        <v>0</v>
      </c>
      <c r="T171" s="214">
        <v>44215.529675925929</v>
      </c>
      <c r="U171" s="211">
        <v>0</v>
      </c>
      <c r="V171" s="211">
        <v>0</v>
      </c>
      <c r="W171" s="211">
        <v>0</v>
      </c>
      <c r="X171" s="211">
        <v>0</v>
      </c>
      <c r="Y171" s="212">
        <v>44215.529675925929</v>
      </c>
    </row>
    <row r="172" spans="1:25" ht="45" hidden="1" x14ac:dyDescent="0.25">
      <c r="A172" s="189" t="s">
        <v>633</v>
      </c>
      <c r="B172" s="189" t="s">
        <v>380</v>
      </c>
      <c r="C172" s="209">
        <v>43055</v>
      </c>
      <c r="D172" s="206"/>
      <c r="E172" s="189" t="s">
        <v>380</v>
      </c>
      <c r="F172" s="189" t="s">
        <v>781</v>
      </c>
      <c r="G172" s="189" t="str">
        <f t="shared" si="2"/>
        <v>SAAVEDRA GARCIA JOSE ERACLEOCABLE VISION CHINCHIPE</v>
      </c>
      <c r="H172" s="189" t="s">
        <v>376</v>
      </c>
      <c r="I172" s="210" t="s">
        <v>1105</v>
      </c>
      <c r="J172" s="189" t="s">
        <v>1001</v>
      </c>
      <c r="K172" s="211">
        <v>45</v>
      </c>
      <c r="L172" s="211">
        <v>0</v>
      </c>
      <c r="M172" s="211">
        <v>0</v>
      </c>
      <c r="N172" s="211">
        <v>45</v>
      </c>
      <c r="O172" s="212">
        <v>44207.385196759256</v>
      </c>
      <c r="P172" s="213">
        <v>43</v>
      </c>
      <c r="Q172" s="213">
        <v>0</v>
      </c>
      <c r="R172" s="213">
        <v>0</v>
      </c>
      <c r="S172" s="213">
        <v>43</v>
      </c>
      <c r="T172" s="214">
        <v>44207.385196759256</v>
      </c>
      <c r="U172" s="211">
        <v>51</v>
      </c>
      <c r="V172" s="211">
        <v>0</v>
      </c>
      <c r="W172" s="211">
        <v>0</v>
      </c>
      <c r="X172" s="211">
        <v>51</v>
      </c>
      <c r="Y172" s="212">
        <v>44207.385196759256</v>
      </c>
    </row>
    <row r="173" spans="1:25" ht="56.25" hidden="1" x14ac:dyDescent="0.25">
      <c r="A173" s="189" t="s">
        <v>633</v>
      </c>
      <c r="B173" s="189" t="s">
        <v>776</v>
      </c>
      <c r="C173" s="209">
        <v>43098</v>
      </c>
      <c r="D173" s="206"/>
      <c r="E173" s="189" t="s">
        <v>776</v>
      </c>
      <c r="F173" s="189" t="s">
        <v>777</v>
      </c>
      <c r="G173" s="189" t="str">
        <f t="shared" si="2"/>
        <v>GARCIA RODRIGUEZ CHARLES MILTONMEGACOM TV</v>
      </c>
      <c r="H173" s="189" t="s">
        <v>127</v>
      </c>
      <c r="I173" s="216" t="s">
        <v>968</v>
      </c>
      <c r="J173" s="189" t="s">
        <v>1001</v>
      </c>
      <c r="K173" s="206"/>
      <c r="L173" s="206"/>
      <c r="M173" s="206"/>
      <c r="N173" s="211">
        <v>0</v>
      </c>
      <c r="O173" s="206"/>
      <c r="P173" s="215"/>
      <c r="Q173" s="215"/>
      <c r="R173" s="215"/>
      <c r="S173" s="213">
        <v>0</v>
      </c>
      <c r="T173" s="215"/>
      <c r="U173" s="206"/>
      <c r="V173" s="206"/>
      <c r="W173" s="206"/>
      <c r="X173" s="211">
        <v>0</v>
      </c>
      <c r="Y173" s="206"/>
    </row>
    <row r="174" spans="1:25" ht="45" hidden="1" x14ac:dyDescent="0.25">
      <c r="A174" s="189" t="s">
        <v>633</v>
      </c>
      <c r="B174" s="189" t="s">
        <v>772</v>
      </c>
      <c r="C174" s="209">
        <v>43108</v>
      </c>
      <c r="D174" s="206"/>
      <c r="E174" s="189" t="s">
        <v>772</v>
      </c>
      <c r="F174" s="189" t="s">
        <v>773</v>
      </c>
      <c r="G174" s="189" t="str">
        <f t="shared" si="2"/>
        <v>BUSTAMANTE MONCAYO GALO VICENTECABLE PINDAL</v>
      </c>
      <c r="H174" s="189" t="s">
        <v>164</v>
      </c>
      <c r="I174" s="210" t="s">
        <v>774</v>
      </c>
      <c r="J174" s="189" t="s">
        <v>1001</v>
      </c>
      <c r="K174" s="206"/>
      <c r="L174" s="206"/>
      <c r="M174" s="206"/>
      <c r="N174" s="211">
        <v>0</v>
      </c>
      <c r="O174" s="206"/>
      <c r="P174" s="215"/>
      <c r="Q174" s="215"/>
      <c r="R174" s="215"/>
      <c r="S174" s="213">
        <v>0</v>
      </c>
      <c r="T174" s="215"/>
      <c r="U174" s="206"/>
      <c r="V174" s="206"/>
      <c r="W174" s="206"/>
      <c r="X174" s="211">
        <v>0</v>
      </c>
      <c r="Y174" s="206"/>
    </row>
    <row r="175" spans="1:25" ht="45" hidden="1" x14ac:dyDescent="0.25">
      <c r="A175" s="189" t="s">
        <v>633</v>
      </c>
      <c r="B175" s="189" t="s">
        <v>778</v>
      </c>
      <c r="C175" s="209">
        <v>43158</v>
      </c>
      <c r="D175" s="206"/>
      <c r="E175" s="189" t="s">
        <v>778</v>
      </c>
      <c r="F175" s="189" t="s">
        <v>779</v>
      </c>
      <c r="G175" s="189" t="str">
        <f t="shared" si="2"/>
        <v>PACHECO PROAÑO JOFRE HOMEROALL CINEMA IN HOUSE ACIH</v>
      </c>
      <c r="H175" s="189" t="s">
        <v>64</v>
      </c>
      <c r="I175" s="210" t="s">
        <v>780</v>
      </c>
      <c r="J175" s="189" t="s">
        <v>1001</v>
      </c>
      <c r="K175" s="206"/>
      <c r="L175" s="206"/>
      <c r="M175" s="206"/>
      <c r="N175" s="211">
        <v>0</v>
      </c>
      <c r="O175" s="206"/>
      <c r="P175" s="206"/>
      <c r="Q175" s="206"/>
      <c r="R175" s="206"/>
      <c r="S175" s="206"/>
      <c r="T175" s="206"/>
      <c r="U175" s="206"/>
      <c r="V175" s="206"/>
      <c r="W175" s="206"/>
      <c r="X175" s="206"/>
      <c r="Y175" s="206"/>
    </row>
    <row r="176" spans="1:25" ht="45" hidden="1" x14ac:dyDescent="0.25">
      <c r="A176" s="189" t="s">
        <v>633</v>
      </c>
      <c r="B176" s="189" t="s">
        <v>684</v>
      </c>
      <c r="C176" s="209">
        <v>43158</v>
      </c>
      <c r="D176" s="206"/>
      <c r="E176" s="189" t="s">
        <v>1090</v>
      </c>
      <c r="F176" s="189" t="s">
        <v>299</v>
      </c>
      <c r="G176" s="189" t="str">
        <f t="shared" si="2"/>
        <v>TELEVISION POR CABLE COCATEVE S.A.COCAVISION CABLE</v>
      </c>
      <c r="H176" s="189" t="s">
        <v>297</v>
      </c>
      <c r="I176" s="216" t="s">
        <v>1106</v>
      </c>
      <c r="J176" s="189" t="s">
        <v>1001</v>
      </c>
      <c r="K176" s="211">
        <v>0</v>
      </c>
      <c r="L176" s="211">
        <v>7</v>
      </c>
      <c r="M176" s="211">
        <v>593</v>
      </c>
      <c r="N176" s="211">
        <v>600</v>
      </c>
      <c r="O176" s="212">
        <v>44209.571562500001</v>
      </c>
      <c r="P176" s="213">
        <v>0</v>
      </c>
      <c r="Q176" s="213">
        <v>7</v>
      </c>
      <c r="R176" s="213">
        <v>633</v>
      </c>
      <c r="S176" s="213">
        <v>640</v>
      </c>
      <c r="T176" s="214">
        <v>44209.571562500001</v>
      </c>
      <c r="U176" s="211">
        <v>0</v>
      </c>
      <c r="V176" s="211">
        <v>7</v>
      </c>
      <c r="W176" s="211">
        <v>633</v>
      </c>
      <c r="X176" s="211">
        <v>640</v>
      </c>
      <c r="Y176" s="212">
        <v>44209.571562500001</v>
      </c>
    </row>
    <row r="177" spans="1:25" ht="67.5" hidden="1" x14ac:dyDescent="0.25">
      <c r="A177" s="189" t="s">
        <v>633</v>
      </c>
      <c r="B177" s="188" t="s">
        <v>669</v>
      </c>
      <c r="C177" s="209">
        <v>43160</v>
      </c>
      <c r="D177" s="206"/>
      <c r="E177" s="189" t="s">
        <v>1107</v>
      </c>
      <c r="F177" s="189" t="s">
        <v>168</v>
      </c>
      <c r="G177" s="189" t="str">
        <f t="shared" si="2"/>
        <v>SISTEMA DE CABLE DON DIEGUITO TELEVISION POR CABLE COMPAÑIA DE RESPONSABILIDAD LIMITADACABLEVISION DON DIEGO</v>
      </c>
      <c r="H177" s="189" t="s">
        <v>164</v>
      </c>
      <c r="I177" s="210" t="s">
        <v>1108</v>
      </c>
      <c r="J177" s="189" t="s">
        <v>1001</v>
      </c>
      <c r="K177" s="211">
        <v>1884</v>
      </c>
      <c r="L177" s="211">
        <v>7</v>
      </c>
      <c r="M177" s="211">
        <v>0</v>
      </c>
      <c r="N177" s="211">
        <v>1891</v>
      </c>
      <c r="O177" s="212">
        <v>44211.609537037039</v>
      </c>
      <c r="P177" s="213">
        <v>1887</v>
      </c>
      <c r="Q177" s="213">
        <v>7</v>
      </c>
      <c r="R177" s="213">
        <v>0</v>
      </c>
      <c r="S177" s="213">
        <v>1894</v>
      </c>
      <c r="T177" s="214">
        <v>44211.609537037039</v>
      </c>
      <c r="U177" s="211">
        <v>1892</v>
      </c>
      <c r="V177" s="211">
        <v>7</v>
      </c>
      <c r="W177" s="211">
        <v>0</v>
      </c>
      <c r="X177" s="211">
        <v>1899</v>
      </c>
      <c r="Y177" s="212">
        <v>44211.609537037039</v>
      </c>
    </row>
    <row r="178" spans="1:25" ht="45" hidden="1" x14ac:dyDescent="0.25">
      <c r="A178" s="189" t="s">
        <v>633</v>
      </c>
      <c r="B178" s="189" t="s">
        <v>782</v>
      </c>
      <c r="C178" s="209">
        <v>43175</v>
      </c>
      <c r="D178" s="206"/>
      <c r="E178" s="189" t="s">
        <v>782</v>
      </c>
      <c r="F178" s="189" t="s">
        <v>740</v>
      </c>
      <c r="G178" s="189" t="str">
        <f t="shared" si="2"/>
        <v>SANCHEZ SOLANO WALTER IVANMAS TV</v>
      </c>
      <c r="H178" s="189" t="s">
        <v>74</v>
      </c>
      <c r="I178" s="210" t="s">
        <v>783</v>
      </c>
      <c r="J178" s="189" t="s">
        <v>1001</v>
      </c>
      <c r="K178" s="211">
        <v>30</v>
      </c>
      <c r="L178" s="211">
        <v>0</v>
      </c>
      <c r="M178" s="211">
        <v>0</v>
      </c>
      <c r="N178" s="211">
        <v>30</v>
      </c>
      <c r="O178" s="212">
        <v>44215.480138888888</v>
      </c>
      <c r="P178" s="213">
        <v>19</v>
      </c>
      <c r="Q178" s="213">
        <v>0</v>
      </c>
      <c r="R178" s="213">
        <v>0</v>
      </c>
      <c r="S178" s="213">
        <v>19</v>
      </c>
      <c r="T178" s="214">
        <v>44215.480138888888</v>
      </c>
      <c r="U178" s="211">
        <v>6</v>
      </c>
      <c r="V178" s="211">
        <v>0</v>
      </c>
      <c r="W178" s="211">
        <v>0</v>
      </c>
      <c r="X178" s="211">
        <v>6</v>
      </c>
      <c r="Y178" s="212">
        <v>44215.480138888888</v>
      </c>
    </row>
    <row r="179" spans="1:25" ht="45" hidden="1" x14ac:dyDescent="0.25">
      <c r="A179" s="189" t="s">
        <v>633</v>
      </c>
      <c r="B179" s="189" t="s">
        <v>717</v>
      </c>
      <c r="C179" s="209">
        <v>43180</v>
      </c>
      <c r="D179" s="206"/>
      <c r="E179" s="189" t="s">
        <v>1109</v>
      </c>
      <c r="F179" s="189" t="s">
        <v>37</v>
      </c>
      <c r="G179" s="189" t="str">
        <f t="shared" si="2"/>
        <v>SERPORMUL S.A.CABLETEL</v>
      </c>
      <c r="H179" s="189" t="s">
        <v>35</v>
      </c>
      <c r="I179" s="210" t="s">
        <v>1110</v>
      </c>
      <c r="J179" s="189" t="s">
        <v>1001</v>
      </c>
      <c r="K179" s="211">
        <v>1781</v>
      </c>
      <c r="L179" s="211">
        <v>4</v>
      </c>
      <c r="M179" s="211">
        <v>0</v>
      </c>
      <c r="N179" s="211">
        <v>1785</v>
      </c>
      <c r="O179" s="212">
        <v>44211.441655092596</v>
      </c>
      <c r="P179" s="213">
        <v>1780</v>
      </c>
      <c r="Q179" s="213">
        <v>4</v>
      </c>
      <c r="R179" s="213">
        <v>0</v>
      </c>
      <c r="S179" s="213">
        <v>1784</v>
      </c>
      <c r="T179" s="214">
        <v>44211.441655092596</v>
      </c>
      <c r="U179" s="211">
        <v>1553</v>
      </c>
      <c r="V179" s="211">
        <v>4</v>
      </c>
      <c r="W179" s="211">
        <v>0</v>
      </c>
      <c r="X179" s="211">
        <v>1557</v>
      </c>
      <c r="Y179" s="212">
        <v>44211.441655092596</v>
      </c>
    </row>
    <row r="180" spans="1:25" ht="45" hidden="1" x14ac:dyDescent="0.25">
      <c r="A180" s="189" t="s">
        <v>633</v>
      </c>
      <c r="B180" s="189" t="s">
        <v>54</v>
      </c>
      <c r="C180" s="209">
        <v>43188</v>
      </c>
      <c r="D180" s="206"/>
      <c r="E180" s="189" t="s">
        <v>54</v>
      </c>
      <c r="F180" s="189" t="s">
        <v>55</v>
      </c>
      <c r="G180" s="189" t="str">
        <f t="shared" si="2"/>
        <v>RODAS ROSERO PABLO JULIOMAXI TV</v>
      </c>
      <c r="H180" s="189" t="s">
        <v>49</v>
      </c>
      <c r="I180" s="210" t="s">
        <v>1111</v>
      </c>
      <c r="J180" s="189" t="s">
        <v>1001</v>
      </c>
      <c r="K180" s="211">
        <v>5</v>
      </c>
      <c r="L180" s="211">
        <v>250</v>
      </c>
      <c r="M180" s="211">
        <v>0</v>
      </c>
      <c r="N180" s="211">
        <v>255</v>
      </c>
      <c r="O180" s="212">
        <v>44210.584386574075</v>
      </c>
      <c r="P180" s="213">
        <v>5</v>
      </c>
      <c r="Q180" s="213">
        <v>250</v>
      </c>
      <c r="R180" s="213">
        <v>0</v>
      </c>
      <c r="S180" s="213">
        <v>255</v>
      </c>
      <c r="T180" s="214">
        <v>44210.584386574075</v>
      </c>
      <c r="U180" s="211">
        <v>5</v>
      </c>
      <c r="V180" s="211">
        <v>250</v>
      </c>
      <c r="W180" s="211">
        <v>0</v>
      </c>
      <c r="X180" s="211">
        <v>255</v>
      </c>
      <c r="Y180" s="212">
        <v>44210.584386574075</v>
      </c>
    </row>
    <row r="181" spans="1:25" ht="45" hidden="1" x14ac:dyDescent="0.25">
      <c r="A181" s="189" t="s">
        <v>633</v>
      </c>
      <c r="B181" s="189" t="s">
        <v>792</v>
      </c>
      <c r="C181" s="209">
        <v>43199</v>
      </c>
      <c r="D181" s="206"/>
      <c r="E181" s="189" t="s">
        <v>1112</v>
      </c>
      <c r="F181" s="189" t="s">
        <v>793</v>
      </c>
      <c r="G181" s="189" t="str">
        <f t="shared" si="2"/>
        <v>DECERET CIA. LTDA.DECERET TV</v>
      </c>
      <c r="H181" s="189" t="s">
        <v>201</v>
      </c>
      <c r="I181" s="210" t="s">
        <v>794</v>
      </c>
      <c r="J181" s="189" t="s">
        <v>1001</v>
      </c>
      <c r="K181" s="206"/>
      <c r="L181" s="206"/>
      <c r="M181" s="206"/>
      <c r="N181" s="211">
        <v>0</v>
      </c>
      <c r="O181" s="206"/>
      <c r="P181" s="215"/>
      <c r="Q181" s="215"/>
      <c r="R181" s="215"/>
      <c r="S181" s="213">
        <v>0</v>
      </c>
      <c r="T181" s="215"/>
      <c r="U181" s="206"/>
      <c r="V181" s="206"/>
      <c r="W181" s="206"/>
      <c r="X181" s="211">
        <v>0</v>
      </c>
      <c r="Y181" s="206"/>
    </row>
    <row r="182" spans="1:25" ht="45" hidden="1" x14ac:dyDescent="0.25">
      <c r="A182" s="189" t="s">
        <v>633</v>
      </c>
      <c r="B182" s="189" t="s">
        <v>799</v>
      </c>
      <c r="C182" s="209">
        <v>43200</v>
      </c>
      <c r="D182" s="206"/>
      <c r="E182" s="189" t="s">
        <v>1113</v>
      </c>
      <c r="F182" s="189" t="s">
        <v>398</v>
      </c>
      <c r="G182" s="189" t="str">
        <f t="shared" si="2"/>
        <v>SERVITELCONET CIA. LTDA.ALFA TV</v>
      </c>
      <c r="H182" s="189" t="s">
        <v>344</v>
      </c>
      <c r="I182" s="210" t="s">
        <v>800</v>
      </c>
      <c r="J182" s="189" t="s">
        <v>1001</v>
      </c>
      <c r="K182" s="211">
        <v>124</v>
      </c>
      <c r="L182" s="211">
        <v>0</v>
      </c>
      <c r="M182" s="211">
        <v>0</v>
      </c>
      <c r="N182" s="211">
        <v>124</v>
      </c>
      <c r="O182" s="212">
        <v>44208.534826388888</v>
      </c>
      <c r="P182" s="213">
        <v>146</v>
      </c>
      <c r="Q182" s="213">
        <v>0</v>
      </c>
      <c r="R182" s="213">
        <v>0</v>
      </c>
      <c r="S182" s="213">
        <v>146</v>
      </c>
      <c r="T182" s="214">
        <v>44208.534826388888</v>
      </c>
      <c r="U182" s="211">
        <v>149</v>
      </c>
      <c r="V182" s="211">
        <v>0</v>
      </c>
      <c r="W182" s="211">
        <v>0</v>
      </c>
      <c r="X182" s="211">
        <v>149</v>
      </c>
      <c r="Y182" s="212">
        <v>44208.534826388888</v>
      </c>
    </row>
    <row r="183" spans="1:25" ht="45" hidden="1" x14ac:dyDescent="0.25">
      <c r="A183" s="189" t="s">
        <v>633</v>
      </c>
      <c r="B183" s="189" t="s">
        <v>789</v>
      </c>
      <c r="C183" s="209">
        <v>43206</v>
      </c>
      <c r="D183" s="206"/>
      <c r="E183" s="189" t="s">
        <v>1114</v>
      </c>
      <c r="F183" s="189" t="s">
        <v>790</v>
      </c>
      <c r="G183" s="189" t="str">
        <f t="shared" si="2"/>
        <v>COMUNICA-TE S.A.COMUNICA-TV</v>
      </c>
      <c r="H183" s="189" t="s">
        <v>127</v>
      </c>
      <c r="I183" s="210" t="s">
        <v>1115</v>
      </c>
      <c r="J183" s="189" t="s">
        <v>1001</v>
      </c>
      <c r="K183" s="211">
        <v>1</v>
      </c>
      <c r="L183" s="211">
        <v>0</v>
      </c>
      <c r="M183" s="211">
        <v>0</v>
      </c>
      <c r="N183" s="211">
        <v>1</v>
      </c>
      <c r="O183" s="212">
        <v>44210.015127314815</v>
      </c>
      <c r="P183" s="213">
        <v>1</v>
      </c>
      <c r="Q183" s="213">
        <v>0</v>
      </c>
      <c r="R183" s="213">
        <v>0</v>
      </c>
      <c r="S183" s="213">
        <v>1</v>
      </c>
      <c r="T183" s="214">
        <v>44210.015127314815</v>
      </c>
      <c r="U183" s="211">
        <v>1</v>
      </c>
      <c r="V183" s="211">
        <v>0</v>
      </c>
      <c r="W183" s="211">
        <v>0</v>
      </c>
      <c r="X183" s="211">
        <v>1</v>
      </c>
      <c r="Y183" s="212">
        <v>44210.015127314815</v>
      </c>
    </row>
    <row r="184" spans="1:25" ht="45" hidden="1" x14ac:dyDescent="0.25">
      <c r="A184" s="189" t="s">
        <v>633</v>
      </c>
      <c r="B184" s="189" t="s">
        <v>786</v>
      </c>
      <c r="C184" s="209">
        <v>43206</v>
      </c>
      <c r="D184" s="206"/>
      <c r="E184" s="189" t="s">
        <v>786</v>
      </c>
      <c r="F184" s="189" t="s">
        <v>787</v>
      </c>
      <c r="G184" s="189" t="str">
        <f t="shared" si="2"/>
        <v>CALVA CALVA FREDY GUSTAVOTECNYCOMPSA</v>
      </c>
      <c r="H184" s="189" t="s">
        <v>376</v>
      </c>
      <c r="I184" s="210" t="s">
        <v>788</v>
      </c>
      <c r="J184" s="189" t="s">
        <v>1001</v>
      </c>
      <c r="K184" s="211">
        <v>20</v>
      </c>
      <c r="L184" s="211">
        <v>2</v>
      </c>
      <c r="M184" s="211">
        <v>0</v>
      </c>
      <c r="N184" s="211">
        <v>22</v>
      </c>
      <c r="O184" s="212">
        <v>44207.4687962963</v>
      </c>
      <c r="P184" s="213">
        <v>20</v>
      </c>
      <c r="Q184" s="213">
        <v>1</v>
      </c>
      <c r="R184" s="213">
        <v>0</v>
      </c>
      <c r="S184" s="213">
        <v>21</v>
      </c>
      <c r="T184" s="214">
        <v>44207.4687962963</v>
      </c>
      <c r="U184" s="211">
        <v>20</v>
      </c>
      <c r="V184" s="211">
        <v>1</v>
      </c>
      <c r="W184" s="211">
        <v>0</v>
      </c>
      <c r="X184" s="211">
        <v>21</v>
      </c>
      <c r="Y184" s="212">
        <v>44207.4687962963</v>
      </c>
    </row>
    <row r="185" spans="1:25" ht="45" hidden="1" x14ac:dyDescent="0.25">
      <c r="A185" s="189" t="s">
        <v>633</v>
      </c>
      <c r="B185" s="189" t="s">
        <v>801</v>
      </c>
      <c r="C185" s="209">
        <v>43207</v>
      </c>
      <c r="D185" s="206"/>
      <c r="E185" s="189" t="s">
        <v>1116</v>
      </c>
      <c r="F185" s="189" t="s">
        <v>927</v>
      </c>
      <c r="G185" s="189" t="str">
        <f t="shared" si="2"/>
        <v>TELECOMUNICACIONES WRIVERA RED S.ALA RED</v>
      </c>
      <c r="H185" s="189" t="s">
        <v>107</v>
      </c>
      <c r="I185" s="210" t="s">
        <v>802</v>
      </c>
      <c r="J185" s="189" t="s">
        <v>1001</v>
      </c>
      <c r="K185" s="211">
        <v>41</v>
      </c>
      <c r="L185" s="211">
        <v>0</v>
      </c>
      <c r="M185" s="211">
        <v>0</v>
      </c>
      <c r="N185" s="211">
        <v>41</v>
      </c>
      <c r="O185" s="212">
        <v>44212.348287037035</v>
      </c>
      <c r="P185" s="213">
        <v>43</v>
      </c>
      <c r="Q185" s="213">
        <v>0</v>
      </c>
      <c r="R185" s="213">
        <v>0</v>
      </c>
      <c r="S185" s="213">
        <v>43</v>
      </c>
      <c r="T185" s="214">
        <v>44212.348287037035</v>
      </c>
      <c r="U185" s="211">
        <v>58</v>
      </c>
      <c r="V185" s="211">
        <v>0</v>
      </c>
      <c r="W185" s="211">
        <v>0</v>
      </c>
      <c r="X185" s="211">
        <v>58</v>
      </c>
      <c r="Y185" s="212">
        <v>44212.348287037035</v>
      </c>
    </row>
    <row r="186" spans="1:25" ht="45" hidden="1" x14ac:dyDescent="0.25">
      <c r="A186" s="189" t="s">
        <v>633</v>
      </c>
      <c r="B186" s="189" t="s">
        <v>803</v>
      </c>
      <c r="C186" s="209">
        <v>43228</v>
      </c>
      <c r="D186" s="206"/>
      <c r="E186" s="189" t="s">
        <v>1117</v>
      </c>
      <c r="F186" s="189" t="s">
        <v>804</v>
      </c>
      <c r="G186" s="189" t="str">
        <f t="shared" si="2"/>
        <v>TVCOLORNETWORK S.A.TV COLOR</v>
      </c>
      <c r="H186" s="189" t="s">
        <v>64</v>
      </c>
      <c r="I186" s="210" t="s">
        <v>780</v>
      </c>
      <c r="J186" s="189" t="s">
        <v>1001</v>
      </c>
      <c r="K186" s="206"/>
      <c r="L186" s="206"/>
      <c r="M186" s="206"/>
      <c r="N186" s="211">
        <v>0</v>
      </c>
      <c r="O186" s="206"/>
      <c r="P186" s="215"/>
      <c r="Q186" s="215"/>
      <c r="R186" s="215"/>
      <c r="S186" s="213">
        <v>0</v>
      </c>
      <c r="T186" s="215"/>
      <c r="U186" s="206"/>
      <c r="V186" s="206"/>
      <c r="W186" s="206"/>
      <c r="X186" s="211">
        <v>0</v>
      </c>
      <c r="Y186" s="206"/>
    </row>
    <row r="187" spans="1:25" ht="45" hidden="1" x14ac:dyDescent="0.25">
      <c r="A187" s="189" t="s">
        <v>633</v>
      </c>
      <c r="B187" s="188" t="s">
        <v>464</v>
      </c>
      <c r="C187" s="209">
        <v>43229</v>
      </c>
      <c r="D187" s="206"/>
      <c r="E187" s="189" t="s">
        <v>1118</v>
      </c>
      <c r="F187" s="189" t="s">
        <v>798</v>
      </c>
      <c r="G187" s="189" t="str">
        <f t="shared" si="2"/>
        <v>SERVICIOS DE TELECOMUNICACIONES ACCIONTEVE S.A.ACCIONTEVE</v>
      </c>
      <c r="H187" s="189" t="s">
        <v>49</v>
      </c>
      <c r="I187" s="210" t="s">
        <v>1119</v>
      </c>
      <c r="J187" s="189" t="s">
        <v>1001</v>
      </c>
      <c r="K187" s="211">
        <v>0</v>
      </c>
      <c r="L187" s="211">
        <v>175</v>
      </c>
      <c r="M187" s="211">
        <v>0</v>
      </c>
      <c r="N187" s="211">
        <v>175</v>
      </c>
      <c r="O187" s="212">
        <v>44210.274270833332</v>
      </c>
      <c r="P187" s="213">
        <v>0</v>
      </c>
      <c r="Q187" s="213">
        <v>175</v>
      </c>
      <c r="R187" s="213">
        <v>0</v>
      </c>
      <c r="S187" s="213">
        <v>175</v>
      </c>
      <c r="T187" s="214">
        <v>44210.274270833332</v>
      </c>
      <c r="U187" s="211">
        <v>0</v>
      </c>
      <c r="V187" s="211">
        <v>175</v>
      </c>
      <c r="W187" s="211">
        <v>0</v>
      </c>
      <c r="X187" s="211">
        <v>175</v>
      </c>
      <c r="Y187" s="212">
        <v>44210.274270833332</v>
      </c>
    </row>
    <row r="188" spans="1:25" ht="45" hidden="1" x14ac:dyDescent="0.25">
      <c r="A188" s="189" t="s">
        <v>633</v>
      </c>
      <c r="B188" s="189" t="s">
        <v>307</v>
      </c>
      <c r="C188" s="209">
        <v>43231</v>
      </c>
      <c r="D188" s="206"/>
      <c r="E188" s="189" t="s">
        <v>307</v>
      </c>
      <c r="F188" s="189" t="s">
        <v>308</v>
      </c>
      <c r="G188" s="189" t="str">
        <f t="shared" si="2"/>
        <v>BARRERA RODRIGUEZ MAURO FERNANDOBARRO TV</v>
      </c>
      <c r="H188" s="189" t="s">
        <v>304</v>
      </c>
      <c r="I188" s="210" t="s">
        <v>970</v>
      </c>
      <c r="J188" s="189" t="s">
        <v>1001</v>
      </c>
      <c r="K188" s="211">
        <v>220</v>
      </c>
      <c r="L188" s="211">
        <v>0</v>
      </c>
      <c r="M188" s="211">
        <v>0</v>
      </c>
      <c r="N188" s="211">
        <v>220</v>
      </c>
      <c r="O188" s="212">
        <v>44206.879108796296</v>
      </c>
      <c r="P188" s="213">
        <v>120</v>
      </c>
      <c r="Q188" s="213">
        <v>0</v>
      </c>
      <c r="R188" s="213">
        <v>0</v>
      </c>
      <c r="S188" s="213">
        <v>120</v>
      </c>
      <c r="T188" s="214">
        <v>44206.879108796296</v>
      </c>
      <c r="U188" s="211">
        <v>120</v>
      </c>
      <c r="V188" s="211">
        <v>0</v>
      </c>
      <c r="W188" s="211">
        <v>0</v>
      </c>
      <c r="X188" s="211">
        <v>120</v>
      </c>
      <c r="Y188" s="212">
        <v>44206.879108796296</v>
      </c>
    </row>
    <row r="189" spans="1:25" ht="45" hidden="1" x14ac:dyDescent="0.25">
      <c r="A189" s="189" t="s">
        <v>633</v>
      </c>
      <c r="B189" s="189" t="s">
        <v>393</v>
      </c>
      <c r="C189" s="209">
        <v>43255</v>
      </c>
      <c r="D189" s="206"/>
      <c r="E189" s="189" t="s">
        <v>393</v>
      </c>
      <c r="F189" s="189" t="s">
        <v>394</v>
      </c>
      <c r="G189" s="189" t="str">
        <f t="shared" si="2"/>
        <v>ZUÑIGA TORRES NELSON LENINYANTZAZA TV</v>
      </c>
      <c r="H189" s="189" t="s">
        <v>376</v>
      </c>
      <c r="I189" s="210" t="s">
        <v>788</v>
      </c>
      <c r="J189" s="189" t="s">
        <v>1001</v>
      </c>
      <c r="K189" s="206"/>
      <c r="L189" s="206"/>
      <c r="M189" s="206"/>
      <c r="N189" s="211">
        <v>0</v>
      </c>
      <c r="O189" s="206"/>
      <c r="P189" s="215"/>
      <c r="Q189" s="215"/>
      <c r="R189" s="215"/>
      <c r="S189" s="213">
        <v>0</v>
      </c>
      <c r="T189" s="215"/>
      <c r="U189" s="206"/>
      <c r="V189" s="206"/>
      <c r="W189" s="206"/>
      <c r="X189" s="211">
        <v>0</v>
      </c>
      <c r="Y189" s="206"/>
    </row>
    <row r="190" spans="1:25" ht="45" hidden="1" x14ac:dyDescent="0.25">
      <c r="A190" s="189" t="s">
        <v>633</v>
      </c>
      <c r="B190" s="189" t="s">
        <v>858</v>
      </c>
      <c r="C190" s="209">
        <v>43264</v>
      </c>
      <c r="D190" s="206"/>
      <c r="E190" s="189" t="s">
        <v>1120</v>
      </c>
      <c r="F190" s="189" t="s">
        <v>795</v>
      </c>
      <c r="G190" s="189" t="str">
        <f t="shared" si="2"/>
        <v>PLUS TELECOMUNICACIONES PLUSTELECOM S.A.MEGA CONEXION</v>
      </c>
      <c r="H190" s="189" t="s">
        <v>342</v>
      </c>
      <c r="I190" s="216" t="s">
        <v>796</v>
      </c>
      <c r="J190" s="189" t="s">
        <v>1001</v>
      </c>
      <c r="K190" s="206"/>
      <c r="L190" s="206"/>
      <c r="M190" s="206"/>
      <c r="N190" s="211">
        <v>0</v>
      </c>
      <c r="O190" s="206"/>
      <c r="P190" s="215"/>
      <c r="Q190" s="215"/>
      <c r="R190" s="215"/>
      <c r="S190" s="213">
        <v>0</v>
      </c>
      <c r="T190" s="215"/>
      <c r="U190" s="206"/>
      <c r="V190" s="206"/>
      <c r="W190" s="206"/>
      <c r="X190" s="211">
        <v>0</v>
      </c>
      <c r="Y190" s="206"/>
    </row>
    <row r="191" spans="1:25" ht="45" hidden="1" x14ac:dyDescent="0.25">
      <c r="A191" s="189" t="s">
        <v>633</v>
      </c>
      <c r="B191" s="189" t="s">
        <v>807</v>
      </c>
      <c r="C191" s="209">
        <v>43311</v>
      </c>
      <c r="D191" s="206"/>
      <c r="E191" s="189" t="s">
        <v>807</v>
      </c>
      <c r="F191" s="189" t="s">
        <v>808</v>
      </c>
      <c r="G191" s="189" t="str">
        <f t="shared" si="2"/>
        <v>CADENA SALGADO CESAR AUGUSTOCABLE DIGITAL CAYAMBE</v>
      </c>
      <c r="H191" s="189" t="s">
        <v>310</v>
      </c>
      <c r="I191" s="210" t="s">
        <v>326</v>
      </c>
      <c r="J191" s="189" t="s">
        <v>1001</v>
      </c>
      <c r="K191" s="206"/>
      <c r="L191" s="206"/>
      <c r="M191" s="206"/>
      <c r="N191" s="211">
        <v>0</v>
      </c>
      <c r="O191" s="206"/>
      <c r="P191" s="215"/>
      <c r="Q191" s="215"/>
      <c r="R191" s="215"/>
      <c r="S191" s="213">
        <v>0</v>
      </c>
      <c r="T191" s="215"/>
      <c r="U191" s="206"/>
      <c r="V191" s="206"/>
      <c r="W191" s="206"/>
      <c r="X191" s="211">
        <v>0</v>
      </c>
      <c r="Y191" s="206"/>
    </row>
    <row r="192" spans="1:25" ht="45" hidden="1" x14ac:dyDescent="0.25">
      <c r="A192" s="189" t="s">
        <v>633</v>
      </c>
      <c r="B192" s="189" t="s">
        <v>809</v>
      </c>
      <c r="C192" s="209">
        <v>43315</v>
      </c>
      <c r="D192" s="206"/>
      <c r="E192" s="189" t="s">
        <v>1121</v>
      </c>
      <c r="F192" s="189" t="s">
        <v>810</v>
      </c>
      <c r="G192" s="189" t="str">
        <f t="shared" si="2"/>
        <v>SIGNALTELECOM CAYAMBE CIA. LTDA.SIGNAL TELECOM</v>
      </c>
      <c r="H192" s="189" t="s">
        <v>310</v>
      </c>
      <c r="I192" s="210" t="s">
        <v>811</v>
      </c>
      <c r="J192" s="189" t="s">
        <v>1001</v>
      </c>
      <c r="K192" s="211">
        <v>24</v>
      </c>
      <c r="L192" s="211">
        <v>0</v>
      </c>
      <c r="M192" s="211">
        <v>0</v>
      </c>
      <c r="N192" s="211">
        <v>24</v>
      </c>
      <c r="O192" s="212">
        <v>44210.726458333331</v>
      </c>
      <c r="P192" s="213">
        <v>24</v>
      </c>
      <c r="Q192" s="213">
        <v>0</v>
      </c>
      <c r="R192" s="213">
        <v>0</v>
      </c>
      <c r="S192" s="213">
        <v>24</v>
      </c>
      <c r="T192" s="214">
        <v>44210.726458333331</v>
      </c>
      <c r="U192" s="211">
        <v>63</v>
      </c>
      <c r="V192" s="211">
        <v>0</v>
      </c>
      <c r="W192" s="211">
        <v>0</v>
      </c>
      <c r="X192" s="211">
        <v>63</v>
      </c>
      <c r="Y192" s="212">
        <v>44210.726458333331</v>
      </c>
    </row>
    <row r="193" spans="1:25" ht="45" hidden="1" x14ac:dyDescent="0.25">
      <c r="A193" s="189" t="s">
        <v>633</v>
      </c>
      <c r="B193" s="189" t="s">
        <v>812</v>
      </c>
      <c r="C193" s="209">
        <v>43368</v>
      </c>
      <c r="D193" s="206"/>
      <c r="E193" s="189" t="s">
        <v>812</v>
      </c>
      <c r="F193" s="189" t="s">
        <v>813</v>
      </c>
      <c r="G193" s="189" t="str">
        <f t="shared" si="2"/>
        <v>MORA SARMIENTO HENRRY DAMIANGOLD-CABLE</v>
      </c>
      <c r="H193" s="189" t="s">
        <v>74</v>
      </c>
      <c r="I193" s="210" t="s">
        <v>814</v>
      </c>
      <c r="J193" s="189" t="s">
        <v>1001</v>
      </c>
      <c r="K193" s="211">
        <v>0</v>
      </c>
      <c r="L193" s="211">
        <v>0</v>
      </c>
      <c r="M193" s="211">
        <v>12</v>
      </c>
      <c r="N193" s="211">
        <v>12</v>
      </c>
      <c r="O193" s="212">
        <v>44211.596412037034</v>
      </c>
      <c r="P193" s="213">
        <v>0</v>
      </c>
      <c r="Q193" s="213">
        <v>0</v>
      </c>
      <c r="R193" s="213">
        <v>14</v>
      </c>
      <c r="S193" s="213">
        <v>14</v>
      </c>
      <c r="T193" s="214">
        <v>44211.596412037034</v>
      </c>
      <c r="U193" s="211">
        <v>0</v>
      </c>
      <c r="V193" s="211">
        <v>0</v>
      </c>
      <c r="W193" s="211">
        <v>16</v>
      </c>
      <c r="X193" s="211">
        <v>16</v>
      </c>
      <c r="Y193" s="212">
        <v>44211.596412037034</v>
      </c>
    </row>
    <row r="194" spans="1:25" ht="45" hidden="1" x14ac:dyDescent="0.25">
      <c r="A194" s="189" t="s">
        <v>633</v>
      </c>
      <c r="B194" s="189" t="s">
        <v>812</v>
      </c>
      <c r="C194" s="209">
        <v>43368</v>
      </c>
      <c r="D194" s="206"/>
      <c r="E194" s="189" t="s">
        <v>812</v>
      </c>
      <c r="F194" s="189" t="s">
        <v>813</v>
      </c>
      <c r="G194" s="189" t="str">
        <f t="shared" si="2"/>
        <v>MORA SARMIENTO HENRRY DAMIANGOLD-CABLE</v>
      </c>
      <c r="H194" s="189" t="s">
        <v>74</v>
      </c>
      <c r="I194" s="210" t="s">
        <v>89</v>
      </c>
      <c r="J194" s="189" t="s">
        <v>1001</v>
      </c>
      <c r="K194" s="211">
        <v>0</v>
      </c>
      <c r="L194" s="211">
        <v>0</v>
      </c>
      <c r="M194" s="211">
        <v>11</v>
      </c>
      <c r="N194" s="211">
        <v>11</v>
      </c>
      <c r="O194" s="212">
        <v>44211.520798611113</v>
      </c>
      <c r="P194" s="213">
        <v>0</v>
      </c>
      <c r="Q194" s="213">
        <v>0</v>
      </c>
      <c r="R194" s="213">
        <v>13</v>
      </c>
      <c r="S194" s="213">
        <v>13</v>
      </c>
      <c r="T194" s="214">
        <v>44211.520798611113</v>
      </c>
      <c r="U194" s="211">
        <v>0</v>
      </c>
      <c r="V194" s="211">
        <v>0</v>
      </c>
      <c r="W194" s="211">
        <v>16</v>
      </c>
      <c r="X194" s="211">
        <v>16</v>
      </c>
      <c r="Y194" s="212">
        <v>44211.520798611113</v>
      </c>
    </row>
    <row r="195" spans="1:25" ht="45" hidden="1" x14ac:dyDescent="0.25">
      <c r="A195" s="189" t="s">
        <v>633</v>
      </c>
      <c r="B195" s="189" t="s">
        <v>850</v>
      </c>
      <c r="C195" s="209">
        <v>43370</v>
      </c>
      <c r="D195" s="206"/>
      <c r="E195" s="189" t="s">
        <v>850</v>
      </c>
      <c r="F195" s="189" t="s">
        <v>379</v>
      </c>
      <c r="G195" s="189" t="str">
        <f t="shared" ref="G195:G258" si="3">CONCATENATE(B195,F195)</f>
        <v>ELIZALDE SANCHEZ CRISTIAN GEOVANNYCABLE ORIENTE</v>
      </c>
      <c r="H195" s="189" t="s">
        <v>352</v>
      </c>
      <c r="I195" s="210" t="s">
        <v>851</v>
      </c>
      <c r="J195" s="189" t="s">
        <v>1001</v>
      </c>
      <c r="K195" s="211">
        <v>245</v>
      </c>
      <c r="L195" s="211">
        <v>0</v>
      </c>
      <c r="M195" s="211">
        <v>0</v>
      </c>
      <c r="N195" s="211">
        <v>245</v>
      </c>
      <c r="O195" s="212">
        <v>44208.38784722222</v>
      </c>
      <c r="P195" s="213">
        <v>250</v>
      </c>
      <c r="Q195" s="213">
        <v>0</v>
      </c>
      <c r="R195" s="213">
        <v>0</v>
      </c>
      <c r="S195" s="213">
        <v>250</v>
      </c>
      <c r="T195" s="214">
        <v>44208.38784722222</v>
      </c>
      <c r="U195" s="211">
        <v>250</v>
      </c>
      <c r="V195" s="211">
        <v>0</v>
      </c>
      <c r="W195" s="211">
        <v>0</v>
      </c>
      <c r="X195" s="211">
        <v>250</v>
      </c>
      <c r="Y195" s="212">
        <v>44208.38784722222</v>
      </c>
    </row>
    <row r="196" spans="1:25" ht="45" hidden="1" x14ac:dyDescent="0.25">
      <c r="A196" s="189" t="s">
        <v>633</v>
      </c>
      <c r="B196" s="189" t="s">
        <v>549</v>
      </c>
      <c r="C196" s="209">
        <v>43375</v>
      </c>
      <c r="D196" s="206"/>
      <c r="E196" s="189" t="s">
        <v>1122</v>
      </c>
      <c r="F196" s="189" t="s">
        <v>262</v>
      </c>
      <c r="G196" s="189" t="str">
        <f t="shared" si="3"/>
        <v>TV CABLE SANTA ANA TVCABSA  S.A.TV SANTA ANA</v>
      </c>
      <c r="H196" s="189" t="s">
        <v>229</v>
      </c>
      <c r="I196" s="210" t="s">
        <v>263</v>
      </c>
      <c r="J196" s="189" t="s">
        <v>1001</v>
      </c>
      <c r="K196" s="211">
        <v>210</v>
      </c>
      <c r="L196" s="211">
        <v>2</v>
      </c>
      <c r="M196" s="211">
        <v>0</v>
      </c>
      <c r="N196" s="211">
        <v>212</v>
      </c>
      <c r="O196" s="212">
        <v>44211.625150462962</v>
      </c>
      <c r="P196" s="213">
        <v>225</v>
      </c>
      <c r="Q196" s="213">
        <v>2</v>
      </c>
      <c r="R196" s="213">
        <v>0</v>
      </c>
      <c r="S196" s="213">
        <v>227</v>
      </c>
      <c r="T196" s="214">
        <v>44211.625150462962</v>
      </c>
      <c r="U196" s="211">
        <v>302</v>
      </c>
      <c r="V196" s="211">
        <v>2</v>
      </c>
      <c r="W196" s="211">
        <v>0</v>
      </c>
      <c r="X196" s="211">
        <v>304</v>
      </c>
      <c r="Y196" s="212">
        <v>44211.625150462962</v>
      </c>
    </row>
    <row r="197" spans="1:25" ht="45" hidden="1" x14ac:dyDescent="0.25">
      <c r="A197" s="189" t="s">
        <v>633</v>
      </c>
      <c r="B197" s="189" t="s">
        <v>836</v>
      </c>
      <c r="C197" s="209">
        <v>43377</v>
      </c>
      <c r="D197" s="206"/>
      <c r="E197" s="189" t="s">
        <v>1123</v>
      </c>
      <c r="F197" s="189" t="s">
        <v>837</v>
      </c>
      <c r="G197" s="189" t="str">
        <f t="shared" si="3"/>
        <v>MANTINAR CABLE S.AIMBABUNET</v>
      </c>
      <c r="H197" s="189" t="s">
        <v>154</v>
      </c>
      <c r="I197" s="210" t="s">
        <v>761</v>
      </c>
      <c r="J197" s="189" t="s">
        <v>1001</v>
      </c>
      <c r="K197" s="206"/>
      <c r="L197" s="206"/>
      <c r="M197" s="206"/>
      <c r="N197" s="211">
        <v>0</v>
      </c>
      <c r="O197" s="206"/>
      <c r="P197" s="215"/>
      <c r="Q197" s="215"/>
      <c r="R197" s="215"/>
      <c r="S197" s="213">
        <v>0</v>
      </c>
      <c r="T197" s="215"/>
      <c r="U197" s="206"/>
      <c r="V197" s="206"/>
      <c r="W197" s="206"/>
      <c r="X197" s="211">
        <v>0</v>
      </c>
      <c r="Y197" s="206"/>
    </row>
    <row r="198" spans="1:25" ht="45" hidden="1" x14ac:dyDescent="0.25">
      <c r="A198" s="189" t="s">
        <v>633</v>
      </c>
      <c r="B198" s="189" t="s">
        <v>825</v>
      </c>
      <c r="C198" s="209">
        <v>43392</v>
      </c>
      <c r="D198" s="206"/>
      <c r="E198" s="189" t="s">
        <v>825</v>
      </c>
      <c r="F198" s="189" t="s">
        <v>826</v>
      </c>
      <c r="G198" s="189" t="str">
        <f t="shared" si="3"/>
        <v>ALTAFUYA QUIÑONEZ JOSE LUISTV CABLE CHAMANGA</v>
      </c>
      <c r="H198" s="189" t="s">
        <v>107</v>
      </c>
      <c r="I198" s="210" t="s">
        <v>827</v>
      </c>
      <c r="J198" s="189" t="s">
        <v>1001</v>
      </c>
      <c r="K198" s="211">
        <v>42</v>
      </c>
      <c r="L198" s="211">
        <v>0</v>
      </c>
      <c r="M198" s="211">
        <v>0</v>
      </c>
      <c r="N198" s="211">
        <v>42</v>
      </c>
      <c r="O198" s="212">
        <v>44203.346643518518</v>
      </c>
      <c r="P198" s="213">
        <v>42</v>
      </c>
      <c r="Q198" s="213">
        <v>0</v>
      </c>
      <c r="R198" s="213">
        <v>0</v>
      </c>
      <c r="S198" s="213">
        <v>42</v>
      </c>
      <c r="T198" s="214">
        <v>44203.346643518518</v>
      </c>
      <c r="U198" s="211">
        <v>42</v>
      </c>
      <c r="V198" s="211">
        <v>0</v>
      </c>
      <c r="W198" s="211">
        <v>0</v>
      </c>
      <c r="X198" s="211">
        <v>42</v>
      </c>
      <c r="Y198" s="212">
        <v>44203.346643518518</v>
      </c>
    </row>
    <row r="199" spans="1:25" ht="45" hidden="1" x14ac:dyDescent="0.25">
      <c r="A199" s="189" t="s">
        <v>633</v>
      </c>
      <c r="B199" s="189" t="s">
        <v>820</v>
      </c>
      <c r="C199" s="209">
        <v>43395</v>
      </c>
      <c r="D199" s="206"/>
      <c r="E199" s="189" t="s">
        <v>1124</v>
      </c>
      <c r="F199" s="189" t="s">
        <v>821</v>
      </c>
      <c r="G199" s="189" t="str">
        <f t="shared" si="3"/>
        <v>ESMERALDAVISION S.AESMERALDAS VISION</v>
      </c>
      <c r="H199" s="189" t="s">
        <v>107</v>
      </c>
      <c r="I199" s="210" t="s">
        <v>822</v>
      </c>
      <c r="J199" s="189" t="s">
        <v>1001</v>
      </c>
      <c r="K199" s="211">
        <v>260</v>
      </c>
      <c r="L199" s="211">
        <v>0</v>
      </c>
      <c r="M199" s="211">
        <v>0</v>
      </c>
      <c r="N199" s="211">
        <v>260</v>
      </c>
      <c r="O199" s="212">
        <v>44211.633229166669</v>
      </c>
      <c r="P199" s="213">
        <v>290</v>
      </c>
      <c r="Q199" s="213">
        <v>0</v>
      </c>
      <c r="R199" s="213">
        <v>0</v>
      </c>
      <c r="S199" s="213">
        <v>290</v>
      </c>
      <c r="T199" s="214">
        <v>44211.633229166669</v>
      </c>
      <c r="U199" s="211">
        <v>310</v>
      </c>
      <c r="V199" s="211">
        <v>0</v>
      </c>
      <c r="W199" s="211">
        <v>0</v>
      </c>
      <c r="X199" s="211">
        <v>310</v>
      </c>
      <c r="Y199" s="212">
        <v>44211.633229166669</v>
      </c>
    </row>
    <row r="200" spans="1:25" ht="45" hidden="1" x14ac:dyDescent="0.25">
      <c r="A200" s="189" t="s">
        <v>633</v>
      </c>
      <c r="B200" s="189" t="s">
        <v>131</v>
      </c>
      <c r="C200" s="209">
        <v>43395</v>
      </c>
      <c r="D200" s="206"/>
      <c r="E200" s="189" t="s">
        <v>131</v>
      </c>
      <c r="F200" s="189" t="s">
        <v>132</v>
      </c>
      <c r="G200" s="189" t="str">
        <f t="shared" si="3"/>
        <v>ARMIJOS CARRION MARIA BEATRIZMUNDO TV</v>
      </c>
      <c r="H200" s="189" t="s">
        <v>127</v>
      </c>
      <c r="I200" s="210" t="s">
        <v>963</v>
      </c>
      <c r="J200" s="189" t="s">
        <v>1001</v>
      </c>
      <c r="K200" s="211">
        <v>251</v>
      </c>
      <c r="L200" s="211">
        <v>0</v>
      </c>
      <c r="M200" s="211">
        <v>0</v>
      </c>
      <c r="N200" s="211">
        <v>251</v>
      </c>
      <c r="O200" s="212">
        <v>44208.639745370368</v>
      </c>
      <c r="P200" s="213">
        <v>240</v>
      </c>
      <c r="Q200" s="213">
        <v>0</v>
      </c>
      <c r="R200" s="213">
        <v>0</v>
      </c>
      <c r="S200" s="213">
        <v>240</v>
      </c>
      <c r="T200" s="214">
        <v>44208.639745370368</v>
      </c>
      <c r="U200" s="211">
        <v>222</v>
      </c>
      <c r="V200" s="211">
        <v>0</v>
      </c>
      <c r="W200" s="211">
        <v>0</v>
      </c>
      <c r="X200" s="211">
        <v>222</v>
      </c>
      <c r="Y200" s="212">
        <v>44208.639745370368</v>
      </c>
    </row>
    <row r="201" spans="1:25" ht="45" hidden="1" x14ac:dyDescent="0.25">
      <c r="A201" s="189" t="s">
        <v>633</v>
      </c>
      <c r="B201" s="189" t="s">
        <v>466</v>
      </c>
      <c r="C201" s="209">
        <v>43396</v>
      </c>
      <c r="D201" s="206"/>
      <c r="E201" s="189" t="s">
        <v>1125</v>
      </c>
      <c r="F201" s="189" t="s">
        <v>109</v>
      </c>
      <c r="G201" s="189" t="str">
        <f t="shared" si="3"/>
        <v>TELEVISION &amp; COMUNICACION KABLESTARTV S.A.KABLESTAR</v>
      </c>
      <c r="H201" s="189" t="s">
        <v>154</v>
      </c>
      <c r="I201" s="210" t="s">
        <v>1126</v>
      </c>
      <c r="J201" s="189" t="s">
        <v>1001</v>
      </c>
      <c r="K201" s="211">
        <v>77</v>
      </c>
      <c r="L201" s="211">
        <v>0</v>
      </c>
      <c r="M201" s="211">
        <v>0</v>
      </c>
      <c r="N201" s="211">
        <v>77</v>
      </c>
      <c r="O201" s="212">
        <v>44211.641516203701</v>
      </c>
      <c r="P201" s="213">
        <v>60</v>
      </c>
      <c r="Q201" s="213">
        <v>1</v>
      </c>
      <c r="R201" s="213">
        <v>7</v>
      </c>
      <c r="S201" s="213">
        <v>68</v>
      </c>
      <c r="T201" s="214">
        <v>44211.630370370367</v>
      </c>
      <c r="U201" s="211">
        <v>67</v>
      </c>
      <c r="V201" s="211">
        <v>6</v>
      </c>
      <c r="W201" s="211">
        <v>1</v>
      </c>
      <c r="X201" s="211">
        <v>74</v>
      </c>
      <c r="Y201" s="212">
        <v>44211.630370370367</v>
      </c>
    </row>
    <row r="202" spans="1:25" ht="45" hidden="1" x14ac:dyDescent="0.25">
      <c r="A202" s="189" t="s">
        <v>633</v>
      </c>
      <c r="B202" s="189" t="s">
        <v>830</v>
      </c>
      <c r="C202" s="209">
        <v>43402</v>
      </c>
      <c r="D202" s="206"/>
      <c r="E202" s="189" t="s">
        <v>1127</v>
      </c>
      <c r="F202" s="189" t="s">
        <v>831</v>
      </c>
      <c r="G202" s="189" t="str">
        <f t="shared" si="3"/>
        <v>MERCREDI S.A.NETMAXX TV</v>
      </c>
      <c r="H202" s="189" t="s">
        <v>127</v>
      </c>
      <c r="I202" s="210" t="s">
        <v>832</v>
      </c>
      <c r="J202" s="189" t="s">
        <v>1001</v>
      </c>
      <c r="K202" s="206"/>
      <c r="L202" s="206"/>
      <c r="M202" s="206"/>
      <c r="N202" s="211">
        <v>0</v>
      </c>
      <c r="O202" s="206"/>
      <c r="P202" s="215"/>
      <c r="Q202" s="215"/>
      <c r="R202" s="215"/>
      <c r="S202" s="213">
        <v>0</v>
      </c>
      <c r="T202" s="215"/>
      <c r="U202" s="206"/>
      <c r="V202" s="206"/>
      <c r="W202" s="206"/>
      <c r="X202" s="211">
        <v>0</v>
      </c>
      <c r="Y202" s="206"/>
    </row>
    <row r="203" spans="1:25" ht="45" hidden="1" x14ac:dyDescent="0.25">
      <c r="A203" s="189" t="s">
        <v>633</v>
      </c>
      <c r="B203" s="189" t="s">
        <v>661</v>
      </c>
      <c r="C203" s="209">
        <v>43403</v>
      </c>
      <c r="D203" s="206"/>
      <c r="E203" s="189" t="s">
        <v>661</v>
      </c>
      <c r="F203" s="189" t="s">
        <v>828</v>
      </c>
      <c r="G203" s="189" t="str">
        <f t="shared" si="3"/>
        <v>LARA VALLEJO RENE MAURICIOJUJAN TELECOM</v>
      </c>
      <c r="H203" s="189" t="s">
        <v>127</v>
      </c>
      <c r="I203" s="210" t="s">
        <v>829</v>
      </c>
      <c r="J203" s="189" t="s">
        <v>1001</v>
      </c>
      <c r="K203" s="206"/>
      <c r="L203" s="206"/>
      <c r="M203" s="206"/>
      <c r="N203" s="206"/>
      <c r="O203" s="206"/>
      <c r="P203" s="206"/>
      <c r="Q203" s="206"/>
      <c r="R203" s="206"/>
      <c r="S203" s="206"/>
      <c r="T203" s="206"/>
      <c r="U203" s="206"/>
      <c r="V203" s="206"/>
      <c r="W203" s="206"/>
      <c r="X203" s="206"/>
      <c r="Y203" s="206"/>
    </row>
    <row r="204" spans="1:25" ht="45" hidden="1" x14ac:dyDescent="0.25">
      <c r="A204" s="189" t="s">
        <v>633</v>
      </c>
      <c r="B204" s="189" t="s">
        <v>858</v>
      </c>
      <c r="C204" s="209">
        <v>43412</v>
      </c>
      <c r="D204" s="206"/>
      <c r="E204" s="189" t="s">
        <v>1120</v>
      </c>
      <c r="F204" s="189" t="s">
        <v>13</v>
      </c>
      <c r="G204" s="189" t="str">
        <f t="shared" si="3"/>
        <v>PLUS TELECOMUNICACIONES PLUSTELECOM S.A.NABON CABLE</v>
      </c>
      <c r="H204" s="189" t="s">
        <v>1</v>
      </c>
      <c r="I204" s="210" t="s">
        <v>14</v>
      </c>
      <c r="J204" s="189" t="s">
        <v>1001</v>
      </c>
      <c r="K204" s="211">
        <v>76</v>
      </c>
      <c r="L204" s="211">
        <v>0</v>
      </c>
      <c r="M204" s="211">
        <v>0</v>
      </c>
      <c r="N204" s="211">
        <v>76</v>
      </c>
      <c r="O204" s="212">
        <v>44208.541307870371</v>
      </c>
      <c r="P204" s="213">
        <v>76</v>
      </c>
      <c r="Q204" s="213">
        <v>0</v>
      </c>
      <c r="R204" s="213">
        <v>0</v>
      </c>
      <c r="S204" s="213">
        <v>76</v>
      </c>
      <c r="T204" s="214">
        <v>44208.541307870371</v>
      </c>
      <c r="U204" s="211">
        <v>74</v>
      </c>
      <c r="V204" s="211">
        <v>0</v>
      </c>
      <c r="W204" s="211">
        <v>0</v>
      </c>
      <c r="X204" s="211">
        <v>74</v>
      </c>
      <c r="Y204" s="212">
        <v>44208.541307870371</v>
      </c>
    </row>
    <row r="205" spans="1:25" ht="45" hidden="1" x14ac:dyDescent="0.25">
      <c r="A205" s="189" t="s">
        <v>633</v>
      </c>
      <c r="B205" s="189" t="s">
        <v>845</v>
      </c>
      <c r="C205" s="209">
        <v>43412</v>
      </c>
      <c r="D205" s="206"/>
      <c r="E205" s="189" t="s">
        <v>845</v>
      </c>
      <c r="F205" s="189" t="s">
        <v>471</v>
      </c>
      <c r="G205" s="189" t="str">
        <f t="shared" si="3"/>
        <v>AGUAS FALCONES JORGE ENRIQUESATELITAL TV</v>
      </c>
      <c r="H205" s="189" t="s">
        <v>229</v>
      </c>
      <c r="I205" s="210" t="s">
        <v>846</v>
      </c>
      <c r="J205" s="189" t="s">
        <v>1001</v>
      </c>
      <c r="K205" s="211">
        <v>52</v>
      </c>
      <c r="L205" s="211">
        <v>0</v>
      </c>
      <c r="M205" s="211">
        <v>0</v>
      </c>
      <c r="N205" s="211">
        <v>52</v>
      </c>
      <c r="O205" s="212">
        <v>44211.848055555558</v>
      </c>
      <c r="P205" s="213">
        <v>52</v>
      </c>
      <c r="Q205" s="213">
        <v>0</v>
      </c>
      <c r="R205" s="213">
        <v>0</v>
      </c>
      <c r="S205" s="213">
        <v>52</v>
      </c>
      <c r="T205" s="214">
        <v>44211.848055555558</v>
      </c>
      <c r="U205" s="211">
        <v>52</v>
      </c>
      <c r="V205" s="211">
        <v>0</v>
      </c>
      <c r="W205" s="211">
        <v>0</v>
      </c>
      <c r="X205" s="211">
        <v>52</v>
      </c>
      <c r="Y205" s="212">
        <v>44211.848055555558</v>
      </c>
    </row>
    <row r="206" spans="1:25" ht="45" hidden="1" x14ac:dyDescent="0.25">
      <c r="A206" s="189" t="s">
        <v>633</v>
      </c>
      <c r="B206" s="189" t="s">
        <v>665</v>
      </c>
      <c r="C206" s="209">
        <v>43416</v>
      </c>
      <c r="D206" s="206"/>
      <c r="E206" s="189" t="s">
        <v>665</v>
      </c>
      <c r="F206" s="189" t="s">
        <v>666</v>
      </c>
      <c r="G206" s="189" t="str">
        <f t="shared" si="3"/>
        <v>SAA MONTESDEOCA SONIA MAGDALENACITY CABLE</v>
      </c>
      <c r="H206" s="189" t="s">
        <v>107</v>
      </c>
      <c r="I206" s="210" t="s">
        <v>835</v>
      </c>
      <c r="J206" s="189" t="s">
        <v>1001</v>
      </c>
      <c r="K206" s="211">
        <v>0</v>
      </c>
      <c r="L206" s="211">
        <v>0</v>
      </c>
      <c r="M206" s="211">
        <v>70</v>
      </c>
      <c r="N206" s="211">
        <v>70</v>
      </c>
      <c r="O206" s="217">
        <v>44208.8516087963</v>
      </c>
      <c r="P206" s="218">
        <v>0</v>
      </c>
      <c r="Q206" s="218">
        <v>0</v>
      </c>
      <c r="R206" s="218">
        <v>76</v>
      </c>
      <c r="S206" s="218">
        <v>76</v>
      </c>
      <c r="T206" s="219">
        <v>44208.8516087963</v>
      </c>
      <c r="U206" s="220">
        <v>0</v>
      </c>
      <c r="V206" s="220">
        <v>0</v>
      </c>
      <c r="W206" s="220">
        <v>66</v>
      </c>
      <c r="X206" s="220">
        <v>66</v>
      </c>
      <c r="Y206" s="217">
        <v>44208.8516087963</v>
      </c>
    </row>
    <row r="207" spans="1:25" ht="45" hidden="1" x14ac:dyDescent="0.25">
      <c r="A207" s="189" t="s">
        <v>633</v>
      </c>
      <c r="B207" s="189" t="s">
        <v>847</v>
      </c>
      <c r="C207" s="209">
        <v>43417</v>
      </c>
      <c r="D207" s="206"/>
      <c r="E207" s="189" t="s">
        <v>847</v>
      </c>
      <c r="F207" s="189" t="s">
        <v>848</v>
      </c>
      <c r="G207" s="189" t="str">
        <f t="shared" si="3"/>
        <v>MENDEZ ALVARADO JOHANNA ALEXANDRASANTA MARIA TV</v>
      </c>
      <c r="H207" s="189" t="s">
        <v>344</v>
      </c>
      <c r="I207" s="210" t="s">
        <v>849</v>
      </c>
      <c r="J207" s="189" t="s">
        <v>1001</v>
      </c>
      <c r="K207" s="211">
        <v>47</v>
      </c>
      <c r="L207" s="211">
        <v>0</v>
      </c>
      <c r="M207" s="211">
        <v>0</v>
      </c>
      <c r="N207" s="211">
        <v>47</v>
      </c>
      <c r="O207" s="212">
        <v>44210.490682870368</v>
      </c>
      <c r="P207" s="213">
        <v>45</v>
      </c>
      <c r="Q207" s="213">
        <v>0</v>
      </c>
      <c r="R207" s="213">
        <v>0</v>
      </c>
      <c r="S207" s="213">
        <v>45</v>
      </c>
      <c r="T207" s="214">
        <v>44210.490682870368</v>
      </c>
      <c r="U207" s="211">
        <v>42</v>
      </c>
      <c r="V207" s="211">
        <v>0</v>
      </c>
      <c r="W207" s="211">
        <v>0</v>
      </c>
      <c r="X207" s="211">
        <v>42</v>
      </c>
      <c r="Y207" s="212">
        <v>44210.490682870368</v>
      </c>
    </row>
    <row r="208" spans="1:25" ht="67.5" hidden="1" x14ac:dyDescent="0.25">
      <c r="A208" s="189" t="s">
        <v>633</v>
      </c>
      <c r="B208" s="189" t="s">
        <v>842</v>
      </c>
      <c r="C208" s="209">
        <v>43433</v>
      </c>
      <c r="D208" s="206"/>
      <c r="E208" s="189" t="s">
        <v>842</v>
      </c>
      <c r="F208" s="189" t="s">
        <v>843</v>
      </c>
      <c r="G208" s="189" t="str">
        <f t="shared" si="3"/>
        <v>MENDOZA SOTELO PAULO RENZOCABLE HOGAR</v>
      </c>
      <c r="H208" s="189" t="s">
        <v>229</v>
      </c>
      <c r="I208" s="216" t="s">
        <v>844</v>
      </c>
      <c r="J208" s="189" t="s">
        <v>1001</v>
      </c>
      <c r="K208" s="206"/>
      <c r="L208" s="206"/>
      <c r="M208" s="206"/>
      <c r="N208" s="211">
        <v>0</v>
      </c>
      <c r="O208" s="206"/>
      <c r="P208" s="215"/>
      <c r="Q208" s="215"/>
      <c r="R208" s="215"/>
      <c r="S208" s="213">
        <v>0</v>
      </c>
      <c r="T208" s="215"/>
      <c r="U208" s="206"/>
      <c r="V208" s="206"/>
      <c r="W208" s="206"/>
      <c r="X208" s="211">
        <v>0</v>
      </c>
      <c r="Y208" s="206"/>
    </row>
    <row r="209" spans="1:25" ht="45" hidden="1" x14ac:dyDescent="0.25">
      <c r="A209" s="189" t="s">
        <v>633</v>
      </c>
      <c r="B209" s="189" t="s">
        <v>816</v>
      </c>
      <c r="C209" s="209">
        <v>43434</v>
      </c>
      <c r="D209" s="206"/>
      <c r="E209" s="189" t="s">
        <v>816</v>
      </c>
      <c r="F209" s="189" t="s">
        <v>817</v>
      </c>
      <c r="G209" s="189" t="str">
        <f t="shared" si="3"/>
        <v>CRUZ ALTAMIRANO CARMEN CECILIAGUANOVISION</v>
      </c>
      <c r="H209" s="189" t="s">
        <v>49</v>
      </c>
      <c r="I209" s="210" t="s">
        <v>818</v>
      </c>
      <c r="J209" s="189" t="s">
        <v>1001</v>
      </c>
      <c r="K209" s="211">
        <v>63</v>
      </c>
      <c r="L209" s="211">
        <v>0</v>
      </c>
      <c r="M209" s="211">
        <v>0</v>
      </c>
      <c r="N209" s="211">
        <v>63</v>
      </c>
      <c r="O209" s="212">
        <v>44209.647881944446</v>
      </c>
      <c r="P209" s="213">
        <v>75</v>
      </c>
      <c r="Q209" s="213">
        <v>0</v>
      </c>
      <c r="R209" s="213">
        <v>0</v>
      </c>
      <c r="S209" s="213">
        <v>75</v>
      </c>
      <c r="T209" s="214">
        <v>44209.647881944446</v>
      </c>
      <c r="U209" s="211">
        <v>85</v>
      </c>
      <c r="V209" s="211">
        <v>0</v>
      </c>
      <c r="W209" s="211">
        <v>0</v>
      </c>
      <c r="X209" s="211">
        <v>85</v>
      </c>
      <c r="Y209" s="212">
        <v>44209.647881944446</v>
      </c>
    </row>
    <row r="210" spans="1:25" ht="45" hidden="1" x14ac:dyDescent="0.25">
      <c r="A210" s="189" t="s">
        <v>633</v>
      </c>
      <c r="B210" s="189" t="s">
        <v>838</v>
      </c>
      <c r="C210" s="209">
        <v>43434</v>
      </c>
      <c r="D210" s="206"/>
      <c r="E210" s="189" t="s">
        <v>838</v>
      </c>
      <c r="F210" s="189" t="s">
        <v>839</v>
      </c>
      <c r="G210" s="189" t="str">
        <f t="shared" si="3"/>
        <v>LIMA ENRIQUEZ EDWIN PASTORLITA TV</v>
      </c>
      <c r="H210" s="189" t="s">
        <v>154</v>
      </c>
      <c r="I210" s="210" t="s">
        <v>840</v>
      </c>
      <c r="J210" s="189" t="s">
        <v>1001</v>
      </c>
      <c r="K210" s="206"/>
      <c r="L210" s="206"/>
      <c r="M210" s="206"/>
      <c r="N210" s="211">
        <v>0</v>
      </c>
      <c r="O210" s="206"/>
      <c r="P210" s="215"/>
      <c r="Q210" s="215"/>
      <c r="R210" s="215"/>
      <c r="S210" s="213">
        <v>0</v>
      </c>
      <c r="T210" s="215"/>
      <c r="U210" s="206"/>
      <c r="V210" s="206"/>
      <c r="W210" s="206"/>
      <c r="X210" s="211">
        <v>0</v>
      </c>
      <c r="Y210" s="206"/>
    </row>
    <row r="211" spans="1:25" ht="45" hidden="1" x14ac:dyDescent="0.25">
      <c r="A211" s="189" t="s">
        <v>633</v>
      </c>
      <c r="B211" s="189" t="s">
        <v>823</v>
      </c>
      <c r="C211" s="209">
        <v>43447</v>
      </c>
      <c r="D211" s="206"/>
      <c r="E211" s="189" t="s">
        <v>823</v>
      </c>
      <c r="F211" s="189" t="s">
        <v>824</v>
      </c>
      <c r="G211" s="189" t="str">
        <f t="shared" si="3"/>
        <v>CERVANTES FLORES LAURO VICENTETELEVISION POR CABLE BORBON</v>
      </c>
      <c r="H211" s="189" t="s">
        <v>107</v>
      </c>
      <c r="I211" s="210" t="s">
        <v>119</v>
      </c>
      <c r="J211" s="189" t="s">
        <v>1001</v>
      </c>
      <c r="K211" s="211">
        <v>0</v>
      </c>
      <c r="L211" s="211">
        <v>0</v>
      </c>
      <c r="M211" s="211">
        <v>25</v>
      </c>
      <c r="N211" s="211">
        <v>25</v>
      </c>
      <c r="O211" s="212">
        <v>44207.879444444443</v>
      </c>
      <c r="P211" s="213">
        <v>0</v>
      </c>
      <c r="Q211" s="213">
        <v>0</v>
      </c>
      <c r="R211" s="213">
        <v>18</v>
      </c>
      <c r="S211" s="213">
        <v>18</v>
      </c>
      <c r="T211" s="214">
        <v>44207.879444444443</v>
      </c>
      <c r="U211" s="211">
        <v>0</v>
      </c>
      <c r="V211" s="211">
        <v>0</v>
      </c>
      <c r="W211" s="211">
        <v>25</v>
      </c>
      <c r="X211" s="211">
        <v>25</v>
      </c>
      <c r="Y211" s="212">
        <v>44207.879444444443</v>
      </c>
    </row>
    <row r="212" spans="1:25" ht="45" hidden="1" x14ac:dyDescent="0.25">
      <c r="A212" s="189" t="s">
        <v>633</v>
      </c>
      <c r="B212" s="189" t="s">
        <v>854</v>
      </c>
      <c r="C212" s="209">
        <v>43451</v>
      </c>
      <c r="D212" s="206"/>
      <c r="E212" s="189" t="s">
        <v>1128</v>
      </c>
      <c r="F212" s="189" t="s">
        <v>855</v>
      </c>
      <c r="G212" s="189" t="str">
        <f t="shared" si="3"/>
        <v>LOJASYSTEM C.A.KLIX TV</v>
      </c>
      <c r="H212" s="189" t="s">
        <v>164</v>
      </c>
      <c r="I212" s="210" t="s">
        <v>856</v>
      </c>
      <c r="J212" s="189" t="s">
        <v>1001</v>
      </c>
      <c r="K212" s="206"/>
      <c r="L212" s="206"/>
      <c r="M212" s="206"/>
      <c r="N212" s="211">
        <v>0</v>
      </c>
      <c r="O212" s="206"/>
      <c r="P212" s="215"/>
      <c r="Q212" s="215"/>
      <c r="R212" s="215"/>
      <c r="S212" s="213">
        <v>0</v>
      </c>
      <c r="T212" s="215"/>
      <c r="U212" s="206"/>
      <c r="V212" s="206"/>
      <c r="W212" s="206"/>
      <c r="X212" s="211">
        <v>0</v>
      </c>
      <c r="Y212" s="206"/>
    </row>
    <row r="213" spans="1:25" ht="45" hidden="1" x14ac:dyDescent="0.25">
      <c r="A213" s="189" t="s">
        <v>633</v>
      </c>
      <c r="B213" s="188" t="s">
        <v>243</v>
      </c>
      <c r="C213" s="209">
        <v>43469</v>
      </c>
      <c r="D213" s="206"/>
      <c r="E213" s="189" t="s">
        <v>1129</v>
      </c>
      <c r="F213" s="189" t="s">
        <v>244</v>
      </c>
      <c r="G213" s="189" t="str">
        <f t="shared" si="3"/>
        <v>SISTEMAS GLOBALES DE COMUNICACION HCGLOBAL S.A.FAMILIA TV</v>
      </c>
      <c r="H213" s="189" t="s">
        <v>229</v>
      </c>
      <c r="I213" s="210" t="s">
        <v>679</v>
      </c>
      <c r="J213" s="189" t="s">
        <v>1001</v>
      </c>
      <c r="K213" s="211">
        <v>0</v>
      </c>
      <c r="L213" s="211">
        <v>0</v>
      </c>
      <c r="M213" s="211">
        <v>2731</v>
      </c>
      <c r="N213" s="211">
        <v>2731</v>
      </c>
      <c r="O213" s="212">
        <v>44209.752418981479</v>
      </c>
      <c r="P213" s="213">
        <v>0</v>
      </c>
      <c r="Q213" s="213">
        <v>0</v>
      </c>
      <c r="R213" s="213">
        <v>2392</v>
      </c>
      <c r="S213" s="213">
        <v>2392</v>
      </c>
      <c r="T213" s="214">
        <v>44209.752418981479</v>
      </c>
      <c r="U213" s="211">
        <v>0</v>
      </c>
      <c r="V213" s="211">
        <v>0</v>
      </c>
      <c r="W213" s="211">
        <v>2461</v>
      </c>
      <c r="X213" s="211">
        <v>2461</v>
      </c>
      <c r="Y213" s="212">
        <v>44209.752418981479</v>
      </c>
    </row>
    <row r="214" spans="1:25" ht="45" hidden="1" x14ac:dyDescent="0.25">
      <c r="A214" s="189" t="s">
        <v>633</v>
      </c>
      <c r="B214" s="189" t="s">
        <v>1130</v>
      </c>
      <c r="C214" s="209">
        <v>43472</v>
      </c>
      <c r="D214" s="206"/>
      <c r="E214" s="189" t="s">
        <v>1131</v>
      </c>
      <c r="F214" s="189" t="s">
        <v>852</v>
      </c>
      <c r="G214" s="189" t="str">
        <f t="shared" si="3"/>
        <v>JANA&amp;ASOCIADOS CIA. LTDATV CABLE SALCEDO</v>
      </c>
      <c r="H214" s="189" t="s">
        <v>64</v>
      </c>
      <c r="I214" s="210" t="s">
        <v>853</v>
      </c>
      <c r="J214" s="189" t="s">
        <v>1001</v>
      </c>
      <c r="K214" s="206"/>
      <c r="L214" s="206"/>
      <c r="M214" s="206"/>
      <c r="N214" s="211">
        <v>0</v>
      </c>
      <c r="O214" s="206"/>
      <c r="P214" s="215"/>
      <c r="Q214" s="215"/>
      <c r="R214" s="215"/>
      <c r="S214" s="213">
        <v>0</v>
      </c>
      <c r="T214" s="215"/>
      <c r="U214" s="206"/>
      <c r="V214" s="206"/>
      <c r="W214" s="206"/>
      <c r="X214" s="211">
        <v>0</v>
      </c>
      <c r="Y214" s="206"/>
    </row>
    <row r="215" spans="1:25" ht="45" hidden="1" x14ac:dyDescent="0.25">
      <c r="A215" s="189" t="s">
        <v>633</v>
      </c>
      <c r="B215" s="188" t="s">
        <v>604</v>
      </c>
      <c r="C215" s="209">
        <v>43472</v>
      </c>
      <c r="D215" s="206"/>
      <c r="E215" s="189" t="s">
        <v>1132</v>
      </c>
      <c r="F215" s="189" t="s">
        <v>841</v>
      </c>
      <c r="G215" s="189" t="str">
        <f t="shared" si="3"/>
        <v>SERVICIOS DE TELECOMUINICACIONES  MOCACHEVISION S.A.MOKCHE-VISION</v>
      </c>
      <c r="H215" s="189" t="s">
        <v>201</v>
      </c>
      <c r="I215" s="210" t="s">
        <v>1133</v>
      </c>
      <c r="J215" s="189" t="s">
        <v>1001</v>
      </c>
      <c r="K215" s="211">
        <v>111</v>
      </c>
      <c r="L215" s="211">
        <v>0</v>
      </c>
      <c r="M215" s="211">
        <v>0</v>
      </c>
      <c r="N215" s="211">
        <v>111</v>
      </c>
      <c r="O215" s="212">
        <v>44211.829641203702</v>
      </c>
      <c r="P215" s="213">
        <v>116</v>
      </c>
      <c r="Q215" s="213">
        <v>0</v>
      </c>
      <c r="R215" s="213">
        <v>0</v>
      </c>
      <c r="S215" s="213">
        <v>116</v>
      </c>
      <c r="T215" s="214">
        <v>44211.829641203702</v>
      </c>
      <c r="U215" s="211">
        <v>94</v>
      </c>
      <c r="V215" s="211">
        <v>0</v>
      </c>
      <c r="W215" s="211">
        <v>0</v>
      </c>
      <c r="X215" s="211">
        <v>94</v>
      </c>
      <c r="Y215" s="212">
        <v>44211.829641203702</v>
      </c>
    </row>
    <row r="216" spans="1:25" ht="45" hidden="1" x14ac:dyDescent="0.25">
      <c r="A216" s="189" t="s">
        <v>633</v>
      </c>
      <c r="B216" s="189" t="s">
        <v>463</v>
      </c>
      <c r="C216" s="209">
        <v>43475</v>
      </c>
      <c r="D216" s="206"/>
      <c r="E216" s="189" t="s">
        <v>1134</v>
      </c>
      <c r="F216" s="189" t="s">
        <v>39</v>
      </c>
      <c r="G216" s="189" t="str">
        <f t="shared" si="3"/>
        <v>TELEVISCABLE S.A.TELECABLE AZOGUES</v>
      </c>
      <c r="H216" s="189" t="s">
        <v>35</v>
      </c>
      <c r="I216" s="210" t="s">
        <v>1135</v>
      </c>
      <c r="J216" s="189" t="s">
        <v>1001</v>
      </c>
      <c r="K216" s="211">
        <v>2071</v>
      </c>
      <c r="L216" s="211">
        <v>10</v>
      </c>
      <c r="M216" s="211">
        <v>0</v>
      </c>
      <c r="N216" s="211">
        <v>2081</v>
      </c>
      <c r="O216" s="212">
        <v>44210.730868055558</v>
      </c>
      <c r="P216" s="213">
        <v>2063</v>
      </c>
      <c r="Q216" s="213">
        <v>10</v>
      </c>
      <c r="R216" s="213">
        <v>0</v>
      </c>
      <c r="S216" s="213">
        <v>2073</v>
      </c>
      <c r="T216" s="214">
        <v>44210.730868055558</v>
      </c>
      <c r="U216" s="211">
        <v>2022</v>
      </c>
      <c r="V216" s="211">
        <v>10</v>
      </c>
      <c r="W216" s="211">
        <v>0</v>
      </c>
      <c r="X216" s="211">
        <v>2032</v>
      </c>
      <c r="Y216" s="212">
        <v>44210.730868055558</v>
      </c>
    </row>
    <row r="217" spans="1:25" ht="45" hidden="1" x14ac:dyDescent="0.25">
      <c r="A217" s="189" t="s">
        <v>633</v>
      </c>
      <c r="B217" s="189" t="s">
        <v>812</v>
      </c>
      <c r="C217" s="209">
        <v>43476</v>
      </c>
      <c r="D217" s="206"/>
      <c r="E217" s="189" t="s">
        <v>812</v>
      </c>
      <c r="F217" s="189" t="s">
        <v>813</v>
      </c>
      <c r="G217" s="189" t="str">
        <f t="shared" si="3"/>
        <v>MORA SARMIENTO HENRRY DAMIANGOLD-CABLE</v>
      </c>
      <c r="H217" s="189" t="s">
        <v>74</v>
      </c>
      <c r="I217" s="210" t="s">
        <v>819</v>
      </c>
      <c r="J217" s="189" t="s">
        <v>1001</v>
      </c>
      <c r="K217" s="211">
        <v>0</v>
      </c>
      <c r="L217" s="211">
        <v>0</v>
      </c>
      <c r="M217" s="211">
        <v>13</v>
      </c>
      <c r="N217" s="211">
        <v>13</v>
      </c>
      <c r="O217" s="212">
        <v>44211.478842592594</v>
      </c>
      <c r="P217" s="213">
        <v>0</v>
      </c>
      <c r="Q217" s="213">
        <v>0</v>
      </c>
      <c r="R217" s="213">
        <v>15</v>
      </c>
      <c r="S217" s="213">
        <v>15</v>
      </c>
      <c r="T217" s="214">
        <v>44211.478842592594</v>
      </c>
      <c r="U217" s="211">
        <v>0</v>
      </c>
      <c r="V217" s="211">
        <v>0</v>
      </c>
      <c r="W217" s="211">
        <v>15</v>
      </c>
      <c r="X217" s="211">
        <v>15</v>
      </c>
      <c r="Y217" s="212">
        <v>44211.478842592594</v>
      </c>
    </row>
    <row r="218" spans="1:25" ht="45" hidden="1" x14ac:dyDescent="0.25">
      <c r="A218" s="189" t="s">
        <v>633</v>
      </c>
      <c r="B218" s="189" t="s">
        <v>859</v>
      </c>
      <c r="C218" s="209">
        <v>43486</v>
      </c>
      <c r="D218" s="206"/>
      <c r="E218" s="189" t="s">
        <v>859</v>
      </c>
      <c r="F218" s="189" t="s">
        <v>860</v>
      </c>
      <c r="G218" s="189" t="str">
        <f t="shared" si="3"/>
        <v>MENDOZA TAPAICELA LUIS RAULCABLE NIZAG</v>
      </c>
      <c r="H218" s="189" t="s">
        <v>49</v>
      </c>
      <c r="I218" s="210" t="s">
        <v>861</v>
      </c>
      <c r="J218" s="189" t="s">
        <v>1001</v>
      </c>
      <c r="K218" s="206"/>
      <c r="L218" s="206"/>
      <c r="M218" s="206"/>
      <c r="N218" s="211">
        <v>0</v>
      </c>
      <c r="O218" s="206"/>
      <c r="P218" s="215"/>
      <c r="Q218" s="215"/>
      <c r="R218" s="215"/>
      <c r="S218" s="213">
        <v>0</v>
      </c>
      <c r="T218" s="215"/>
      <c r="U218" s="206"/>
      <c r="V218" s="206"/>
      <c r="W218" s="206"/>
      <c r="X218" s="211">
        <v>0</v>
      </c>
      <c r="Y218" s="206"/>
    </row>
    <row r="219" spans="1:25" ht="45" hidden="1" x14ac:dyDescent="0.25">
      <c r="A219" s="189" t="s">
        <v>633</v>
      </c>
      <c r="B219" s="188" t="s">
        <v>722</v>
      </c>
      <c r="C219" s="209">
        <v>43490</v>
      </c>
      <c r="D219" s="206"/>
      <c r="E219" s="189" t="s">
        <v>1049</v>
      </c>
      <c r="F219" s="189" t="s">
        <v>866</v>
      </c>
      <c r="G219" s="189" t="str">
        <f t="shared" si="3"/>
        <v>SERVICIOS DE TELECOMUNICACIONES LATEVECOM CÍA. LTDA.ALTIPLANO VISION</v>
      </c>
      <c r="H219" s="189" t="s">
        <v>74</v>
      </c>
      <c r="I219" s="210" t="s">
        <v>862</v>
      </c>
      <c r="J219" s="189" t="s">
        <v>1001</v>
      </c>
      <c r="K219" s="206"/>
      <c r="L219" s="206"/>
      <c r="M219" s="206"/>
      <c r="N219" s="211">
        <v>0</v>
      </c>
      <c r="O219" s="206"/>
      <c r="P219" s="215"/>
      <c r="Q219" s="215"/>
      <c r="R219" s="215"/>
      <c r="S219" s="213">
        <v>0</v>
      </c>
      <c r="T219" s="215"/>
      <c r="U219" s="206"/>
      <c r="V219" s="206"/>
      <c r="W219" s="206"/>
      <c r="X219" s="211">
        <v>0</v>
      </c>
      <c r="Y219" s="206"/>
    </row>
    <row r="220" spans="1:25" ht="56.25" hidden="1" x14ac:dyDescent="0.25">
      <c r="A220" s="189" t="s">
        <v>633</v>
      </c>
      <c r="B220" s="189" t="s">
        <v>863</v>
      </c>
      <c r="C220" s="209">
        <v>43503</v>
      </c>
      <c r="D220" s="206"/>
      <c r="E220" s="189" t="s">
        <v>1136</v>
      </c>
      <c r="F220" s="189" t="s">
        <v>864</v>
      </c>
      <c r="G220" s="189" t="str">
        <f t="shared" si="3"/>
        <v>TVSUCUA C.L.TVSUCUA</v>
      </c>
      <c r="H220" s="189" t="s">
        <v>274</v>
      </c>
      <c r="I220" s="210" t="s">
        <v>865</v>
      </c>
      <c r="J220" s="189" t="s">
        <v>1001</v>
      </c>
      <c r="K220" s="211">
        <v>200</v>
      </c>
      <c r="L220" s="211">
        <v>4</v>
      </c>
      <c r="M220" s="211">
        <v>0</v>
      </c>
      <c r="N220" s="211">
        <v>204</v>
      </c>
      <c r="O220" s="212">
        <v>44208.451724537037</v>
      </c>
      <c r="P220" s="213">
        <v>200</v>
      </c>
      <c r="Q220" s="213">
        <v>4</v>
      </c>
      <c r="R220" s="213">
        <v>0</v>
      </c>
      <c r="S220" s="213">
        <v>204</v>
      </c>
      <c r="T220" s="214">
        <v>44208.451724537037</v>
      </c>
      <c r="U220" s="211">
        <v>200</v>
      </c>
      <c r="V220" s="211">
        <v>4</v>
      </c>
      <c r="W220" s="211">
        <v>0</v>
      </c>
      <c r="X220" s="211">
        <v>204</v>
      </c>
      <c r="Y220" s="212">
        <v>44208.451724537037</v>
      </c>
    </row>
    <row r="221" spans="1:25" ht="45" hidden="1" x14ac:dyDescent="0.25">
      <c r="A221" s="189" t="s">
        <v>633</v>
      </c>
      <c r="B221" s="189" t="s">
        <v>871</v>
      </c>
      <c r="C221" s="209">
        <v>43559</v>
      </c>
      <c r="D221" s="206"/>
      <c r="E221" s="189" t="s">
        <v>871</v>
      </c>
      <c r="F221" s="189" t="s">
        <v>171</v>
      </c>
      <c r="G221" s="189" t="str">
        <f t="shared" si="3"/>
        <v>CHUQUIMARCA ABAD LUZ VICTORIACABLEVISION GONZANAMA</v>
      </c>
      <c r="H221" s="189" t="s">
        <v>164</v>
      </c>
      <c r="I221" s="210" t="s">
        <v>172</v>
      </c>
      <c r="J221" s="189" t="s">
        <v>1001</v>
      </c>
      <c r="K221" s="211">
        <v>162</v>
      </c>
      <c r="L221" s="211">
        <v>0</v>
      </c>
      <c r="M221" s="211">
        <v>0</v>
      </c>
      <c r="N221" s="211">
        <v>162</v>
      </c>
      <c r="O221" s="212">
        <v>44204.647858796299</v>
      </c>
      <c r="P221" s="213">
        <v>163</v>
      </c>
      <c r="Q221" s="213">
        <v>0</v>
      </c>
      <c r="R221" s="213">
        <v>0</v>
      </c>
      <c r="S221" s="213">
        <v>163</v>
      </c>
      <c r="T221" s="214">
        <v>44204.647858796299</v>
      </c>
      <c r="U221" s="211">
        <v>165</v>
      </c>
      <c r="V221" s="211">
        <v>0</v>
      </c>
      <c r="W221" s="211">
        <v>0</v>
      </c>
      <c r="X221" s="211">
        <v>165</v>
      </c>
      <c r="Y221" s="212">
        <v>44204.647858796299</v>
      </c>
    </row>
    <row r="222" spans="1:25" ht="45" hidden="1" x14ac:dyDescent="0.25">
      <c r="A222" s="189" t="s">
        <v>633</v>
      </c>
      <c r="B222" s="189" t="s">
        <v>882</v>
      </c>
      <c r="C222" s="209">
        <v>43559</v>
      </c>
      <c r="D222" s="206"/>
      <c r="E222" s="189" t="s">
        <v>1137</v>
      </c>
      <c r="F222" s="189" t="s">
        <v>883</v>
      </c>
      <c r="G222" s="189" t="str">
        <f t="shared" si="3"/>
        <v>LAGONET TV CIA. LTDA.LAGONETTV</v>
      </c>
      <c r="H222" s="189" t="s">
        <v>352</v>
      </c>
      <c r="I222" s="210" t="s">
        <v>357</v>
      </c>
      <c r="J222" s="189" t="s">
        <v>1001</v>
      </c>
      <c r="K222" s="206"/>
      <c r="L222" s="206"/>
      <c r="M222" s="206"/>
      <c r="N222" s="211"/>
      <c r="O222" s="222"/>
      <c r="P222" s="223"/>
      <c r="Q222" s="223"/>
      <c r="R222" s="223"/>
      <c r="S222" s="223"/>
      <c r="T222" s="224"/>
      <c r="U222" s="225"/>
      <c r="V222" s="225"/>
      <c r="W222" s="225"/>
      <c r="X222" s="225"/>
      <c r="Y222" s="222"/>
    </row>
    <row r="223" spans="1:25" ht="45" hidden="1" x14ac:dyDescent="0.25">
      <c r="A223" s="189" t="s">
        <v>633</v>
      </c>
      <c r="B223" s="189" t="s">
        <v>888</v>
      </c>
      <c r="C223" s="209">
        <v>43565</v>
      </c>
      <c r="D223" s="206"/>
      <c r="E223" s="189" t="s">
        <v>1138</v>
      </c>
      <c r="F223" s="189" t="s">
        <v>889</v>
      </c>
      <c r="G223" s="189" t="str">
        <f t="shared" si="3"/>
        <v>RIOS VISION NETSURF RIOSANET S.A.RIOS VISION</v>
      </c>
      <c r="H223" s="189" t="s">
        <v>26</v>
      </c>
      <c r="I223" s="210" t="s">
        <v>32</v>
      </c>
      <c r="J223" s="189" t="s">
        <v>1001</v>
      </c>
      <c r="K223" s="206">
        <v>0</v>
      </c>
      <c r="L223" s="206">
        <v>0</v>
      </c>
      <c r="M223" s="206">
        <v>0</v>
      </c>
      <c r="N223" s="211">
        <v>0</v>
      </c>
      <c r="O223" s="226">
        <v>44201.457835648151</v>
      </c>
      <c r="P223" s="218">
        <v>1</v>
      </c>
      <c r="Q223" s="218">
        <v>0</v>
      </c>
      <c r="R223" s="218">
        <v>0</v>
      </c>
      <c r="S223" s="218">
        <v>1</v>
      </c>
      <c r="T223" s="219">
        <v>44201.457835648151</v>
      </c>
      <c r="U223" s="220">
        <v>1</v>
      </c>
      <c r="V223" s="220">
        <v>0</v>
      </c>
      <c r="W223" s="220">
        <v>0</v>
      </c>
      <c r="X223" s="220">
        <v>1</v>
      </c>
      <c r="Y223" s="217">
        <v>44201.457835648151</v>
      </c>
    </row>
    <row r="224" spans="1:25" ht="45" hidden="1" x14ac:dyDescent="0.25">
      <c r="A224" s="189" t="s">
        <v>633</v>
      </c>
      <c r="B224" s="189" t="s">
        <v>868</v>
      </c>
      <c r="C224" s="209">
        <v>43565</v>
      </c>
      <c r="D224" s="206"/>
      <c r="E224" s="189" t="s">
        <v>1139</v>
      </c>
      <c r="F224" s="189" t="s">
        <v>869</v>
      </c>
      <c r="G224" s="189" t="str">
        <f t="shared" si="3"/>
        <v>AGUILAR AGUILAR ASOCIADOS Y COMPAÑIAMEGATV</v>
      </c>
      <c r="H224" s="189" t="s">
        <v>74</v>
      </c>
      <c r="I224" s="210" t="s">
        <v>870</v>
      </c>
      <c r="J224" s="189" t="s">
        <v>1001</v>
      </c>
      <c r="K224" s="211">
        <v>0</v>
      </c>
      <c r="L224" s="211">
        <v>0</v>
      </c>
      <c r="M224" s="211">
        <v>1</v>
      </c>
      <c r="N224" s="211">
        <v>1</v>
      </c>
      <c r="O224" s="212">
        <v>44211.068726851852</v>
      </c>
      <c r="P224" s="213">
        <v>0</v>
      </c>
      <c r="Q224" s="213">
        <v>0</v>
      </c>
      <c r="R224" s="213">
        <v>1</v>
      </c>
      <c r="S224" s="213">
        <v>1</v>
      </c>
      <c r="T224" s="214">
        <v>44211.068726851852</v>
      </c>
      <c r="U224" s="211">
        <v>0</v>
      </c>
      <c r="V224" s="211">
        <v>0</v>
      </c>
      <c r="W224" s="211">
        <v>1</v>
      </c>
      <c r="X224" s="211">
        <v>1</v>
      </c>
      <c r="Y224" s="212">
        <v>44211.068726851852</v>
      </c>
    </row>
    <row r="225" spans="1:25" ht="45" hidden="1" x14ac:dyDescent="0.25">
      <c r="A225" s="189" t="s">
        <v>633</v>
      </c>
      <c r="B225" s="189" t="s">
        <v>431</v>
      </c>
      <c r="C225" s="209">
        <v>43566</v>
      </c>
      <c r="D225" s="206"/>
      <c r="E225" s="189" t="s">
        <v>431</v>
      </c>
      <c r="F225" s="189" t="s">
        <v>132</v>
      </c>
      <c r="G225" s="189" t="str">
        <f t="shared" si="3"/>
        <v>CRUZ TOASA NOE ESTALINMUNDO TV</v>
      </c>
      <c r="H225" s="189" t="s">
        <v>352</v>
      </c>
      <c r="I225" s="210" t="s">
        <v>872</v>
      </c>
      <c r="J225" s="189" t="s">
        <v>1001</v>
      </c>
      <c r="K225" s="211">
        <v>132</v>
      </c>
      <c r="L225" s="211">
        <v>0</v>
      </c>
      <c r="M225" s="211">
        <v>0</v>
      </c>
      <c r="N225" s="211">
        <v>132</v>
      </c>
      <c r="O225" s="212">
        <v>44211.981319444443</v>
      </c>
      <c r="P225" s="213">
        <v>134</v>
      </c>
      <c r="Q225" s="213">
        <v>0</v>
      </c>
      <c r="R225" s="213">
        <v>0</v>
      </c>
      <c r="S225" s="213">
        <v>134</v>
      </c>
      <c r="T225" s="214">
        <v>44211.981319444443</v>
      </c>
      <c r="U225" s="211">
        <v>134</v>
      </c>
      <c r="V225" s="211">
        <v>0</v>
      </c>
      <c r="W225" s="211">
        <v>0</v>
      </c>
      <c r="X225" s="211">
        <v>134</v>
      </c>
      <c r="Y225" s="212">
        <v>44211.981319444443</v>
      </c>
    </row>
    <row r="226" spans="1:25" ht="56.25" hidden="1" x14ac:dyDescent="0.25">
      <c r="A226" s="189" t="s">
        <v>633</v>
      </c>
      <c r="B226" s="189" t="s">
        <v>355</v>
      </c>
      <c r="C226" s="209">
        <v>43571</v>
      </c>
      <c r="D226" s="206"/>
      <c r="E226" s="189" t="s">
        <v>355</v>
      </c>
      <c r="F226" s="189" t="s">
        <v>356</v>
      </c>
      <c r="G226" s="189" t="str">
        <f t="shared" si="3"/>
        <v>ZAMBRANO MANTUANO CARMEN BEATRIZLAGO SISTEMA TV</v>
      </c>
      <c r="H226" s="189" t="s">
        <v>352</v>
      </c>
      <c r="I226" s="216" t="s">
        <v>1140</v>
      </c>
      <c r="J226" s="189" t="s">
        <v>1001</v>
      </c>
      <c r="K226" s="206"/>
      <c r="L226" s="206"/>
      <c r="M226" s="206"/>
      <c r="N226" s="211">
        <v>0</v>
      </c>
      <c r="O226" s="206"/>
      <c r="P226" s="215"/>
      <c r="Q226" s="215"/>
      <c r="R226" s="215"/>
      <c r="S226" s="213">
        <v>0</v>
      </c>
      <c r="T226" s="215"/>
      <c r="U226" s="206"/>
      <c r="V226" s="206"/>
      <c r="W226" s="206"/>
      <c r="X226" s="211">
        <v>0</v>
      </c>
      <c r="Y226" s="206"/>
    </row>
    <row r="227" spans="1:25" ht="45" hidden="1" x14ac:dyDescent="0.25">
      <c r="A227" s="189" t="s">
        <v>633</v>
      </c>
      <c r="B227" s="189" t="s">
        <v>546</v>
      </c>
      <c r="C227" s="209">
        <v>43572</v>
      </c>
      <c r="D227" s="206"/>
      <c r="E227" s="189" t="s">
        <v>1141</v>
      </c>
      <c r="F227" s="189" t="s">
        <v>163</v>
      </c>
      <c r="G227" s="189" t="str">
        <f t="shared" si="3"/>
        <v>CABLE EXPRESS CALSATEL CIA. LTDACABLE EXPRESS</v>
      </c>
      <c r="H227" s="189" t="s">
        <v>164</v>
      </c>
      <c r="I227" s="210" t="s">
        <v>164</v>
      </c>
      <c r="J227" s="189" t="s">
        <v>1001</v>
      </c>
      <c r="K227" s="211">
        <v>601</v>
      </c>
      <c r="L227" s="211">
        <v>3</v>
      </c>
      <c r="M227" s="211">
        <v>0</v>
      </c>
      <c r="N227" s="211">
        <v>604</v>
      </c>
      <c r="O227" s="212">
        <v>44210.467407407406</v>
      </c>
      <c r="P227" s="213">
        <v>600</v>
      </c>
      <c r="Q227" s="213">
        <v>3</v>
      </c>
      <c r="R227" s="213">
        <v>0</v>
      </c>
      <c r="S227" s="213">
        <v>603</v>
      </c>
      <c r="T227" s="214">
        <v>44210.467407407406</v>
      </c>
      <c r="U227" s="211">
        <v>657</v>
      </c>
      <c r="V227" s="211">
        <v>4</v>
      </c>
      <c r="W227" s="211">
        <v>0</v>
      </c>
      <c r="X227" s="211">
        <v>661</v>
      </c>
      <c r="Y227" s="212">
        <v>44210.467407407406</v>
      </c>
    </row>
    <row r="228" spans="1:25" ht="45" hidden="1" x14ac:dyDescent="0.25">
      <c r="A228" s="189" t="s">
        <v>633</v>
      </c>
      <c r="B228" s="189" t="s">
        <v>879</v>
      </c>
      <c r="C228" s="209">
        <v>43593</v>
      </c>
      <c r="D228" s="206"/>
      <c r="E228" s="189" t="s">
        <v>879</v>
      </c>
      <c r="F228" s="189" t="s">
        <v>880</v>
      </c>
      <c r="G228" s="189" t="str">
        <f t="shared" si="3"/>
        <v>GARCIA MACIAS JONATHAN OSWALDOGARMACTV</v>
      </c>
      <c r="H228" s="189" t="s">
        <v>64</v>
      </c>
      <c r="I228" s="210" t="s">
        <v>881</v>
      </c>
      <c r="J228" s="189" t="s">
        <v>1001</v>
      </c>
      <c r="K228" s="206"/>
      <c r="L228" s="206"/>
      <c r="M228" s="206"/>
      <c r="N228" s="211">
        <v>0</v>
      </c>
      <c r="O228" s="206"/>
      <c r="P228" s="215"/>
      <c r="Q228" s="215"/>
      <c r="R228" s="215"/>
      <c r="S228" s="213">
        <v>0</v>
      </c>
      <c r="T228" s="215"/>
      <c r="U228" s="206"/>
      <c r="V228" s="206"/>
      <c r="W228" s="206"/>
      <c r="X228" s="211">
        <v>0</v>
      </c>
      <c r="Y228" s="206"/>
    </row>
    <row r="229" spans="1:25" ht="67.5" hidden="1" x14ac:dyDescent="0.25">
      <c r="A229" s="189" t="s">
        <v>633</v>
      </c>
      <c r="B229" s="189" t="s">
        <v>690</v>
      </c>
      <c r="C229" s="209">
        <v>43598</v>
      </c>
      <c r="D229" s="206"/>
      <c r="E229" s="189" t="s">
        <v>1142</v>
      </c>
      <c r="F229" s="189" t="s">
        <v>896</v>
      </c>
      <c r="G229" s="189" t="str">
        <f t="shared" si="3"/>
        <v>SISTEMA VALLEVISIONCABLE CIA. LTDA.VALLEVISION</v>
      </c>
      <c r="H229" s="189" t="s">
        <v>310</v>
      </c>
      <c r="I229" s="216" t="s">
        <v>1143</v>
      </c>
      <c r="J229" s="189" t="s">
        <v>1001</v>
      </c>
      <c r="K229" s="211">
        <v>447</v>
      </c>
      <c r="L229" s="211">
        <v>6</v>
      </c>
      <c r="M229" s="211">
        <v>0</v>
      </c>
      <c r="N229" s="211">
        <v>453</v>
      </c>
      <c r="O229" s="212">
        <v>44209.598333333335</v>
      </c>
      <c r="P229" s="213">
        <v>413</v>
      </c>
      <c r="Q229" s="213">
        <v>6</v>
      </c>
      <c r="R229" s="213">
        <v>0</v>
      </c>
      <c r="S229" s="213">
        <v>419</v>
      </c>
      <c r="T229" s="214">
        <v>44209.598333333335</v>
      </c>
      <c r="U229" s="211">
        <v>387</v>
      </c>
      <c r="V229" s="211">
        <v>5</v>
      </c>
      <c r="W229" s="211">
        <v>0</v>
      </c>
      <c r="X229" s="211">
        <v>392</v>
      </c>
      <c r="Y229" s="212">
        <v>44209.598333333335</v>
      </c>
    </row>
    <row r="230" spans="1:25" ht="45" hidden="1" x14ac:dyDescent="0.25">
      <c r="A230" s="189" t="s">
        <v>633</v>
      </c>
      <c r="B230" s="189" t="s">
        <v>24</v>
      </c>
      <c r="C230" s="209">
        <v>43602</v>
      </c>
      <c r="D230" s="206"/>
      <c r="E230" s="189" t="s">
        <v>24</v>
      </c>
      <c r="F230" s="189" t="s">
        <v>25</v>
      </c>
      <c r="G230" s="189" t="str">
        <f t="shared" si="3"/>
        <v>LOPEZ CABRERA CARLOS EFRAINCONDORVISION</v>
      </c>
      <c r="H230" s="189" t="s">
        <v>74</v>
      </c>
      <c r="I230" s="210" t="s">
        <v>77</v>
      </c>
      <c r="J230" s="189" t="s">
        <v>1001</v>
      </c>
      <c r="K230" s="211">
        <v>504</v>
      </c>
      <c r="L230" s="211">
        <v>5</v>
      </c>
      <c r="M230" s="211">
        <v>0</v>
      </c>
      <c r="N230" s="211">
        <v>509</v>
      </c>
      <c r="O230" s="217">
        <v>44211.707361111112</v>
      </c>
      <c r="P230" s="218">
        <v>506</v>
      </c>
      <c r="Q230" s="218">
        <v>5</v>
      </c>
      <c r="R230" s="218">
        <v>0</v>
      </c>
      <c r="S230" s="218">
        <v>511</v>
      </c>
      <c r="T230" s="219">
        <v>44211.707361111112</v>
      </c>
      <c r="U230" s="220">
        <v>502</v>
      </c>
      <c r="V230" s="220">
        <v>5</v>
      </c>
      <c r="W230" s="220">
        <v>0</v>
      </c>
      <c r="X230" s="220">
        <v>507</v>
      </c>
      <c r="Y230" s="217">
        <v>44211.707361111112</v>
      </c>
    </row>
    <row r="231" spans="1:25" ht="45" hidden="1" x14ac:dyDescent="0.25">
      <c r="A231" s="189" t="s">
        <v>633</v>
      </c>
      <c r="B231" s="189" t="s">
        <v>24</v>
      </c>
      <c r="C231" s="209">
        <v>43602</v>
      </c>
      <c r="D231" s="206"/>
      <c r="E231" s="189" t="s">
        <v>24</v>
      </c>
      <c r="F231" s="189" t="s">
        <v>25</v>
      </c>
      <c r="G231" s="189" t="str">
        <f t="shared" si="3"/>
        <v>LOPEZ CABRERA CARLOS EFRAINCONDORVISION</v>
      </c>
      <c r="H231" s="189" t="s">
        <v>274</v>
      </c>
      <c r="I231" s="210" t="s">
        <v>278</v>
      </c>
      <c r="J231" s="189" t="s">
        <v>1001</v>
      </c>
      <c r="K231" s="211">
        <v>203</v>
      </c>
      <c r="L231" s="211">
        <v>4</v>
      </c>
      <c r="M231" s="211">
        <v>0</v>
      </c>
      <c r="N231" s="211">
        <v>207</v>
      </c>
      <c r="O231" s="217">
        <v>44211.697372685187</v>
      </c>
      <c r="P231" s="218">
        <v>204</v>
      </c>
      <c r="Q231" s="218">
        <v>4</v>
      </c>
      <c r="R231" s="218">
        <v>0</v>
      </c>
      <c r="S231" s="218">
        <v>208</v>
      </c>
      <c r="T231" s="219">
        <v>44211.697372685187</v>
      </c>
      <c r="U231" s="220">
        <v>200</v>
      </c>
      <c r="V231" s="220">
        <v>4</v>
      </c>
      <c r="W231" s="220">
        <v>0</v>
      </c>
      <c r="X231" s="220">
        <v>204</v>
      </c>
      <c r="Y231" s="217">
        <v>44211.697372685187</v>
      </c>
    </row>
    <row r="232" spans="1:25" ht="45" hidden="1" x14ac:dyDescent="0.25">
      <c r="A232" s="189" t="s">
        <v>633</v>
      </c>
      <c r="B232" s="189" t="s">
        <v>0</v>
      </c>
      <c r="C232" s="209">
        <v>43613</v>
      </c>
      <c r="D232" s="206"/>
      <c r="E232" s="189" t="s">
        <v>0</v>
      </c>
      <c r="F232" s="188" t="s">
        <v>621</v>
      </c>
      <c r="G232" s="189" t="str">
        <f t="shared" si="3"/>
        <v>PACHECO SAGUAY LUIS EDUARDOCBVISION LA TRONCAL</v>
      </c>
      <c r="H232" s="189" t="s">
        <v>35</v>
      </c>
      <c r="I232" s="210" t="s">
        <v>758</v>
      </c>
      <c r="J232" s="189" t="s">
        <v>1001</v>
      </c>
      <c r="K232" s="211">
        <v>1250</v>
      </c>
      <c r="L232" s="211">
        <v>13</v>
      </c>
      <c r="M232" s="211">
        <v>0</v>
      </c>
      <c r="N232" s="211">
        <v>1263</v>
      </c>
      <c r="O232" s="217">
        <v>44211.652997685182</v>
      </c>
      <c r="P232" s="218">
        <v>1200</v>
      </c>
      <c r="Q232" s="218">
        <v>13</v>
      </c>
      <c r="R232" s="218">
        <v>0</v>
      </c>
      <c r="S232" s="218">
        <v>1213</v>
      </c>
      <c r="T232" s="219">
        <v>44211.652997685182</v>
      </c>
      <c r="U232" s="220">
        <v>1160</v>
      </c>
      <c r="V232" s="220">
        <v>13</v>
      </c>
      <c r="W232" s="220">
        <v>0</v>
      </c>
      <c r="X232" s="220">
        <v>1173</v>
      </c>
      <c r="Y232" s="217">
        <v>44211.652997685182</v>
      </c>
    </row>
    <row r="233" spans="1:25" ht="101.25" hidden="1" x14ac:dyDescent="0.25">
      <c r="A233" s="189" t="s">
        <v>633</v>
      </c>
      <c r="B233" s="189" t="s">
        <v>275</v>
      </c>
      <c r="C233" s="209">
        <v>43619</v>
      </c>
      <c r="D233" s="206"/>
      <c r="E233" s="189" t="s">
        <v>275</v>
      </c>
      <c r="F233" s="189" t="s">
        <v>276</v>
      </c>
      <c r="G233" s="189" t="str">
        <f t="shared" si="3"/>
        <v>SALAZAR GUEVARA ELVIS XAVIERCABLE MAGICO</v>
      </c>
      <c r="H233" s="189" t="s">
        <v>274</v>
      </c>
      <c r="I233" s="216" t="s">
        <v>1144</v>
      </c>
      <c r="J233" s="189" t="s">
        <v>1001</v>
      </c>
      <c r="K233" s="206"/>
      <c r="L233" s="206"/>
      <c r="M233" s="206"/>
      <c r="N233" s="211">
        <v>0</v>
      </c>
      <c r="O233" s="206"/>
      <c r="P233" s="215"/>
      <c r="Q233" s="215"/>
      <c r="R233" s="215"/>
      <c r="S233" s="213">
        <v>0</v>
      </c>
      <c r="T233" s="215"/>
      <c r="U233" s="206"/>
      <c r="V233" s="206"/>
      <c r="W233" s="206"/>
      <c r="X233" s="211">
        <v>0</v>
      </c>
      <c r="Y233" s="206"/>
    </row>
    <row r="234" spans="1:25" ht="45" hidden="1" x14ac:dyDescent="0.25">
      <c r="A234" s="189" t="s">
        <v>633</v>
      </c>
      <c r="B234" s="189" t="s">
        <v>897</v>
      </c>
      <c r="C234" s="209">
        <v>43620</v>
      </c>
      <c r="D234" s="206"/>
      <c r="E234" s="189" t="s">
        <v>1145</v>
      </c>
      <c r="F234" s="189" t="s">
        <v>898</v>
      </c>
      <c r="G234" s="189" t="str">
        <f t="shared" si="3"/>
        <v>SMART DIGITAL COMMUNICATIONS COMDINTEL S.A.SMART DIGITAL</v>
      </c>
      <c r="H234" s="189" t="s">
        <v>274</v>
      </c>
      <c r="I234" s="210" t="s">
        <v>899</v>
      </c>
      <c r="J234" s="189" t="s">
        <v>1001</v>
      </c>
      <c r="K234" s="211">
        <v>74</v>
      </c>
      <c r="L234" s="211">
        <v>0</v>
      </c>
      <c r="M234" s="211">
        <v>0</v>
      </c>
      <c r="N234" s="211">
        <v>74</v>
      </c>
      <c r="O234" s="212">
        <v>44203.616585648146</v>
      </c>
      <c r="P234" s="213">
        <v>107</v>
      </c>
      <c r="Q234" s="213">
        <v>0</v>
      </c>
      <c r="R234" s="213">
        <v>0</v>
      </c>
      <c r="S234" s="213">
        <v>107</v>
      </c>
      <c r="T234" s="214">
        <v>44203.616585648146</v>
      </c>
      <c r="U234" s="211">
        <v>117</v>
      </c>
      <c r="V234" s="211">
        <v>0</v>
      </c>
      <c r="W234" s="211">
        <v>0</v>
      </c>
      <c r="X234" s="211">
        <v>117</v>
      </c>
      <c r="Y234" s="212">
        <v>44203.616585648146</v>
      </c>
    </row>
    <row r="235" spans="1:25" ht="45" hidden="1" x14ac:dyDescent="0.25">
      <c r="A235" s="189" t="s">
        <v>633</v>
      </c>
      <c r="B235" s="189" t="s">
        <v>886</v>
      </c>
      <c r="C235" s="209">
        <v>43623</v>
      </c>
      <c r="D235" s="206"/>
      <c r="E235" s="189" t="s">
        <v>886</v>
      </c>
      <c r="F235" s="189" t="s">
        <v>887</v>
      </c>
      <c r="G235" s="189" t="str">
        <f t="shared" si="3"/>
        <v>PEREZ TITO JULIO CESARTV-VALLE</v>
      </c>
      <c r="H235" s="189" t="s">
        <v>310</v>
      </c>
      <c r="I235" s="210" t="s">
        <v>337</v>
      </c>
      <c r="J235" s="189" t="s">
        <v>1001</v>
      </c>
      <c r="K235" s="206"/>
      <c r="L235" s="206"/>
      <c r="M235" s="206"/>
      <c r="N235" s="211">
        <v>0</v>
      </c>
      <c r="O235" s="206"/>
      <c r="P235" s="215"/>
      <c r="Q235" s="215"/>
      <c r="R235" s="215"/>
      <c r="S235" s="213">
        <v>0</v>
      </c>
      <c r="T235" s="215"/>
      <c r="U235" s="206"/>
      <c r="V235" s="206"/>
      <c r="W235" s="206"/>
      <c r="X235" s="211">
        <v>0</v>
      </c>
      <c r="Y235" s="206"/>
    </row>
    <row r="236" spans="1:25" ht="45" hidden="1" x14ac:dyDescent="0.25">
      <c r="A236" s="189" t="s">
        <v>633</v>
      </c>
      <c r="B236" s="189" t="s">
        <v>364</v>
      </c>
      <c r="C236" s="209">
        <v>43627</v>
      </c>
      <c r="D236" s="206"/>
      <c r="E236" s="189" t="s">
        <v>364</v>
      </c>
      <c r="F236" s="189" t="s">
        <v>365</v>
      </c>
      <c r="G236" s="189" t="str">
        <f t="shared" si="3"/>
        <v>SOLORZANO HERRERA MILTON ESTUARDOPACAYACU TV</v>
      </c>
      <c r="H236" s="189" t="s">
        <v>352</v>
      </c>
      <c r="I236" s="210" t="s">
        <v>366</v>
      </c>
      <c r="J236" s="189" t="s">
        <v>1001</v>
      </c>
      <c r="K236" s="206"/>
      <c r="L236" s="206"/>
      <c r="M236" s="206"/>
      <c r="N236" s="211">
        <v>0</v>
      </c>
      <c r="O236" s="206"/>
      <c r="P236" s="215"/>
      <c r="Q236" s="215"/>
      <c r="R236" s="215"/>
      <c r="S236" s="213">
        <v>0</v>
      </c>
      <c r="T236" s="215"/>
      <c r="U236" s="206"/>
      <c r="V236" s="206"/>
      <c r="W236" s="206"/>
      <c r="X236" s="211">
        <v>0</v>
      </c>
      <c r="Y236" s="206"/>
    </row>
    <row r="237" spans="1:25" ht="45" hidden="1" x14ac:dyDescent="0.25">
      <c r="A237" s="189" t="s">
        <v>633</v>
      </c>
      <c r="B237" s="189" t="s">
        <v>890</v>
      </c>
      <c r="C237" s="209">
        <v>43628</v>
      </c>
      <c r="D237" s="206"/>
      <c r="E237" s="189" t="s">
        <v>1146</v>
      </c>
      <c r="F237" s="189" t="s">
        <v>891</v>
      </c>
      <c r="G237" s="189" t="str">
        <f t="shared" si="3"/>
        <v>RIVERCABLENET C.L.NITROCABLE</v>
      </c>
      <c r="H237" s="189" t="s">
        <v>1</v>
      </c>
      <c r="I237" s="210" t="s">
        <v>892</v>
      </c>
      <c r="J237" s="189" t="s">
        <v>1001</v>
      </c>
      <c r="K237" s="206"/>
      <c r="L237" s="206"/>
      <c r="M237" s="206"/>
      <c r="N237" s="211">
        <v>0</v>
      </c>
      <c r="O237" s="206"/>
      <c r="P237" s="215"/>
      <c r="Q237" s="215"/>
      <c r="R237" s="215"/>
      <c r="S237" s="213">
        <v>0</v>
      </c>
      <c r="T237" s="215"/>
      <c r="U237" s="206"/>
      <c r="V237" s="206"/>
      <c r="W237" s="206"/>
      <c r="X237" s="211">
        <v>0</v>
      </c>
      <c r="Y237" s="206"/>
    </row>
    <row r="238" spans="1:25" ht="45" hidden="1" x14ac:dyDescent="0.25">
      <c r="A238" s="189" t="s">
        <v>633</v>
      </c>
      <c r="B238" s="189" t="s">
        <v>873</v>
      </c>
      <c r="C238" s="209">
        <v>43628</v>
      </c>
      <c r="D238" s="206"/>
      <c r="E238" s="189" t="s">
        <v>1147</v>
      </c>
      <c r="F238" s="189" t="s">
        <v>874</v>
      </c>
      <c r="G238" s="189" t="str">
        <f t="shared" si="3"/>
        <v>FIBRACABLE S.A.TVNORTE</v>
      </c>
      <c r="H238" s="189" t="s">
        <v>229</v>
      </c>
      <c r="I238" s="210" t="s">
        <v>875</v>
      </c>
      <c r="J238" s="189" t="s">
        <v>1001</v>
      </c>
      <c r="K238" s="211">
        <v>0</v>
      </c>
      <c r="L238" s="211">
        <v>0</v>
      </c>
      <c r="M238" s="211">
        <v>3</v>
      </c>
      <c r="N238" s="211">
        <v>3</v>
      </c>
      <c r="O238" s="212">
        <v>44211.49559027778</v>
      </c>
      <c r="P238" s="213">
        <v>0</v>
      </c>
      <c r="Q238" s="213">
        <v>0</v>
      </c>
      <c r="R238" s="213">
        <v>3</v>
      </c>
      <c r="S238" s="213">
        <v>3</v>
      </c>
      <c r="T238" s="214">
        <v>44211.49559027778</v>
      </c>
      <c r="U238" s="211">
        <v>0</v>
      </c>
      <c r="V238" s="211">
        <v>0</v>
      </c>
      <c r="W238" s="211">
        <v>3</v>
      </c>
      <c r="X238" s="211">
        <v>3</v>
      </c>
      <c r="Y238" s="212">
        <v>44211.49559027778</v>
      </c>
    </row>
    <row r="239" spans="1:25" ht="45" hidden="1" x14ac:dyDescent="0.25">
      <c r="A239" s="189" t="s">
        <v>633</v>
      </c>
      <c r="B239" s="189" t="s">
        <v>893</v>
      </c>
      <c r="C239" s="209">
        <v>43640</v>
      </c>
      <c r="D239" s="206"/>
      <c r="E239" s="189" t="s">
        <v>893</v>
      </c>
      <c r="F239" s="189" t="s">
        <v>894</v>
      </c>
      <c r="G239" s="189" t="str">
        <f t="shared" si="3"/>
        <v>RODRIGUEZ GUARANDA JOSE MIGUELCABLE VISION GOMEZ</v>
      </c>
      <c r="H239" s="189" t="s">
        <v>229</v>
      </c>
      <c r="I239" s="210" t="s">
        <v>895</v>
      </c>
      <c r="J239" s="189" t="s">
        <v>1001</v>
      </c>
      <c r="K239" s="211">
        <v>62</v>
      </c>
      <c r="L239" s="211">
        <v>0</v>
      </c>
      <c r="M239" s="211">
        <v>0</v>
      </c>
      <c r="N239" s="211">
        <v>62</v>
      </c>
      <c r="O239" s="212">
        <v>44203.631504629629</v>
      </c>
      <c r="P239" s="213">
        <v>74</v>
      </c>
      <c r="Q239" s="213">
        <v>0</v>
      </c>
      <c r="R239" s="213">
        <v>0</v>
      </c>
      <c r="S239" s="213">
        <v>74</v>
      </c>
      <c r="T239" s="214">
        <v>44203.631504629629</v>
      </c>
      <c r="U239" s="211">
        <v>90</v>
      </c>
      <c r="V239" s="211">
        <v>0</v>
      </c>
      <c r="W239" s="211">
        <v>0</v>
      </c>
      <c r="X239" s="211">
        <v>90</v>
      </c>
      <c r="Y239" s="212">
        <v>44203.631504629629</v>
      </c>
    </row>
    <row r="240" spans="1:25" ht="45" hidden="1" x14ac:dyDescent="0.25">
      <c r="A240" s="189" t="s">
        <v>633</v>
      </c>
      <c r="B240" s="188" t="s">
        <v>884</v>
      </c>
      <c r="C240" s="209">
        <v>43640</v>
      </c>
      <c r="D240" s="206"/>
      <c r="E240" s="189" t="s">
        <v>1148</v>
      </c>
      <c r="F240" s="189" t="s">
        <v>885</v>
      </c>
      <c r="G240" s="189" t="str">
        <f t="shared" si="3"/>
        <v>PABLO SEXTO - HUAMBOYA TELECOMUNICACIONES C.L.UMBRAL DEL SANGAY</v>
      </c>
      <c r="H240" s="189" t="s">
        <v>274</v>
      </c>
      <c r="I240" s="210" t="s">
        <v>281</v>
      </c>
      <c r="J240" s="189" t="s">
        <v>1001</v>
      </c>
      <c r="K240" s="211">
        <v>0</v>
      </c>
      <c r="L240" s="211">
        <v>0</v>
      </c>
      <c r="M240" s="211">
        <v>0</v>
      </c>
      <c r="N240" s="211">
        <v>0</v>
      </c>
      <c r="O240" s="212">
        <v>44211.148020833331</v>
      </c>
      <c r="P240" s="213">
        <v>20</v>
      </c>
      <c r="Q240" s="213">
        <v>0</v>
      </c>
      <c r="R240" s="213">
        <v>0</v>
      </c>
      <c r="S240" s="213">
        <v>20</v>
      </c>
      <c r="T240" s="214">
        <v>44211.148020833331</v>
      </c>
      <c r="U240" s="211">
        <v>23</v>
      </c>
      <c r="V240" s="211">
        <v>0</v>
      </c>
      <c r="W240" s="211">
        <v>0</v>
      </c>
      <c r="X240" s="211">
        <v>23</v>
      </c>
      <c r="Y240" s="212">
        <v>44211.148020833331</v>
      </c>
    </row>
    <row r="241" spans="1:25" ht="45" hidden="1" x14ac:dyDescent="0.25">
      <c r="A241" s="189" t="s">
        <v>633</v>
      </c>
      <c r="B241" s="189" t="s">
        <v>876</v>
      </c>
      <c r="C241" s="209">
        <v>43641</v>
      </c>
      <c r="D241" s="206"/>
      <c r="E241" s="189" t="s">
        <v>1149</v>
      </c>
      <c r="F241" s="189" t="s">
        <v>877</v>
      </c>
      <c r="G241" s="189" t="str">
        <f t="shared" si="3"/>
        <v>FIBRAEVOLUTION C.A.EVOLUTION</v>
      </c>
      <c r="H241" s="189" t="s">
        <v>1</v>
      </c>
      <c r="I241" s="210" t="s">
        <v>878</v>
      </c>
      <c r="J241" s="189" t="s">
        <v>1001</v>
      </c>
      <c r="K241" s="206"/>
      <c r="L241" s="206"/>
      <c r="M241" s="206"/>
      <c r="N241" s="211">
        <v>0</v>
      </c>
      <c r="O241" s="206"/>
      <c r="P241" s="215"/>
      <c r="Q241" s="215"/>
      <c r="R241" s="215"/>
      <c r="S241" s="213">
        <v>0</v>
      </c>
      <c r="T241" s="215"/>
      <c r="U241" s="206"/>
      <c r="V241" s="206"/>
      <c r="W241" s="206"/>
      <c r="X241" s="211">
        <v>0</v>
      </c>
      <c r="Y241" s="206"/>
    </row>
    <row r="242" spans="1:25" ht="45" hidden="1" x14ac:dyDescent="0.25">
      <c r="A242" s="189" t="s">
        <v>633</v>
      </c>
      <c r="B242" s="189" t="s">
        <v>547</v>
      </c>
      <c r="C242" s="209">
        <v>43641</v>
      </c>
      <c r="D242" s="206"/>
      <c r="E242" s="189" t="s">
        <v>1150</v>
      </c>
      <c r="F242" s="189" t="s">
        <v>193</v>
      </c>
      <c r="G242" s="189" t="str">
        <f t="shared" si="3"/>
        <v>DIGITAL-CABLE-ECUADOR CIA. LTDA.SUPERCABLE CATACOCHA</v>
      </c>
      <c r="H242" s="189" t="s">
        <v>164</v>
      </c>
      <c r="I242" s="210" t="s">
        <v>194</v>
      </c>
      <c r="J242" s="189" t="s">
        <v>1001</v>
      </c>
      <c r="K242" s="211">
        <v>0</v>
      </c>
      <c r="L242" s="211">
        <v>0</v>
      </c>
      <c r="M242" s="211">
        <v>528</v>
      </c>
      <c r="N242" s="211">
        <v>528</v>
      </c>
      <c r="O242" s="212">
        <v>44210.688726851855</v>
      </c>
      <c r="P242" s="213">
        <v>0</v>
      </c>
      <c r="Q242" s="213">
        <v>0</v>
      </c>
      <c r="R242" s="213">
        <v>533</v>
      </c>
      <c r="S242" s="213">
        <v>533</v>
      </c>
      <c r="T242" s="214">
        <v>44210.688726851855</v>
      </c>
      <c r="U242" s="211">
        <v>0</v>
      </c>
      <c r="V242" s="211">
        <v>0</v>
      </c>
      <c r="W242" s="211">
        <v>540</v>
      </c>
      <c r="X242" s="211">
        <v>540</v>
      </c>
      <c r="Y242" s="212">
        <v>44210.688726851855</v>
      </c>
    </row>
    <row r="243" spans="1:25" ht="45" hidden="1" x14ac:dyDescent="0.25">
      <c r="A243" s="189" t="s">
        <v>633</v>
      </c>
      <c r="B243" s="189" t="s">
        <v>374</v>
      </c>
      <c r="C243" s="209">
        <v>43641</v>
      </c>
      <c r="D243" s="206"/>
      <c r="E243" s="189" t="s">
        <v>374</v>
      </c>
      <c r="F243" s="189" t="s">
        <v>375</v>
      </c>
      <c r="G243" s="189" t="str">
        <f t="shared" si="3"/>
        <v>SANCHEZ LALANGUI JOSE LAUTAROAURIVISION</v>
      </c>
      <c r="H243" s="189" t="s">
        <v>376</v>
      </c>
      <c r="I243" s="210" t="s">
        <v>377</v>
      </c>
      <c r="J243" s="189" t="s">
        <v>1001</v>
      </c>
      <c r="K243" s="206"/>
      <c r="L243" s="206"/>
      <c r="M243" s="206"/>
      <c r="N243" s="211">
        <v>0</v>
      </c>
      <c r="O243" s="206"/>
      <c r="P243" s="215"/>
      <c r="Q243" s="215"/>
      <c r="R243" s="215"/>
      <c r="S243" s="213">
        <v>0</v>
      </c>
      <c r="T243" s="215"/>
      <c r="U243" s="206"/>
      <c r="V243" s="206"/>
      <c r="W243" s="206"/>
      <c r="X243" s="211">
        <v>0</v>
      </c>
      <c r="Y243" s="206"/>
    </row>
    <row r="244" spans="1:25" ht="45" hidden="1" x14ac:dyDescent="0.25">
      <c r="A244" s="189" t="s">
        <v>633</v>
      </c>
      <c r="B244" s="189" t="s">
        <v>925</v>
      </c>
      <c r="C244" s="209">
        <v>43671</v>
      </c>
      <c r="D244" s="206"/>
      <c r="E244" s="189" t="s">
        <v>1151</v>
      </c>
      <c r="F244" s="189" t="s">
        <v>126</v>
      </c>
      <c r="G244" s="189" t="str">
        <f t="shared" si="3"/>
        <v>TELECOMUNICACIONES BALAOVISION S.A.BALAO TV</v>
      </c>
      <c r="H244" s="189" t="s">
        <v>127</v>
      </c>
      <c r="I244" s="210" t="s">
        <v>926</v>
      </c>
      <c r="J244" s="189" t="s">
        <v>1001</v>
      </c>
      <c r="K244" s="211">
        <v>363</v>
      </c>
      <c r="L244" s="211">
        <v>0</v>
      </c>
      <c r="M244" s="211">
        <v>0</v>
      </c>
      <c r="N244" s="211">
        <v>363</v>
      </c>
      <c r="O244" s="212">
        <v>44202.522939814815</v>
      </c>
      <c r="P244" s="213">
        <v>362</v>
      </c>
      <c r="Q244" s="213">
        <v>0</v>
      </c>
      <c r="R244" s="213">
        <v>0</v>
      </c>
      <c r="S244" s="213">
        <v>362</v>
      </c>
      <c r="T244" s="214">
        <v>44202.522939814815</v>
      </c>
      <c r="U244" s="211">
        <v>367</v>
      </c>
      <c r="V244" s="211">
        <v>0</v>
      </c>
      <c r="W244" s="211">
        <v>0</v>
      </c>
      <c r="X244" s="211">
        <v>367</v>
      </c>
      <c r="Y244" s="212">
        <v>44202.522939814815</v>
      </c>
    </row>
    <row r="245" spans="1:25" ht="45" hidden="1" x14ac:dyDescent="0.25">
      <c r="A245" s="189" t="s">
        <v>633</v>
      </c>
      <c r="B245" s="189" t="s">
        <v>923</v>
      </c>
      <c r="C245" s="209">
        <v>43685</v>
      </c>
      <c r="D245" s="206"/>
      <c r="E245" s="189" t="s">
        <v>923</v>
      </c>
      <c r="F245" s="189" t="s">
        <v>924</v>
      </c>
      <c r="G245" s="189" t="str">
        <f t="shared" si="3"/>
        <v>TANDAZO JUMBO ELMER FABIANMASTV</v>
      </c>
      <c r="H245" s="189" t="s">
        <v>310</v>
      </c>
      <c r="I245" s="210" t="s">
        <v>339</v>
      </c>
      <c r="J245" s="189" t="s">
        <v>1001</v>
      </c>
      <c r="K245" s="211">
        <v>60</v>
      </c>
      <c r="L245" s="211">
        <v>0</v>
      </c>
      <c r="M245" s="211">
        <v>0</v>
      </c>
      <c r="N245" s="211">
        <v>60</v>
      </c>
      <c r="O245" s="212">
        <v>44210.56832175926</v>
      </c>
      <c r="P245" s="213">
        <v>60</v>
      </c>
      <c r="Q245" s="213">
        <v>0</v>
      </c>
      <c r="R245" s="213">
        <v>0</v>
      </c>
      <c r="S245" s="213">
        <v>60</v>
      </c>
      <c r="T245" s="214">
        <v>44210.56832175926</v>
      </c>
      <c r="U245" s="211">
        <v>67</v>
      </c>
      <c r="V245" s="211">
        <v>0</v>
      </c>
      <c r="W245" s="211">
        <v>0</v>
      </c>
      <c r="X245" s="211">
        <v>67</v>
      </c>
      <c r="Y245" s="212">
        <v>44210.56832175926</v>
      </c>
    </row>
    <row r="246" spans="1:25" ht="45" hidden="1" x14ac:dyDescent="0.25">
      <c r="A246" s="189" t="s">
        <v>633</v>
      </c>
      <c r="B246" s="189" t="s">
        <v>511</v>
      </c>
      <c r="C246" s="209">
        <v>43685</v>
      </c>
      <c r="D246" s="206"/>
      <c r="E246" s="189" t="s">
        <v>511</v>
      </c>
      <c r="F246" s="189" t="s">
        <v>915</v>
      </c>
      <c r="G246" s="189" t="str">
        <f t="shared" si="3"/>
        <v>ARPI MOROCHO LUIS ARTUROGUAYZIMI TV</v>
      </c>
      <c r="H246" s="189" t="s">
        <v>376</v>
      </c>
      <c r="I246" s="210" t="s">
        <v>916</v>
      </c>
      <c r="J246" s="189" t="s">
        <v>1001</v>
      </c>
      <c r="K246" s="206"/>
      <c r="L246" s="206"/>
      <c r="M246" s="206"/>
      <c r="N246" s="211">
        <v>0</v>
      </c>
      <c r="O246" s="206"/>
      <c r="P246" s="206"/>
      <c r="Q246" s="206"/>
      <c r="R246" s="206"/>
      <c r="S246" s="206"/>
      <c r="T246" s="206"/>
      <c r="U246" s="206"/>
      <c r="V246" s="206"/>
      <c r="W246" s="206"/>
      <c r="X246" s="206"/>
      <c r="Y246" s="206"/>
    </row>
    <row r="247" spans="1:25" ht="45" hidden="1" x14ac:dyDescent="0.25">
      <c r="A247" s="189" t="s">
        <v>633</v>
      </c>
      <c r="B247" s="189" t="s">
        <v>466</v>
      </c>
      <c r="C247" s="209">
        <v>43690</v>
      </c>
      <c r="D247" s="206"/>
      <c r="E247" s="189" t="s">
        <v>1125</v>
      </c>
      <c r="F247" s="189" t="s">
        <v>109</v>
      </c>
      <c r="G247" s="189" t="str">
        <f t="shared" si="3"/>
        <v>TELEVISION &amp; COMUNICACION KABLESTARTV S.A.KABLESTAR</v>
      </c>
      <c r="H247" s="189" t="s">
        <v>107</v>
      </c>
      <c r="I247" s="210" t="s">
        <v>1152</v>
      </c>
      <c r="J247" s="189" t="s">
        <v>1001</v>
      </c>
      <c r="K247" s="211">
        <v>73</v>
      </c>
      <c r="L247" s="211">
        <v>0</v>
      </c>
      <c r="M247" s="211">
        <v>0</v>
      </c>
      <c r="N247" s="211">
        <v>73</v>
      </c>
      <c r="O247" s="212">
        <v>44211.630370370367</v>
      </c>
      <c r="P247" s="213">
        <v>160</v>
      </c>
      <c r="Q247" s="213">
        <v>0</v>
      </c>
      <c r="R247" s="213">
        <v>0</v>
      </c>
      <c r="S247" s="213">
        <v>160</v>
      </c>
      <c r="T247" s="214">
        <v>44211.641516203701</v>
      </c>
      <c r="U247" s="211">
        <v>59</v>
      </c>
      <c r="V247" s="211">
        <v>0</v>
      </c>
      <c r="W247" s="211">
        <v>0</v>
      </c>
      <c r="X247" s="211">
        <v>59</v>
      </c>
      <c r="Y247" s="212">
        <v>44211.641516203701</v>
      </c>
    </row>
    <row r="248" spans="1:25" ht="45" hidden="1" x14ac:dyDescent="0.25">
      <c r="A248" s="189" t="s">
        <v>633</v>
      </c>
      <c r="B248" s="189" t="s">
        <v>920</v>
      </c>
      <c r="C248" s="209">
        <v>43691</v>
      </c>
      <c r="D248" s="206"/>
      <c r="E248" s="189" t="s">
        <v>920</v>
      </c>
      <c r="F248" s="189" t="s">
        <v>921</v>
      </c>
      <c r="G248" s="189" t="str">
        <f t="shared" si="3"/>
        <v>RAMOS SALTOS KAROOL RONALDVISUALNET TV</v>
      </c>
      <c r="H248" s="189" t="s">
        <v>127</v>
      </c>
      <c r="I248" s="210" t="s">
        <v>922</v>
      </c>
      <c r="J248" s="189" t="s">
        <v>1001</v>
      </c>
      <c r="K248" s="211">
        <v>50</v>
      </c>
      <c r="L248" s="211">
        <v>0</v>
      </c>
      <c r="M248" s="211">
        <v>0</v>
      </c>
      <c r="N248" s="211">
        <v>50</v>
      </c>
      <c r="O248" s="212">
        <v>44208.037789351853</v>
      </c>
      <c r="P248" s="213">
        <v>55</v>
      </c>
      <c r="Q248" s="213">
        <v>0</v>
      </c>
      <c r="R248" s="213">
        <v>0</v>
      </c>
      <c r="S248" s="213">
        <v>55</v>
      </c>
      <c r="T248" s="214">
        <v>44208.037789351853</v>
      </c>
      <c r="U248" s="211">
        <v>65</v>
      </c>
      <c r="V248" s="211">
        <v>0</v>
      </c>
      <c r="W248" s="211">
        <v>0</v>
      </c>
      <c r="X248" s="211">
        <v>65</v>
      </c>
      <c r="Y248" s="212">
        <v>44208.037789351853</v>
      </c>
    </row>
    <row r="249" spans="1:25" ht="78.75" hidden="1" x14ac:dyDescent="0.25">
      <c r="A249" s="189" t="s">
        <v>633</v>
      </c>
      <c r="B249" s="189" t="s">
        <v>917</v>
      </c>
      <c r="C249" s="209">
        <v>43692</v>
      </c>
      <c r="D249" s="206"/>
      <c r="E249" s="189" t="s">
        <v>1153</v>
      </c>
      <c r="F249" s="189" t="s">
        <v>152</v>
      </c>
      <c r="G249" s="189" t="str">
        <f t="shared" si="3"/>
        <v>ASOCIADOS TRIBLACIO S.AYAGUACHI TV</v>
      </c>
      <c r="H249" s="189" t="s">
        <v>127</v>
      </c>
      <c r="I249" s="216" t="s">
        <v>918</v>
      </c>
      <c r="J249" s="189" t="s">
        <v>1001</v>
      </c>
      <c r="K249" s="211">
        <v>384</v>
      </c>
      <c r="L249" s="211">
        <v>0</v>
      </c>
      <c r="M249" s="211">
        <v>0</v>
      </c>
      <c r="N249" s="211">
        <v>384</v>
      </c>
      <c r="O249" s="212">
        <v>44208.414699074077</v>
      </c>
      <c r="P249" s="213">
        <v>346</v>
      </c>
      <c r="Q249" s="213">
        <v>0</v>
      </c>
      <c r="R249" s="213">
        <v>0</v>
      </c>
      <c r="S249" s="213">
        <v>346</v>
      </c>
      <c r="T249" s="214">
        <v>44208.414699074077</v>
      </c>
      <c r="U249" s="211">
        <v>393</v>
      </c>
      <c r="V249" s="211">
        <v>0</v>
      </c>
      <c r="W249" s="211">
        <v>0</v>
      </c>
      <c r="X249" s="211">
        <v>393</v>
      </c>
      <c r="Y249" s="212">
        <v>44208.414699074077</v>
      </c>
    </row>
    <row r="250" spans="1:25" ht="78.75" hidden="1" x14ac:dyDescent="0.25">
      <c r="A250" s="189" t="s">
        <v>633</v>
      </c>
      <c r="B250" s="189" t="s">
        <v>137</v>
      </c>
      <c r="C250" s="209">
        <v>43696</v>
      </c>
      <c r="D250" s="206"/>
      <c r="E250" s="189" t="s">
        <v>137</v>
      </c>
      <c r="F250" s="189" t="s">
        <v>138</v>
      </c>
      <c r="G250" s="189" t="str">
        <f t="shared" si="3"/>
        <v>NIEVES MACHUCA HILDA MARLENETV CAFA</v>
      </c>
      <c r="H250" s="189" t="s">
        <v>201</v>
      </c>
      <c r="I250" s="216" t="s">
        <v>1154</v>
      </c>
      <c r="J250" s="189" t="s">
        <v>1001</v>
      </c>
      <c r="K250" s="211">
        <v>714</v>
      </c>
      <c r="L250" s="211">
        <v>0</v>
      </c>
      <c r="M250" s="211">
        <v>0</v>
      </c>
      <c r="N250" s="211">
        <v>714</v>
      </c>
      <c r="O250" s="212">
        <v>44210.664780092593</v>
      </c>
      <c r="P250" s="213">
        <v>690</v>
      </c>
      <c r="Q250" s="213">
        <v>0</v>
      </c>
      <c r="R250" s="213">
        <v>0</v>
      </c>
      <c r="S250" s="213">
        <v>690</v>
      </c>
      <c r="T250" s="214">
        <v>44210.664780092593</v>
      </c>
      <c r="U250" s="211">
        <v>834</v>
      </c>
      <c r="V250" s="211">
        <v>0</v>
      </c>
      <c r="W250" s="211">
        <v>0</v>
      </c>
      <c r="X250" s="211">
        <v>834</v>
      </c>
      <c r="Y250" s="212">
        <v>44210.664780092593</v>
      </c>
    </row>
    <row r="251" spans="1:25" ht="45" hidden="1" x14ac:dyDescent="0.25">
      <c r="A251" s="189" t="s">
        <v>633</v>
      </c>
      <c r="B251" s="189" t="s">
        <v>919</v>
      </c>
      <c r="C251" s="209">
        <v>43698</v>
      </c>
      <c r="D251" s="206"/>
      <c r="E251" s="189" t="s">
        <v>1155</v>
      </c>
      <c r="F251" s="189" t="s">
        <v>61</v>
      </c>
      <c r="G251" s="189" t="str">
        <f t="shared" si="3"/>
        <v>MQSATEL COMUNICACIONES S.A.TV DIGITAL</v>
      </c>
      <c r="H251" s="189" t="s">
        <v>49</v>
      </c>
      <c r="I251" s="210" t="s">
        <v>62</v>
      </c>
      <c r="J251" s="189" t="s">
        <v>1001</v>
      </c>
      <c r="K251" s="211">
        <v>185</v>
      </c>
      <c r="L251" s="211">
        <v>1</v>
      </c>
      <c r="M251" s="211">
        <v>0</v>
      </c>
      <c r="N251" s="211">
        <v>186</v>
      </c>
      <c r="O251" s="212">
        <v>44208.439074074071</v>
      </c>
      <c r="P251" s="213">
        <v>185</v>
      </c>
      <c r="Q251" s="213">
        <v>1</v>
      </c>
      <c r="R251" s="213">
        <v>0</v>
      </c>
      <c r="S251" s="213">
        <v>186</v>
      </c>
      <c r="T251" s="214">
        <v>44208.439074074071</v>
      </c>
      <c r="U251" s="211">
        <v>189</v>
      </c>
      <c r="V251" s="211">
        <v>1</v>
      </c>
      <c r="W251" s="211">
        <v>0</v>
      </c>
      <c r="X251" s="211">
        <v>190</v>
      </c>
      <c r="Y251" s="212">
        <v>44208.439074074071</v>
      </c>
    </row>
    <row r="252" spans="1:25" ht="45" hidden="1" x14ac:dyDescent="0.25">
      <c r="A252" s="189" t="s">
        <v>633</v>
      </c>
      <c r="B252" s="189" t="s">
        <v>928</v>
      </c>
      <c r="C252" s="209">
        <v>43703</v>
      </c>
      <c r="D252" s="206"/>
      <c r="E252" s="189" t="s">
        <v>1097</v>
      </c>
      <c r="F252" s="189" t="s">
        <v>929</v>
      </c>
      <c r="G252" s="189" t="str">
        <f t="shared" si="3"/>
        <v>TEVENET EL CARMEN TEVENETEC S.ATEVENET EL CARMEN</v>
      </c>
      <c r="H252" s="189" t="s">
        <v>229</v>
      </c>
      <c r="I252" s="210" t="s">
        <v>242</v>
      </c>
      <c r="J252" s="189" t="s">
        <v>1001</v>
      </c>
      <c r="K252" s="206"/>
      <c r="L252" s="206"/>
      <c r="M252" s="206"/>
      <c r="N252" s="211">
        <v>0</v>
      </c>
      <c r="O252" s="206"/>
      <c r="P252" s="215"/>
      <c r="Q252" s="215"/>
      <c r="R252" s="215"/>
      <c r="S252" s="213">
        <v>0</v>
      </c>
      <c r="T252" s="215"/>
      <c r="U252" s="206"/>
      <c r="V252" s="206"/>
      <c r="W252" s="206"/>
      <c r="X252" s="211">
        <v>0</v>
      </c>
      <c r="Y252" s="206"/>
    </row>
    <row r="253" spans="1:25" ht="45" hidden="1" x14ac:dyDescent="0.25">
      <c r="A253" s="189" t="s">
        <v>633</v>
      </c>
      <c r="B253" s="189" t="s">
        <v>196</v>
      </c>
      <c r="C253" s="209">
        <v>43710</v>
      </c>
      <c r="D253" s="206"/>
      <c r="E253" s="189" t="s">
        <v>196</v>
      </c>
      <c r="F253" s="189" t="s">
        <v>197</v>
      </c>
      <c r="G253" s="189" t="str">
        <f t="shared" si="3"/>
        <v>LUZURIAGA ROJAS DOLORES PATRICIATV CABLE QUILANGA</v>
      </c>
      <c r="H253" s="189" t="s">
        <v>164</v>
      </c>
      <c r="I253" s="210" t="s">
        <v>198</v>
      </c>
      <c r="J253" s="189" t="s">
        <v>1001</v>
      </c>
      <c r="K253" s="211">
        <v>0</v>
      </c>
      <c r="L253" s="211">
        <v>0</v>
      </c>
      <c r="M253" s="211">
        <v>60</v>
      </c>
      <c r="N253" s="211">
        <v>60</v>
      </c>
      <c r="O253" s="212">
        <v>44211.796724537038</v>
      </c>
      <c r="P253" s="213">
        <v>0</v>
      </c>
      <c r="Q253" s="213">
        <v>0</v>
      </c>
      <c r="R253" s="213">
        <v>60</v>
      </c>
      <c r="S253" s="213">
        <v>60</v>
      </c>
      <c r="T253" s="214">
        <v>44211.796724537038</v>
      </c>
      <c r="U253" s="211">
        <v>0</v>
      </c>
      <c r="V253" s="211">
        <v>0</v>
      </c>
      <c r="W253" s="211">
        <v>60</v>
      </c>
      <c r="X253" s="211">
        <v>60</v>
      </c>
      <c r="Y253" s="212">
        <v>44211.796724537038</v>
      </c>
    </row>
    <row r="254" spans="1:25" ht="45" hidden="1" x14ac:dyDescent="0.25">
      <c r="A254" s="189" t="s">
        <v>633</v>
      </c>
      <c r="B254" s="189" t="s">
        <v>184</v>
      </c>
      <c r="C254" s="209">
        <v>43731</v>
      </c>
      <c r="D254" s="206"/>
      <c r="E254" s="189" t="s">
        <v>184</v>
      </c>
      <c r="F254" s="189" t="s">
        <v>185</v>
      </c>
      <c r="G254" s="189" t="str">
        <f t="shared" si="3"/>
        <v>ORTEGA DIAZ DENNIS PAULOHTV</v>
      </c>
      <c r="H254" s="189" t="s">
        <v>164</v>
      </c>
      <c r="I254" s="210" t="s">
        <v>186</v>
      </c>
      <c r="J254" s="189" t="s">
        <v>1001</v>
      </c>
      <c r="K254" s="211">
        <v>65</v>
      </c>
      <c r="L254" s="211">
        <v>1</v>
      </c>
      <c r="M254" s="211">
        <v>0</v>
      </c>
      <c r="N254" s="211">
        <v>66</v>
      </c>
      <c r="O254" s="212">
        <v>44212.477638888886</v>
      </c>
      <c r="P254" s="213">
        <v>66</v>
      </c>
      <c r="Q254" s="213">
        <v>1</v>
      </c>
      <c r="R254" s="213">
        <v>0</v>
      </c>
      <c r="S254" s="213">
        <v>67</v>
      </c>
      <c r="T254" s="214">
        <v>44212.477638888886</v>
      </c>
      <c r="U254" s="211">
        <v>67</v>
      </c>
      <c r="V254" s="211">
        <v>1</v>
      </c>
      <c r="W254" s="211">
        <v>0</v>
      </c>
      <c r="X254" s="211">
        <v>68</v>
      </c>
      <c r="Y254" s="212">
        <v>44212.477638888886</v>
      </c>
    </row>
    <row r="255" spans="1:25" ht="45" hidden="1" x14ac:dyDescent="0.25">
      <c r="A255" s="189" t="s">
        <v>633</v>
      </c>
      <c r="B255" s="189" t="s">
        <v>935</v>
      </c>
      <c r="C255" s="209">
        <v>43752</v>
      </c>
      <c r="D255" s="206"/>
      <c r="E255" s="189" t="s">
        <v>935</v>
      </c>
      <c r="F255" s="189" t="s">
        <v>936</v>
      </c>
      <c r="G255" s="189" t="str">
        <f t="shared" si="3"/>
        <v>CHUQUIN MENESES MARIA YOLANDABACEL TV</v>
      </c>
      <c r="H255" s="189" t="s">
        <v>154</v>
      </c>
      <c r="I255" s="210" t="s">
        <v>937</v>
      </c>
      <c r="J255" s="189" t="s">
        <v>1001</v>
      </c>
      <c r="K255" s="206"/>
      <c r="L255" s="206"/>
      <c r="M255" s="206"/>
      <c r="N255" s="211">
        <v>0</v>
      </c>
      <c r="O255" s="206"/>
      <c r="P255" s="215"/>
      <c r="Q255" s="215"/>
      <c r="R255" s="215"/>
      <c r="S255" s="213">
        <v>0</v>
      </c>
      <c r="T255" s="215"/>
      <c r="U255" s="206"/>
      <c r="V255" s="206"/>
      <c r="W255" s="206"/>
      <c r="X255" s="206"/>
      <c r="Y255" s="206"/>
    </row>
    <row r="256" spans="1:25" ht="45" hidden="1" x14ac:dyDescent="0.25">
      <c r="A256" s="189" t="s">
        <v>633</v>
      </c>
      <c r="B256" s="189" t="s">
        <v>942</v>
      </c>
      <c r="C256" s="209">
        <v>43766</v>
      </c>
      <c r="D256" s="206"/>
      <c r="E256" s="189" t="s">
        <v>1156</v>
      </c>
      <c r="F256" s="189" t="s">
        <v>943</v>
      </c>
      <c r="G256" s="189" t="str">
        <f t="shared" si="3"/>
        <v>TELCOEXPRESS S.ATELCOEXPRESS</v>
      </c>
      <c r="H256" s="189" t="s">
        <v>310</v>
      </c>
      <c r="I256" s="210" t="s">
        <v>944</v>
      </c>
      <c r="J256" s="189" t="s">
        <v>1001</v>
      </c>
      <c r="K256" s="206"/>
      <c r="L256" s="206"/>
      <c r="M256" s="206"/>
      <c r="N256" s="211">
        <v>0</v>
      </c>
      <c r="O256" s="206"/>
      <c r="P256" s="215"/>
      <c r="Q256" s="215"/>
      <c r="R256" s="215"/>
      <c r="S256" s="213">
        <v>0</v>
      </c>
      <c r="T256" s="215"/>
      <c r="U256" s="206"/>
      <c r="V256" s="206"/>
      <c r="W256" s="206"/>
      <c r="X256" s="211">
        <v>0</v>
      </c>
      <c r="Y256" s="206"/>
    </row>
    <row r="257" spans="1:25" ht="45" hidden="1" x14ac:dyDescent="0.25">
      <c r="A257" s="189" t="s">
        <v>633</v>
      </c>
      <c r="B257" s="189" t="s">
        <v>945</v>
      </c>
      <c r="C257" s="209">
        <v>43766</v>
      </c>
      <c r="D257" s="206"/>
      <c r="E257" s="189" t="s">
        <v>945</v>
      </c>
      <c r="F257" s="189" t="s">
        <v>946</v>
      </c>
      <c r="G257" s="189" t="str">
        <f t="shared" si="3"/>
        <v>VERA RUIZ DAIRA VANESSAMUNDONET</v>
      </c>
      <c r="H257" s="189" t="s">
        <v>352</v>
      </c>
      <c r="I257" s="210" t="s">
        <v>947</v>
      </c>
      <c r="J257" s="189" t="s">
        <v>1001</v>
      </c>
      <c r="K257" s="206"/>
      <c r="L257" s="206"/>
      <c r="M257" s="206"/>
      <c r="N257" s="211">
        <v>0</v>
      </c>
      <c r="O257" s="206"/>
      <c r="P257" s="215"/>
      <c r="Q257" s="215"/>
      <c r="R257" s="215"/>
      <c r="S257" s="213">
        <v>0</v>
      </c>
      <c r="T257" s="215"/>
      <c r="U257" s="206"/>
      <c r="V257" s="206"/>
      <c r="W257" s="206"/>
      <c r="X257" s="211">
        <v>0</v>
      </c>
      <c r="Y257" s="206"/>
    </row>
    <row r="258" spans="1:25" ht="45" hidden="1" x14ac:dyDescent="0.25">
      <c r="A258" s="189" t="s">
        <v>633</v>
      </c>
      <c r="B258" s="189" t="s">
        <v>938</v>
      </c>
      <c r="C258" s="209">
        <v>43780</v>
      </c>
      <c r="D258" s="206"/>
      <c r="E258" s="189" t="s">
        <v>1157</v>
      </c>
      <c r="F258" s="189" t="s">
        <v>939</v>
      </c>
      <c r="G258" s="189" t="str">
        <f t="shared" si="3"/>
        <v>ENERGYTV S.A.TVNET DURAN</v>
      </c>
      <c r="H258" s="189" t="s">
        <v>127</v>
      </c>
      <c r="I258" s="210" t="s">
        <v>516</v>
      </c>
      <c r="J258" s="189" t="s">
        <v>1001</v>
      </c>
      <c r="K258" s="206"/>
      <c r="L258" s="206"/>
      <c r="M258" s="206"/>
      <c r="N258" s="211">
        <v>0</v>
      </c>
      <c r="O258" s="206"/>
      <c r="P258" s="215"/>
      <c r="Q258" s="215"/>
      <c r="R258" s="215"/>
      <c r="S258" s="213">
        <v>0</v>
      </c>
      <c r="T258" s="215"/>
      <c r="U258" s="206"/>
      <c r="V258" s="206"/>
      <c r="W258" s="206"/>
      <c r="X258" s="211">
        <v>0</v>
      </c>
      <c r="Y258" s="206"/>
    </row>
    <row r="259" spans="1:25" ht="45" hidden="1" x14ac:dyDescent="0.25">
      <c r="A259" s="189" t="s">
        <v>633</v>
      </c>
      <c r="B259" s="189" t="s">
        <v>494</v>
      </c>
      <c r="C259" s="209">
        <v>43804</v>
      </c>
      <c r="D259" s="206"/>
      <c r="E259" s="189" t="s">
        <v>494</v>
      </c>
      <c r="F259" s="189" t="s">
        <v>940</v>
      </c>
      <c r="G259" s="189" t="str">
        <f t="shared" ref="G259:G272" si="4">CONCATENATE(B259,F259)</f>
        <v>MORA CUASTUSA ANGEL FERNANDOCABLE MASHI-ARENAS</v>
      </c>
      <c r="H259" s="189" t="s">
        <v>154</v>
      </c>
      <c r="I259" s="210" t="s">
        <v>941</v>
      </c>
      <c r="J259" s="189" t="s">
        <v>1001</v>
      </c>
      <c r="K259" s="206"/>
      <c r="L259" s="206"/>
      <c r="M259" s="206"/>
      <c r="N259" s="211">
        <v>0</v>
      </c>
      <c r="O259" s="206"/>
      <c r="P259" s="215"/>
      <c r="Q259" s="215"/>
      <c r="R259" s="215"/>
      <c r="S259" s="213">
        <v>0</v>
      </c>
      <c r="T259" s="215"/>
      <c r="U259" s="206"/>
      <c r="V259" s="206"/>
      <c r="W259" s="206"/>
      <c r="X259" s="211">
        <v>0</v>
      </c>
      <c r="Y259" s="206"/>
    </row>
    <row r="260" spans="1:25" ht="90" hidden="1" x14ac:dyDescent="0.25">
      <c r="A260" s="189" t="s">
        <v>633</v>
      </c>
      <c r="B260" s="189" t="s">
        <v>932</v>
      </c>
      <c r="C260" s="209">
        <v>43808</v>
      </c>
      <c r="D260" s="206"/>
      <c r="E260" s="189" t="s">
        <v>932</v>
      </c>
      <c r="F260" s="189" t="s">
        <v>933</v>
      </c>
      <c r="G260" s="189" t="str">
        <f t="shared" si="4"/>
        <v>CARVAJAL NAVARRETE JESUS GUSTAVOEFINET-TV</v>
      </c>
      <c r="H260" s="189" t="s">
        <v>310</v>
      </c>
      <c r="I260" s="216" t="s">
        <v>934</v>
      </c>
      <c r="J260" s="189" t="s">
        <v>1001</v>
      </c>
      <c r="K260" s="206"/>
      <c r="L260" s="206"/>
      <c r="M260" s="206"/>
      <c r="N260" s="211">
        <v>0</v>
      </c>
      <c r="O260" s="206"/>
      <c r="P260" s="215"/>
      <c r="Q260" s="215"/>
      <c r="R260" s="215"/>
      <c r="S260" s="213">
        <v>0</v>
      </c>
      <c r="T260" s="215"/>
      <c r="U260" s="206"/>
      <c r="V260" s="206"/>
      <c r="W260" s="206"/>
      <c r="X260" s="211">
        <v>0</v>
      </c>
      <c r="Y260" s="206"/>
    </row>
    <row r="261" spans="1:25" ht="78.75" hidden="1" x14ac:dyDescent="0.25">
      <c r="A261" s="189" t="s">
        <v>633</v>
      </c>
      <c r="B261" s="188" t="s">
        <v>689</v>
      </c>
      <c r="C261" s="209">
        <v>43818</v>
      </c>
      <c r="D261" s="206"/>
      <c r="E261" s="189" t="s">
        <v>1158</v>
      </c>
      <c r="F261" s="189" t="s">
        <v>334</v>
      </c>
      <c r="G261" s="189" t="str">
        <f t="shared" si="4"/>
        <v>SISAVINTEL SISTEMAS AVANZADOS DE INTERNET Y TELECOMUNICACIONES CIA. LTDA.SISAVINTEL VISION</v>
      </c>
      <c r="H261" s="189" t="s">
        <v>310</v>
      </c>
      <c r="I261" s="216" t="s">
        <v>1159</v>
      </c>
      <c r="J261" s="189" t="s">
        <v>1001</v>
      </c>
      <c r="K261" s="211">
        <v>553</v>
      </c>
      <c r="L261" s="211">
        <v>7</v>
      </c>
      <c r="M261" s="211">
        <v>560</v>
      </c>
      <c r="N261" s="211">
        <v>1120</v>
      </c>
      <c r="O261" s="212">
        <v>44210.367673611108</v>
      </c>
      <c r="P261" s="213">
        <v>582</v>
      </c>
      <c r="Q261" s="213">
        <v>8</v>
      </c>
      <c r="R261" s="213">
        <v>590</v>
      </c>
      <c r="S261" s="213">
        <v>1180</v>
      </c>
      <c r="T261" s="214">
        <v>44210.367673611108</v>
      </c>
      <c r="U261" s="211">
        <v>612</v>
      </c>
      <c r="V261" s="211">
        <v>8</v>
      </c>
      <c r="W261" s="211">
        <v>620</v>
      </c>
      <c r="X261" s="211">
        <v>1240</v>
      </c>
      <c r="Y261" s="212">
        <v>44210.367673611108</v>
      </c>
    </row>
    <row r="262" spans="1:25" ht="45" hidden="1" x14ac:dyDescent="0.25">
      <c r="A262" s="189" t="s">
        <v>633</v>
      </c>
      <c r="B262" s="189" t="s">
        <v>977</v>
      </c>
      <c r="C262" s="209">
        <v>44004</v>
      </c>
      <c r="D262" s="206"/>
      <c r="E262" s="189" t="s">
        <v>977</v>
      </c>
      <c r="F262" s="189" t="s">
        <v>971</v>
      </c>
      <c r="G262" s="189" t="str">
        <f t="shared" si="4"/>
        <v>MACANCHI ORTIZ JOSE ALBERTOHYBRID TV CABLE HD</v>
      </c>
      <c r="H262" s="189" t="s">
        <v>164</v>
      </c>
      <c r="I262" s="210" t="s">
        <v>972</v>
      </c>
      <c r="J262" s="189" t="s">
        <v>1001</v>
      </c>
      <c r="K262" s="206"/>
      <c r="L262" s="206"/>
      <c r="M262" s="206"/>
      <c r="N262" s="211">
        <v>0</v>
      </c>
      <c r="O262" s="206"/>
      <c r="P262" s="215"/>
      <c r="Q262" s="215"/>
      <c r="R262" s="215"/>
      <c r="S262" s="213">
        <v>0</v>
      </c>
      <c r="T262" s="215"/>
      <c r="U262" s="206"/>
      <c r="V262" s="206"/>
      <c r="W262" s="206"/>
      <c r="X262" s="211">
        <v>0</v>
      </c>
      <c r="Y262" s="206"/>
    </row>
    <row r="263" spans="1:25" ht="45" hidden="1" x14ac:dyDescent="0.25">
      <c r="A263" s="189" t="s">
        <v>633</v>
      </c>
      <c r="B263" s="189" t="s">
        <v>974</v>
      </c>
      <c r="C263" s="209">
        <v>44026</v>
      </c>
      <c r="D263" s="206"/>
      <c r="E263" s="189" t="s">
        <v>974</v>
      </c>
      <c r="F263" s="189" t="s">
        <v>975</v>
      </c>
      <c r="G263" s="189" t="str">
        <f t="shared" si="4"/>
        <v>GALARZA CHACÓN EDISON JAVIERJG NETWORK</v>
      </c>
      <c r="H263" s="189" t="s">
        <v>26</v>
      </c>
      <c r="I263" s="210" t="s">
        <v>976</v>
      </c>
      <c r="J263" s="189" t="s">
        <v>1001</v>
      </c>
      <c r="K263" s="211">
        <v>96</v>
      </c>
      <c r="L263" s="211">
        <v>0</v>
      </c>
      <c r="M263" s="211">
        <v>0</v>
      </c>
      <c r="N263" s="211">
        <v>96</v>
      </c>
      <c r="O263" s="212">
        <v>44207.710648148146</v>
      </c>
      <c r="P263" s="213">
        <v>106</v>
      </c>
      <c r="Q263" s="213">
        <v>1</v>
      </c>
      <c r="R263" s="213">
        <v>0</v>
      </c>
      <c r="S263" s="213">
        <v>107</v>
      </c>
      <c r="T263" s="214">
        <v>44207.710648148146</v>
      </c>
      <c r="U263" s="211">
        <v>120</v>
      </c>
      <c r="V263" s="211">
        <v>1</v>
      </c>
      <c r="W263" s="211">
        <v>0</v>
      </c>
      <c r="X263" s="211">
        <v>121</v>
      </c>
      <c r="Y263" s="212">
        <v>44207.710648148146</v>
      </c>
    </row>
    <row r="264" spans="1:25" ht="45" hidden="1" x14ac:dyDescent="0.25">
      <c r="A264" s="189" t="s">
        <v>633</v>
      </c>
      <c r="B264" s="189" t="s">
        <v>984</v>
      </c>
      <c r="C264" s="209">
        <v>44032</v>
      </c>
      <c r="D264" s="206"/>
      <c r="E264" s="189" t="s">
        <v>205</v>
      </c>
      <c r="F264" s="189" t="s">
        <v>206</v>
      </c>
      <c r="G264" s="189" t="str">
        <f t="shared" si="4"/>
        <v>VEPLUS S.ACABLEPARAISO</v>
      </c>
      <c r="H264" s="189" t="s">
        <v>229</v>
      </c>
      <c r="I264" s="210" t="s">
        <v>985</v>
      </c>
      <c r="J264" s="189" t="s">
        <v>1001</v>
      </c>
      <c r="K264" s="206"/>
      <c r="L264" s="206"/>
      <c r="M264" s="206"/>
      <c r="N264" s="211">
        <v>0</v>
      </c>
      <c r="O264" s="206"/>
      <c r="P264" s="215"/>
      <c r="Q264" s="215"/>
      <c r="R264" s="215"/>
      <c r="S264" s="213">
        <v>0</v>
      </c>
      <c r="T264" s="215"/>
      <c r="U264" s="206"/>
      <c r="V264" s="206"/>
      <c r="W264" s="206"/>
      <c r="X264" s="211">
        <v>0</v>
      </c>
      <c r="Y264" s="206"/>
    </row>
    <row r="265" spans="1:25" ht="45" hidden="1" x14ac:dyDescent="0.25">
      <c r="A265" s="189" t="s">
        <v>633</v>
      </c>
      <c r="B265" s="189" t="s">
        <v>978</v>
      </c>
      <c r="C265" s="209">
        <v>44033</v>
      </c>
      <c r="D265" s="206"/>
      <c r="E265" s="189" t="s">
        <v>978</v>
      </c>
      <c r="F265" s="189" t="s">
        <v>979</v>
      </c>
      <c r="G265" s="189" t="str">
        <f t="shared" si="4"/>
        <v>NARVAEZ BARRERA CHRISTIAN FERNANDOCABLE ANDINO</v>
      </c>
      <c r="H265" s="189" t="s">
        <v>310</v>
      </c>
      <c r="I265" s="210" t="s">
        <v>980</v>
      </c>
      <c r="J265" s="189" t="s">
        <v>1001</v>
      </c>
      <c r="K265" s="206"/>
      <c r="L265" s="206"/>
      <c r="M265" s="206"/>
      <c r="N265" s="211">
        <v>0</v>
      </c>
      <c r="O265" s="206"/>
      <c r="P265" s="215"/>
      <c r="Q265" s="215"/>
      <c r="R265" s="215"/>
      <c r="S265" s="213">
        <v>0</v>
      </c>
      <c r="T265" s="215"/>
      <c r="U265" s="206"/>
      <c r="V265" s="206"/>
      <c r="W265" s="206"/>
      <c r="X265" s="211">
        <v>0</v>
      </c>
      <c r="Y265" s="206"/>
    </row>
    <row r="266" spans="1:25" ht="90" hidden="1" x14ac:dyDescent="0.25">
      <c r="A266" s="189" t="s">
        <v>633</v>
      </c>
      <c r="B266" s="189" t="s">
        <v>695</v>
      </c>
      <c r="C266" s="209">
        <v>44067</v>
      </c>
      <c r="D266" s="206"/>
      <c r="E266" s="189" t="s">
        <v>1160</v>
      </c>
      <c r="F266" s="189" t="s">
        <v>341</v>
      </c>
      <c r="G266" s="189" t="str">
        <f t="shared" si="4"/>
        <v>SANTA ELENA CABLETEVE CIA. LTDA.SANTA ELENA TV</v>
      </c>
      <c r="H266" s="189" t="s">
        <v>342</v>
      </c>
      <c r="I266" s="216" t="s">
        <v>1161</v>
      </c>
      <c r="J266" s="189" t="s">
        <v>1001</v>
      </c>
      <c r="K266" s="211">
        <v>1295</v>
      </c>
      <c r="L266" s="211">
        <v>1</v>
      </c>
      <c r="M266" s="211">
        <v>0</v>
      </c>
      <c r="N266" s="211">
        <v>1296</v>
      </c>
      <c r="O266" s="212">
        <v>44210.734895833331</v>
      </c>
      <c r="P266" s="213">
        <v>1418</v>
      </c>
      <c r="Q266" s="213">
        <v>1</v>
      </c>
      <c r="R266" s="213">
        <v>0</v>
      </c>
      <c r="S266" s="213">
        <v>1419</v>
      </c>
      <c r="T266" s="214">
        <v>44210.734895833331</v>
      </c>
      <c r="U266" s="211">
        <v>1501</v>
      </c>
      <c r="V266" s="211">
        <v>1</v>
      </c>
      <c r="W266" s="211">
        <v>0</v>
      </c>
      <c r="X266" s="211">
        <v>1502</v>
      </c>
      <c r="Y266" s="212">
        <v>44210.734895833331</v>
      </c>
    </row>
    <row r="267" spans="1:25" ht="45" hidden="1" x14ac:dyDescent="0.25">
      <c r="A267" s="189" t="s">
        <v>633</v>
      </c>
      <c r="B267" s="189" t="s">
        <v>981</v>
      </c>
      <c r="C267" s="209">
        <v>44076</v>
      </c>
      <c r="D267" s="206"/>
      <c r="E267" s="189" t="s">
        <v>981</v>
      </c>
      <c r="F267" s="189" t="s">
        <v>982</v>
      </c>
      <c r="G267" s="189" t="str">
        <f t="shared" si="4"/>
        <v>RODRIGUEZ ANDRADE PEDRO MIGUELMUISNE TV</v>
      </c>
      <c r="H267" s="189" t="s">
        <v>107</v>
      </c>
      <c r="I267" s="210" t="s">
        <v>983</v>
      </c>
      <c r="J267" s="189" t="s">
        <v>1001</v>
      </c>
      <c r="K267" s="206"/>
      <c r="L267" s="206"/>
      <c r="M267" s="206"/>
      <c r="N267" s="211">
        <v>0</v>
      </c>
      <c r="O267" s="206"/>
      <c r="P267" s="215"/>
      <c r="Q267" s="215"/>
      <c r="R267" s="215"/>
      <c r="S267" s="213">
        <v>0</v>
      </c>
      <c r="T267" s="215"/>
      <c r="U267" s="206"/>
      <c r="V267" s="206"/>
      <c r="W267" s="206"/>
      <c r="X267" s="211">
        <v>0</v>
      </c>
      <c r="Y267" s="206"/>
    </row>
    <row r="268" spans="1:25" ht="45" hidden="1" x14ac:dyDescent="0.25">
      <c r="A268" s="189" t="s">
        <v>633</v>
      </c>
      <c r="B268" s="189" t="s">
        <v>324</v>
      </c>
      <c r="C268" s="209">
        <v>44097</v>
      </c>
      <c r="D268" s="206"/>
      <c r="E268" s="189" t="s">
        <v>324</v>
      </c>
      <c r="F268" s="189" t="s">
        <v>1162</v>
      </c>
      <c r="G268" s="189" t="str">
        <f t="shared" si="4"/>
        <v>ULCUANGO FARINANGO RICARDOLUZ DE AMERICA</v>
      </c>
      <c r="H268" s="189" t="s">
        <v>310</v>
      </c>
      <c r="I268" s="210" t="s">
        <v>326</v>
      </c>
      <c r="J268" s="189" t="s">
        <v>1001</v>
      </c>
      <c r="K268" s="211">
        <v>0</v>
      </c>
      <c r="L268" s="211">
        <v>0</v>
      </c>
      <c r="M268" s="211">
        <v>175</v>
      </c>
      <c r="N268" s="211">
        <v>175</v>
      </c>
      <c r="O268" s="212">
        <v>44211.939398148148</v>
      </c>
      <c r="P268" s="213">
        <v>0</v>
      </c>
      <c r="Q268" s="213">
        <v>0</v>
      </c>
      <c r="R268" s="213">
        <v>185</v>
      </c>
      <c r="S268" s="213">
        <v>185</v>
      </c>
      <c r="T268" s="214">
        <v>44211.939398148148</v>
      </c>
      <c r="U268" s="211">
        <v>0</v>
      </c>
      <c r="V268" s="211">
        <v>0</v>
      </c>
      <c r="W268" s="211">
        <v>200</v>
      </c>
      <c r="X268" s="211">
        <v>200</v>
      </c>
      <c r="Y268" s="212">
        <v>44211.939398148148</v>
      </c>
    </row>
    <row r="269" spans="1:25" ht="45" hidden="1" x14ac:dyDescent="0.25">
      <c r="A269" s="189" t="s">
        <v>633</v>
      </c>
      <c r="B269" s="189" t="s">
        <v>225</v>
      </c>
      <c r="C269" s="209">
        <v>44105</v>
      </c>
      <c r="D269" s="206"/>
      <c r="E269" s="189" t="s">
        <v>1088</v>
      </c>
      <c r="F269" s="189" t="s">
        <v>226</v>
      </c>
      <c r="G269" s="189" t="str">
        <f t="shared" si="4"/>
        <v>TV DIGITAL S.A.TVD TELEVISION DIGITAL</v>
      </c>
      <c r="H269" s="189" t="s">
        <v>201</v>
      </c>
      <c r="I269" s="210" t="s">
        <v>209</v>
      </c>
      <c r="J269" s="189" t="s">
        <v>1001</v>
      </c>
      <c r="K269" s="211">
        <v>1033</v>
      </c>
      <c r="L269" s="211">
        <v>3</v>
      </c>
      <c r="M269" s="211">
        <v>0</v>
      </c>
      <c r="N269" s="211">
        <v>1036</v>
      </c>
      <c r="O269" s="212">
        <v>44211.269375000003</v>
      </c>
      <c r="P269" s="213">
        <v>972</v>
      </c>
      <c r="Q269" s="213">
        <v>3</v>
      </c>
      <c r="R269" s="213">
        <v>0</v>
      </c>
      <c r="S269" s="213">
        <v>975</v>
      </c>
      <c r="T269" s="214">
        <v>44211.269375000003</v>
      </c>
      <c r="U269" s="211">
        <v>1060</v>
      </c>
      <c r="V269" s="211">
        <v>3</v>
      </c>
      <c r="W269" s="211">
        <v>0</v>
      </c>
      <c r="X269" s="211">
        <v>1063</v>
      </c>
      <c r="Y269" s="212">
        <v>44211.269375000003</v>
      </c>
    </row>
    <row r="270" spans="1:25" ht="45" hidden="1" x14ac:dyDescent="0.25">
      <c r="A270" s="189" t="s">
        <v>633</v>
      </c>
      <c r="B270" s="189" t="s">
        <v>1163</v>
      </c>
      <c r="C270" s="209">
        <v>44144</v>
      </c>
      <c r="D270" s="206"/>
      <c r="E270" s="189" t="s">
        <v>1164</v>
      </c>
      <c r="F270" s="189" t="s">
        <v>1165</v>
      </c>
      <c r="G270" s="189" t="str">
        <f t="shared" si="4"/>
        <v>SMART TECHNOLOGY S.A. TECHSMARTINTERCOM TV</v>
      </c>
      <c r="H270" s="189" t="s">
        <v>127</v>
      </c>
      <c r="I270" s="210" t="s">
        <v>662</v>
      </c>
      <c r="J270" s="189" t="s">
        <v>1001</v>
      </c>
      <c r="K270" s="206"/>
      <c r="L270" s="206"/>
      <c r="M270" s="206"/>
      <c r="N270" s="211">
        <v>0</v>
      </c>
      <c r="O270" s="206"/>
      <c r="P270" s="215"/>
      <c r="Q270" s="215"/>
      <c r="R270" s="215"/>
      <c r="S270" s="213">
        <v>0</v>
      </c>
      <c r="T270" s="215"/>
      <c r="U270" s="206"/>
      <c r="V270" s="206"/>
      <c r="W270" s="206"/>
      <c r="X270" s="211">
        <v>0</v>
      </c>
      <c r="Y270" s="206"/>
    </row>
    <row r="271" spans="1:25" ht="45" hidden="1" x14ac:dyDescent="0.25">
      <c r="A271" s="189" t="s">
        <v>633</v>
      </c>
      <c r="B271" s="189" t="s">
        <v>1166</v>
      </c>
      <c r="C271" s="209">
        <v>44144</v>
      </c>
      <c r="D271" s="206"/>
      <c r="E271" s="189" t="s">
        <v>1167</v>
      </c>
      <c r="F271" s="189" t="s">
        <v>343</v>
      </c>
      <c r="G271" s="189" t="str">
        <f t="shared" si="4"/>
        <v>COLORADOSVISION CIA. LTDA.COLORADOS VISION</v>
      </c>
      <c r="H271" s="189" t="s">
        <v>344</v>
      </c>
      <c r="I271" s="210" t="s">
        <v>345</v>
      </c>
      <c r="J271" s="189" t="s">
        <v>1001</v>
      </c>
      <c r="K271" s="206"/>
      <c r="L271" s="206"/>
      <c r="M271" s="206"/>
      <c r="N271" s="211">
        <v>0</v>
      </c>
      <c r="O271" s="206"/>
      <c r="P271" s="215"/>
      <c r="Q271" s="215"/>
      <c r="R271" s="215"/>
      <c r="S271" s="213">
        <v>0</v>
      </c>
      <c r="T271" s="215"/>
      <c r="U271" s="206"/>
      <c r="V271" s="206"/>
      <c r="W271" s="206"/>
      <c r="X271" s="211">
        <v>0</v>
      </c>
      <c r="Y271" s="206"/>
    </row>
    <row r="272" spans="1:25" ht="45" hidden="1" x14ac:dyDescent="0.25">
      <c r="A272" s="207"/>
      <c r="B272" s="207"/>
      <c r="C272" s="207"/>
      <c r="D272" s="227" t="s">
        <v>1168</v>
      </c>
      <c r="E272" s="227"/>
      <c r="F272" s="227"/>
      <c r="G272" s="189" t="str">
        <f t="shared" si="4"/>
        <v/>
      </c>
      <c r="H272" s="227"/>
      <c r="I272" s="227"/>
      <c r="J272" s="227"/>
      <c r="K272" s="228">
        <v>667578</v>
      </c>
      <c r="L272" s="228">
        <v>25567</v>
      </c>
      <c r="M272" s="228">
        <v>207504</v>
      </c>
      <c r="N272" s="228">
        <v>900649</v>
      </c>
      <c r="O272" s="228"/>
      <c r="P272" s="229">
        <v>653488</v>
      </c>
      <c r="Q272" s="229">
        <v>25923</v>
      </c>
      <c r="R272" s="229">
        <v>200591</v>
      </c>
      <c r="S272" s="229">
        <v>880002</v>
      </c>
      <c r="T272" s="229"/>
      <c r="U272" s="228">
        <v>647524</v>
      </c>
      <c r="V272" s="228">
        <v>26429</v>
      </c>
      <c r="W272" s="228">
        <v>260585</v>
      </c>
      <c r="X272" s="228">
        <v>934538</v>
      </c>
      <c r="Y272" s="228"/>
    </row>
  </sheetData>
  <autoFilter ref="A1:Y272">
    <filterColumn colId="1">
      <filters>
        <filter val="CAYAMBEVISION S.A"/>
      </filters>
    </filterColumn>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opLeftCell="A16" zoomScaleNormal="100" workbookViewId="0">
      <selection activeCell="I37" sqref="I37"/>
    </sheetView>
  </sheetViews>
  <sheetFormatPr baseColWidth="10" defaultRowHeight="15" x14ac:dyDescent="0.25"/>
  <cols>
    <col min="1" max="1" width="29.42578125" style="78" customWidth="1"/>
    <col min="2" max="2" width="11.28515625" style="28" customWidth="1"/>
    <col min="3" max="3" width="11.5703125" style="28" bestFit="1" customWidth="1"/>
    <col min="4" max="5" width="11.28515625" style="28" bestFit="1" customWidth="1"/>
    <col min="6" max="6" width="14.140625" style="28" customWidth="1"/>
    <col min="7" max="7" width="13.7109375" style="28" customWidth="1"/>
    <col min="8" max="8" width="13.28515625" style="28" customWidth="1"/>
    <col min="9" max="9" width="17.28515625" style="28" customWidth="1"/>
    <col min="10" max="16384" width="11.42578125" style="28"/>
  </cols>
  <sheetData>
    <row r="1" spans="1:9" x14ac:dyDescent="0.25">
      <c r="A1" s="167"/>
      <c r="B1" s="167"/>
      <c r="C1" s="168"/>
      <c r="D1" s="169"/>
      <c r="E1" s="114"/>
      <c r="F1" s="168"/>
      <c r="G1" s="114"/>
      <c r="H1" s="114"/>
      <c r="I1" s="167"/>
    </row>
    <row r="2" spans="1:9" ht="18" x14ac:dyDescent="0.25">
      <c r="A2" s="170" t="s">
        <v>405</v>
      </c>
      <c r="B2" s="167"/>
      <c r="C2" s="170"/>
      <c r="D2" s="167"/>
      <c r="E2" s="118"/>
      <c r="F2" s="170"/>
      <c r="G2" s="118"/>
      <c r="H2" s="118"/>
      <c r="I2" s="167"/>
    </row>
    <row r="3" spans="1:9" x14ac:dyDescent="0.25">
      <c r="A3" s="171"/>
      <c r="B3" s="167"/>
      <c r="C3" s="171"/>
      <c r="D3" s="167"/>
      <c r="E3" s="118"/>
      <c r="F3" s="171"/>
      <c r="G3" s="118"/>
      <c r="H3" s="118"/>
      <c r="I3" s="167"/>
    </row>
    <row r="4" spans="1:9" x14ac:dyDescent="0.25">
      <c r="A4" s="172" t="s">
        <v>526</v>
      </c>
      <c r="B4" s="167"/>
      <c r="C4" s="172"/>
      <c r="D4" s="167"/>
      <c r="E4" s="118"/>
      <c r="F4" s="172"/>
      <c r="G4" s="118"/>
      <c r="H4" s="118"/>
      <c r="I4" s="167"/>
    </row>
    <row r="5" spans="1:9" ht="15.75" thickBot="1" x14ac:dyDescent="0.3">
      <c r="A5" s="173"/>
      <c r="B5" s="167"/>
      <c r="C5" s="173"/>
      <c r="D5" s="167"/>
      <c r="E5" s="118"/>
      <c r="F5" s="173"/>
      <c r="G5" s="118"/>
      <c r="H5" s="118"/>
      <c r="I5" s="167"/>
    </row>
    <row r="6" spans="1:9" x14ac:dyDescent="0.25">
      <c r="A6" s="174" t="s">
        <v>420</v>
      </c>
      <c r="B6" s="175"/>
      <c r="C6" s="174"/>
      <c r="D6" s="175"/>
      <c r="E6" s="124"/>
      <c r="F6" s="174"/>
      <c r="G6" s="175"/>
      <c r="H6" s="124"/>
      <c r="I6" s="176"/>
    </row>
    <row r="7" spans="1:9" x14ac:dyDescent="0.25">
      <c r="A7" s="177" t="str">
        <f>+Índice!B7</f>
        <v>Fecha de publicación: Diciembre 2021</v>
      </c>
      <c r="B7" s="178"/>
      <c r="C7" s="177"/>
      <c r="D7" s="178"/>
      <c r="E7" s="128"/>
      <c r="F7" s="177"/>
      <c r="G7" s="178"/>
      <c r="H7" s="139" t="s">
        <v>418</v>
      </c>
      <c r="I7" s="179"/>
    </row>
    <row r="8" spans="1:9" ht="15.75" thickBot="1" x14ac:dyDescent="0.3">
      <c r="A8" s="180" t="str">
        <f>+Índice!B8</f>
        <v>Fecha de corte: Septiembre 2021 (III Trimestre)</v>
      </c>
      <c r="B8" s="181"/>
      <c r="C8" s="180"/>
      <c r="D8" s="181"/>
      <c r="E8" s="132"/>
      <c r="F8" s="180"/>
      <c r="G8" s="181"/>
      <c r="H8" s="132"/>
      <c r="I8" s="182"/>
    </row>
    <row r="10" spans="1:9" ht="28.5" customHeight="1" x14ac:dyDescent="0.25">
      <c r="C10" s="306" t="s">
        <v>529</v>
      </c>
      <c r="D10" s="306"/>
      <c r="E10" s="306"/>
      <c r="F10" s="306"/>
      <c r="G10" s="306"/>
      <c r="H10" s="306"/>
      <c r="I10" s="1"/>
    </row>
    <row r="11" spans="1:9" ht="28.5" x14ac:dyDescent="0.25">
      <c r="A11" s="165" t="s">
        <v>527</v>
      </c>
      <c r="B11" s="165" t="s">
        <v>913</v>
      </c>
      <c r="C11" s="165" t="s">
        <v>528</v>
      </c>
      <c r="D11" s="165" t="s">
        <v>317</v>
      </c>
      <c r="E11" s="165" t="s">
        <v>320</v>
      </c>
      <c r="F11" s="165" t="s">
        <v>509</v>
      </c>
      <c r="G11" s="165" t="s">
        <v>340</v>
      </c>
      <c r="H11" s="165" t="s">
        <v>146</v>
      </c>
      <c r="I11" s="165" t="s">
        <v>572</v>
      </c>
    </row>
    <row r="12" spans="1:9" ht="15.75" thickBot="1" x14ac:dyDescent="0.3">
      <c r="A12" s="9" t="s">
        <v>1</v>
      </c>
      <c r="B12" s="10">
        <v>3709.1671030882771</v>
      </c>
      <c r="C12" s="247">
        <v>7251</v>
      </c>
      <c r="D12" s="112">
        <v>535</v>
      </c>
      <c r="E12" s="112">
        <v>25734</v>
      </c>
      <c r="F12" s="112">
        <v>4741</v>
      </c>
      <c r="G12" s="10">
        <v>751</v>
      </c>
      <c r="H12" s="10">
        <v>0</v>
      </c>
      <c r="I12" s="11">
        <f t="shared" ref="I12:I36" si="0">SUM(B12:H12)</f>
        <v>42721.167103088279</v>
      </c>
    </row>
    <row r="13" spans="1:9" ht="15.75" thickBot="1" x14ac:dyDescent="0.3">
      <c r="A13" s="9" t="s">
        <v>26</v>
      </c>
      <c r="B13" s="10">
        <v>2094.3339752266756</v>
      </c>
      <c r="C13" s="247">
        <v>2843</v>
      </c>
      <c r="D13" s="112">
        <v>46</v>
      </c>
      <c r="E13" s="112">
        <v>2947</v>
      </c>
      <c r="F13" s="112"/>
      <c r="G13" s="10">
        <v>8</v>
      </c>
      <c r="H13" s="10">
        <v>0</v>
      </c>
      <c r="I13" s="11">
        <f t="shared" si="0"/>
        <v>7938.3339752266756</v>
      </c>
    </row>
    <row r="14" spans="1:9" ht="15.75" thickBot="1" x14ac:dyDescent="0.3">
      <c r="A14" s="9" t="s">
        <v>35</v>
      </c>
      <c r="B14" s="10">
        <v>5121</v>
      </c>
      <c r="C14" s="247">
        <v>1404</v>
      </c>
      <c r="D14" s="112">
        <v>34</v>
      </c>
      <c r="E14" s="112">
        <v>2128</v>
      </c>
      <c r="F14" s="112"/>
      <c r="G14" s="10">
        <v>22</v>
      </c>
      <c r="H14" s="10">
        <v>0</v>
      </c>
      <c r="I14" s="11">
        <f t="shared" si="0"/>
        <v>8709</v>
      </c>
    </row>
    <row r="15" spans="1:9" ht="15.75" thickBot="1" x14ac:dyDescent="0.3">
      <c r="A15" s="9" t="s">
        <v>43</v>
      </c>
      <c r="B15" s="10">
        <v>497</v>
      </c>
      <c r="C15" s="247">
        <v>1866</v>
      </c>
      <c r="D15" s="112">
        <v>102</v>
      </c>
      <c r="E15" s="112">
        <v>1027</v>
      </c>
      <c r="F15" s="112"/>
      <c r="G15" s="10">
        <v>13</v>
      </c>
      <c r="H15" s="10">
        <v>0</v>
      </c>
      <c r="I15" s="11">
        <f t="shared" si="0"/>
        <v>3505</v>
      </c>
    </row>
    <row r="16" spans="1:9" ht="15.75" thickBot="1" x14ac:dyDescent="0.3">
      <c r="A16" s="9" t="s">
        <v>49</v>
      </c>
      <c r="B16" s="10">
        <v>1673</v>
      </c>
      <c r="C16" s="247">
        <v>9917</v>
      </c>
      <c r="D16" s="112">
        <v>233</v>
      </c>
      <c r="E16" s="112">
        <v>5454</v>
      </c>
      <c r="F16" s="112">
        <v>1277</v>
      </c>
      <c r="G16" s="10">
        <v>196</v>
      </c>
      <c r="H16" s="10">
        <v>0</v>
      </c>
      <c r="I16" s="11">
        <f t="shared" si="0"/>
        <v>18750</v>
      </c>
    </row>
    <row r="17" spans="1:9" ht="15.75" thickBot="1" x14ac:dyDescent="0.3">
      <c r="A17" s="9" t="s">
        <v>64</v>
      </c>
      <c r="B17" s="10">
        <v>3672.2151634221395</v>
      </c>
      <c r="C17" s="247">
        <v>4375</v>
      </c>
      <c r="D17" s="112">
        <v>146</v>
      </c>
      <c r="E17" s="112">
        <v>3482</v>
      </c>
      <c r="F17" s="112"/>
      <c r="G17" s="10">
        <v>34</v>
      </c>
      <c r="H17" s="10">
        <v>0</v>
      </c>
      <c r="I17" s="11">
        <f t="shared" si="0"/>
        <v>11709.215163422139</v>
      </c>
    </row>
    <row r="18" spans="1:9" ht="15.75" thickBot="1" x14ac:dyDescent="0.3">
      <c r="A18" s="9" t="s">
        <v>74</v>
      </c>
      <c r="B18" s="10">
        <v>13373.219359283783</v>
      </c>
      <c r="C18" s="247">
        <v>6283</v>
      </c>
      <c r="D18" s="112">
        <v>188</v>
      </c>
      <c r="E18" s="112">
        <v>12463</v>
      </c>
      <c r="F18" s="112">
        <v>3684</v>
      </c>
      <c r="G18" s="10">
        <v>250</v>
      </c>
      <c r="H18" s="10">
        <v>0</v>
      </c>
      <c r="I18" s="11">
        <f t="shared" si="0"/>
        <v>36241.219359283787</v>
      </c>
    </row>
    <row r="19" spans="1:9" ht="15.75" thickBot="1" x14ac:dyDescent="0.3">
      <c r="A19" s="9" t="s">
        <v>107</v>
      </c>
      <c r="B19" s="10">
        <v>3228.1546166076801</v>
      </c>
      <c r="C19" s="247">
        <v>7933</v>
      </c>
      <c r="D19" s="112">
        <v>825</v>
      </c>
      <c r="E19" s="112">
        <v>23504</v>
      </c>
      <c r="F19" s="112"/>
      <c r="G19" s="10">
        <v>84</v>
      </c>
      <c r="H19" s="10">
        <v>0</v>
      </c>
      <c r="I19" s="11">
        <f t="shared" si="0"/>
        <v>35574.154616607681</v>
      </c>
    </row>
    <row r="20" spans="1:9" ht="15.75" thickBot="1" x14ac:dyDescent="0.3">
      <c r="A20" s="9" t="s">
        <v>121</v>
      </c>
      <c r="B20" s="10">
        <v>1722.7933528726428</v>
      </c>
      <c r="C20" s="247">
        <v>911</v>
      </c>
      <c r="D20" s="248"/>
      <c r="E20" s="250"/>
      <c r="F20" s="249"/>
      <c r="G20" s="10">
        <v>206</v>
      </c>
      <c r="H20" s="10">
        <v>0</v>
      </c>
      <c r="I20" s="11">
        <f t="shared" si="0"/>
        <v>2839.7933528726426</v>
      </c>
    </row>
    <row r="21" spans="1:9" ht="15.75" thickBot="1" x14ac:dyDescent="0.3">
      <c r="A21" s="9" t="s">
        <v>127</v>
      </c>
      <c r="B21" s="10">
        <v>12570.750205224602</v>
      </c>
      <c r="C21" s="247">
        <v>39499</v>
      </c>
      <c r="D21" s="112">
        <v>3749</v>
      </c>
      <c r="E21" s="250">
        <v>77510</v>
      </c>
      <c r="F21" s="111">
        <v>40570</v>
      </c>
      <c r="G21" s="10">
        <v>1194</v>
      </c>
      <c r="H21" s="10">
        <v>0</v>
      </c>
      <c r="I21" s="11">
        <f t="shared" si="0"/>
        <v>175092.75020522461</v>
      </c>
    </row>
    <row r="22" spans="1:9" ht="15.75" thickBot="1" x14ac:dyDescent="0.3">
      <c r="A22" s="9" t="s">
        <v>154</v>
      </c>
      <c r="B22" s="10">
        <v>6563.6412076983643</v>
      </c>
      <c r="C22" s="247">
        <v>4679</v>
      </c>
      <c r="D22" s="111">
        <v>180</v>
      </c>
      <c r="E22" s="111">
        <v>3253</v>
      </c>
      <c r="F22" s="112">
        <v>2069</v>
      </c>
      <c r="G22" s="10">
        <v>55</v>
      </c>
      <c r="H22" s="10">
        <v>0</v>
      </c>
      <c r="I22" s="11">
        <f t="shared" si="0"/>
        <v>16799.641207698365</v>
      </c>
    </row>
    <row r="23" spans="1:9" ht="15.75" thickBot="1" x14ac:dyDescent="0.3">
      <c r="A23" s="9" t="s">
        <v>164</v>
      </c>
      <c r="B23" s="10">
        <v>6837.1131600903655</v>
      </c>
      <c r="C23" s="247">
        <v>7991</v>
      </c>
      <c r="D23" s="112">
        <v>287</v>
      </c>
      <c r="E23" s="112">
        <v>7229</v>
      </c>
      <c r="F23" s="112">
        <v>3979</v>
      </c>
      <c r="G23" s="10">
        <v>298</v>
      </c>
      <c r="H23" s="10">
        <v>0</v>
      </c>
      <c r="I23" s="11">
        <f t="shared" si="0"/>
        <v>26621.113160090365</v>
      </c>
    </row>
    <row r="24" spans="1:9" ht="15.75" thickBot="1" x14ac:dyDescent="0.3">
      <c r="A24" s="9" t="s">
        <v>201</v>
      </c>
      <c r="B24" s="10">
        <v>8089.9757239553182</v>
      </c>
      <c r="C24" s="247">
        <v>7927</v>
      </c>
      <c r="D24" s="112">
        <v>535</v>
      </c>
      <c r="E24" s="112">
        <v>23405</v>
      </c>
      <c r="F24" s="112"/>
      <c r="G24" s="10">
        <v>101</v>
      </c>
      <c r="H24" s="10">
        <v>0</v>
      </c>
      <c r="I24" s="11">
        <f t="shared" si="0"/>
        <v>40057.975723955315</v>
      </c>
    </row>
    <row r="25" spans="1:9" ht="15.75" thickBot="1" x14ac:dyDescent="0.3">
      <c r="A25" s="9" t="s">
        <v>229</v>
      </c>
      <c r="B25" s="10">
        <v>9564.8073854769773</v>
      </c>
      <c r="C25" s="247">
        <v>19557</v>
      </c>
      <c r="D25" s="112">
        <v>1170</v>
      </c>
      <c r="E25" s="112">
        <v>38925</v>
      </c>
      <c r="F25" s="112">
        <v>5137</v>
      </c>
      <c r="G25" s="10">
        <v>1075</v>
      </c>
      <c r="H25" s="10">
        <v>0</v>
      </c>
      <c r="I25" s="11">
        <f t="shared" si="0"/>
        <v>75428.807385476975</v>
      </c>
    </row>
    <row r="26" spans="1:9" ht="15.75" thickBot="1" x14ac:dyDescent="0.3">
      <c r="A26" s="9" t="s">
        <v>274</v>
      </c>
      <c r="B26" s="10">
        <v>1615</v>
      </c>
      <c r="C26" s="247">
        <v>2194</v>
      </c>
      <c r="D26" s="112">
        <v>115</v>
      </c>
      <c r="E26" s="112">
        <v>1703</v>
      </c>
      <c r="F26" s="112"/>
      <c r="G26" s="10">
        <v>3</v>
      </c>
      <c r="H26" s="10">
        <v>0</v>
      </c>
      <c r="I26" s="11">
        <f t="shared" si="0"/>
        <v>5630</v>
      </c>
    </row>
    <row r="27" spans="1:9" ht="15.75" thickBot="1" x14ac:dyDescent="0.3">
      <c r="A27" s="9" t="s">
        <v>290</v>
      </c>
      <c r="B27" s="10">
        <v>1668</v>
      </c>
      <c r="C27" s="247">
        <v>1880</v>
      </c>
      <c r="D27" s="112">
        <v>170</v>
      </c>
      <c r="E27" s="112">
        <v>1476</v>
      </c>
      <c r="F27" s="112"/>
      <c r="G27" s="10">
        <v>6</v>
      </c>
      <c r="H27" s="10">
        <v>0</v>
      </c>
      <c r="I27" s="11">
        <f t="shared" si="0"/>
        <v>5200</v>
      </c>
    </row>
    <row r="28" spans="1:9" ht="15.75" thickBot="1" x14ac:dyDescent="0.3">
      <c r="A28" s="9" t="s">
        <v>297</v>
      </c>
      <c r="B28" s="10">
        <v>1430.3754215679528</v>
      </c>
      <c r="C28" s="247">
        <v>1733</v>
      </c>
      <c r="D28" s="112">
        <v>77</v>
      </c>
      <c r="E28" s="112">
        <v>2786</v>
      </c>
      <c r="F28" s="112"/>
      <c r="G28" s="10">
        <v>4</v>
      </c>
      <c r="H28" s="10">
        <v>0</v>
      </c>
      <c r="I28" s="11">
        <f t="shared" si="0"/>
        <v>6030.3754215679528</v>
      </c>
    </row>
    <row r="29" spans="1:9" ht="15.75" thickBot="1" x14ac:dyDescent="0.3">
      <c r="A29" s="9" t="s">
        <v>304</v>
      </c>
      <c r="B29" s="10">
        <v>1498</v>
      </c>
      <c r="C29" s="247">
        <v>1377</v>
      </c>
      <c r="D29" s="112">
        <v>111</v>
      </c>
      <c r="E29" s="112">
        <v>782</v>
      </c>
      <c r="F29" s="112"/>
      <c r="G29" s="10">
        <v>5</v>
      </c>
      <c r="H29" s="10">
        <v>0</v>
      </c>
      <c r="I29" s="11">
        <f t="shared" si="0"/>
        <v>3773</v>
      </c>
    </row>
    <row r="30" spans="1:9" ht="15.75" thickBot="1" x14ac:dyDescent="0.3">
      <c r="A30" s="9" t="s">
        <v>310</v>
      </c>
      <c r="B30" s="10">
        <v>21939.807025115791</v>
      </c>
      <c r="C30" s="247">
        <v>53430</v>
      </c>
      <c r="D30" s="112">
        <v>2260</v>
      </c>
      <c r="E30" s="112">
        <v>62653</v>
      </c>
      <c r="F30" s="112">
        <v>30736</v>
      </c>
      <c r="G30" s="10">
        <v>1683</v>
      </c>
      <c r="H30" s="10">
        <v>0</v>
      </c>
      <c r="I30" s="11">
        <f t="shared" si="0"/>
        <v>172701.80702511579</v>
      </c>
    </row>
    <row r="31" spans="1:9" ht="15.75" thickBot="1" x14ac:dyDescent="0.3">
      <c r="A31" s="9" t="s">
        <v>342</v>
      </c>
      <c r="B31" s="10">
        <v>2867</v>
      </c>
      <c r="C31" s="247">
        <v>3987</v>
      </c>
      <c r="D31" s="112">
        <v>604</v>
      </c>
      <c r="E31" s="112">
        <v>9385</v>
      </c>
      <c r="F31" s="112">
        <v>2136</v>
      </c>
      <c r="G31" s="10">
        <v>160</v>
      </c>
      <c r="H31" s="10">
        <v>0</v>
      </c>
      <c r="I31" s="11">
        <f t="shared" si="0"/>
        <v>19139</v>
      </c>
    </row>
    <row r="32" spans="1:9" ht="15.75" thickBot="1" x14ac:dyDescent="0.3">
      <c r="A32" s="9" t="s">
        <v>344</v>
      </c>
      <c r="B32" s="10">
        <v>5571.0054559152904</v>
      </c>
      <c r="C32" s="247">
        <v>5195</v>
      </c>
      <c r="D32" s="112">
        <v>405</v>
      </c>
      <c r="E32" s="112">
        <v>6980</v>
      </c>
      <c r="F32" s="112"/>
      <c r="G32" s="10">
        <v>141</v>
      </c>
      <c r="H32" s="10">
        <v>0</v>
      </c>
      <c r="I32" s="11">
        <f t="shared" si="0"/>
        <v>18292.005455915292</v>
      </c>
    </row>
    <row r="33" spans="1:9" ht="15.75" thickBot="1" x14ac:dyDescent="0.3">
      <c r="A33" s="9" t="s">
        <v>352</v>
      </c>
      <c r="B33" s="10">
        <v>1913.875675078677</v>
      </c>
      <c r="C33" s="247">
        <v>2838</v>
      </c>
      <c r="D33" s="11">
        <v>164</v>
      </c>
      <c r="E33" s="112">
        <v>3074</v>
      </c>
      <c r="F33" s="11"/>
      <c r="G33" s="10">
        <v>6</v>
      </c>
      <c r="H33" s="10">
        <v>0</v>
      </c>
      <c r="I33" s="11">
        <f t="shared" si="0"/>
        <v>7995.875675078677</v>
      </c>
    </row>
    <row r="34" spans="1:9" ht="15.75" thickBot="1" x14ac:dyDescent="0.3">
      <c r="A34" s="9" t="s">
        <v>369</v>
      </c>
      <c r="B34" s="10">
        <v>6067</v>
      </c>
      <c r="C34" s="247">
        <v>11462</v>
      </c>
      <c r="D34" s="11">
        <v>524</v>
      </c>
      <c r="E34" s="11">
        <v>7791</v>
      </c>
      <c r="F34" s="11">
        <v>3312</v>
      </c>
      <c r="G34" s="10">
        <v>262</v>
      </c>
      <c r="H34" s="10">
        <v>0</v>
      </c>
      <c r="I34" s="11">
        <f t="shared" si="0"/>
        <v>29418</v>
      </c>
    </row>
    <row r="35" spans="1:9" ht="15.75" thickBot="1" x14ac:dyDescent="0.3">
      <c r="A35" s="9" t="s">
        <v>376</v>
      </c>
      <c r="B35" s="10">
        <v>905.96429938723156</v>
      </c>
      <c r="C35" s="247">
        <v>1747</v>
      </c>
      <c r="D35" s="10">
        <v>29</v>
      </c>
      <c r="E35" s="11">
        <v>2099</v>
      </c>
      <c r="F35" s="11"/>
      <c r="G35" s="10">
        <v>1</v>
      </c>
      <c r="H35" s="10">
        <v>0</v>
      </c>
      <c r="I35" s="11">
        <f t="shared" si="0"/>
        <v>4781.9642993872312</v>
      </c>
    </row>
    <row r="36" spans="1:9" ht="15.75" thickBot="1" x14ac:dyDescent="0.3">
      <c r="A36" s="9" t="s">
        <v>785</v>
      </c>
      <c r="B36" s="10">
        <v>0</v>
      </c>
      <c r="C36" s="247">
        <v>0</v>
      </c>
      <c r="D36" s="10"/>
      <c r="E36" s="11"/>
      <c r="F36" s="11">
        <v>0</v>
      </c>
      <c r="G36" s="10">
        <v>0</v>
      </c>
      <c r="H36" s="10">
        <v>0</v>
      </c>
      <c r="I36" s="11">
        <f t="shared" si="0"/>
        <v>0</v>
      </c>
    </row>
    <row r="37" spans="1:9" ht="15.75" thickBot="1" x14ac:dyDescent="0.3">
      <c r="A37" s="9" t="s">
        <v>486</v>
      </c>
      <c r="B37" s="10">
        <f>SUM(B12:B36)</f>
        <v>124193.19913001175</v>
      </c>
      <c r="C37" s="247">
        <f>SUM(C12:C36)</f>
        <v>208279</v>
      </c>
      <c r="D37" s="10">
        <f>SUM(D12:D36)</f>
        <v>12489</v>
      </c>
      <c r="E37" s="10">
        <f>SUM(E12:E36)</f>
        <v>325790</v>
      </c>
      <c r="F37" s="10">
        <f>SUM(F12:F36)</f>
        <v>97641</v>
      </c>
      <c r="G37" s="10">
        <f t="shared" ref="G37:H37" si="1">SUM(G12:G36)</f>
        <v>6558</v>
      </c>
      <c r="H37" s="10">
        <f t="shared" si="1"/>
        <v>0</v>
      </c>
      <c r="I37" s="10">
        <f>SUM(I12:I36)</f>
        <v>774950.19913001184</v>
      </c>
    </row>
    <row r="38" spans="1:9" x14ac:dyDescent="0.25">
      <c r="B38" s="81"/>
      <c r="C38" s="81"/>
      <c r="D38" s="81"/>
      <c r="E38" s="81"/>
      <c r="F38" s="81"/>
      <c r="G38" s="81"/>
      <c r="H38" s="81"/>
    </row>
    <row r="39" spans="1:9" x14ac:dyDescent="0.25">
      <c r="A39" s="78" t="s">
        <v>1192</v>
      </c>
      <c r="C39" s="81"/>
      <c r="D39" s="81"/>
      <c r="E39" s="81"/>
      <c r="F39" s="81"/>
      <c r="G39" s="81"/>
      <c r="H39" s="81"/>
      <c r="I39" s="269"/>
    </row>
    <row r="40" spans="1:9" x14ac:dyDescent="0.25">
      <c r="A40" s="78" t="s">
        <v>1194</v>
      </c>
      <c r="I40" s="79"/>
    </row>
    <row r="41" spans="1:9" x14ac:dyDescent="0.25">
      <c r="I41" s="79"/>
    </row>
  </sheetData>
  <mergeCells count="1">
    <mergeCell ref="C10:H10"/>
  </mergeCells>
  <hyperlinks>
    <hyperlink ref="H7" location="Índice!A1" display="Regresar al Índice"/>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96" zoomScaleNormal="96" workbookViewId="0">
      <selection activeCell="J10" sqref="J10"/>
    </sheetView>
  </sheetViews>
  <sheetFormatPr baseColWidth="10" defaultRowHeight="15" x14ac:dyDescent="0.25"/>
  <cols>
    <col min="1" max="1" width="2.85546875" style="28" customWidth="1"/>
    <col min="2" max="2" width="23.28515625" style="28" customWidth="1"/>
    <col min="3" max="3" width="20.42578125" style="28" customWidth="1"/>
    <col min="4" max="4" width="23" style="28" customWidth="1"/>
    <col min="5" max="5" width="16.5703125" style="28" customWidth="1"/>
    <col min="6" max="6" width="18.85546875" style="28" customWidth="1"/>
    <col min="7" max="7" width="15.7109375" style="28" customWidth="1"/>
    <col min="8" max="8" width="17.85546875" style="28" customWidth="1"/>
    <col min="9" max="9" width="22.5703125" style="28" customWidth="1"/>
    <col min="10" max="16384" width="11.42578125" style="28"/>
  </cols>
  <sheetData>
    <row r="1" spans="1:9" s="30" customFormat="1" ht="20.100000000000001" customHeight="1" x14ac:dyDescent="0.25">
      <c r="A1" s="118"/>
      <c r="B1" s="114"/>
      <c r="C1" s="114"/>
      <c r="D1" s="114"/>
      <c r="E1" s="114"/>
      <c r="F1" s="114"/>
      <c r="G1" s="114"/>
      <c r="H1" s="114"/>
      <c r="I1" s="114"/>
    </row>
    <row r="2" spans="1:9" s="30" customFormat="1" ht="20.100000000000001" customHeight="1" x14ac:dyDescent="0.25">
      <c r="A2" s="118"/>
      <c r="B2" s="117" t="s">
        <v>405</v>
      </c>
      <c r="C2" s="118"/>
      <c r="D2" s="118"/>
      <c r="E2" s="118"/>
      <c r="F2" s="118"/>
      <c r="G2" s="118"/>
      <c r="H2" s="118"/>
      <c r="I2" s="118"/>
    </row>
    <row r="3" spans="1:9" s="30" customFormat="1" ht="20.100000000000001" customHeight="1" x14ac:dyDescent="0.25">
      <c r="A3" s="118"/>
      <c r="B3" s="120"/>
      <c r="C3" s="118"/>
      <c r="D3" s="118"/>
      <c r="E3" s="118"/>
      <c r="F3" s="118"/>
      <c r="G3" s="118"/>
      <c r="H3" s="118"/>
      <c r="I3" s="118"/>
    </row>
    <row r="4" spans="1:9" s="30" customFormat="1" ht="20.100000000000001" customHeight="1" x14ac:dyDescent="0.25">
      <c r="A4" s="118"/>
      <c r="B4" s="121" t="s">
        <v>413</v>
      </c>
      <c r="C4" s="118"/>
      <c r="D4" s="118"/>
      <c r="E4" s="118"/>
      <c r="F4" s="118"/>
      <c r="G4" s="118"/>
      <c r="H4" s="118"/>
      <c r="I4" s="118"/>
    </row>
    <row r="5" spans="1:9" s="30" customFormat="1" ht="20.100000000000001" customHeight="1" thickBot="1" x14ac:dyDescent="0.3">
      <c r="A5" s="118"/>
      <c r="B5" s="118"/>
      <c r="C5" s="118"/>
      <c r="D5" s="118"/>
      <c r="E5" s="118"/>
      <c r="F5" s="118"/>
      <c r="G5" s="118"/>
      <c r="H5" s="118"/>
      <c r="I5" s="118"/>
    </row>
    <row r="6" spans="1:9" s="30" customFormat="1" ht="20.100000000000001" customHeight="1" x14ac:dyDescent="0.25">
      <c r="A6" s="122"/>
      <c r="B6" s="123" t="s">
        <v>420</v>
      </c>
      <c r="C6" s="124"/>
      <c r="D6" s="124"/>
      <c r="E6" s="124"/>
      <c r="F6" s="124"/>
      <c r="G6" s="124"/>
      <c r="H6" s="124"/>
      <c r="I6" s="125"/>
    </row>
    <row r="7" spans="1:9" s="30" customFormat="1" ht="20.100000000000001" customHeight="1" x14ac:dyDescent="0.25">
      <c r="A7" s="126"/>
      <c r="B7" s="127" t="str">
        <f>Índice!B7</f>
        <v>Fecha de publicación: Diciembre 2021</v>
      </c>
      <c r="C7" s="128"/>
      <c r="D7" s="128"/>
      <c r="E7" s="128"/>
      <c r="F7" s="128"/>
      <c r="G7" s="128"/>
      <c r="H7" s="139" t="s">
        <v>418</v>
      </c>
      <c r="I7" s="129"/>
    </row>
    <row r="8" spans="1:9" s="30" customFormat="1" ht="20.100000000000001" customHeight="1" thickBot="1" x14ac:dyDescent="0.3">
      <c r="A8" s="130"/>
      <c r="B8" s="131" t="str">
        <f>Índice!B8</f>
        <v>Fecha de corte: Septiembre 2021 (III Trimestre)</v>
      </c>
      <c r="C8" s="132"/>
      <c r="D8" s="132"/>
      <c r="E8" s="132"/>
      <c r="F8" s="132"/>
      <c r="G8" s="132"/>
      <c r="H8" s="132"/>
      <c r="I8" s="133"/>
    </row>
    <row r="9" spans="1:9" ht="20.100000000000001" customHeight="1" thickBot="1" x14ac:dyDescent="0.3">
      <c r="A9" s="307"/>
      <c r="B9" s="308"/>
      <c r="C9" s="308"/>
      <c r="D9" s="308"/>
      <c r="E9" s="308"/>
      <c r="F9" s="308"/>
      <c r="G9" s="308"/>
      <c r="H9" s="308"/>
      <c r="I9" s="309"/>
    </row>
    <row r="10" spans="1:9" ht="20.100000000000001" customHeight="1" x14ac:dyDescent="0.25">
      <c r="A10" s="313"/>
      <c r="B10" s="314"/>
      <c r="C10" s="314"/>
      <c r="D10" s="314"/>
      <c r="E10" s="314"/>
      <c r="F10" s="314"/>
      <c r="G10" s="314"/>
      <c r="H10" s="314"/>
      <c r="I10" s="315"/>
    </row>
    <row r="11" spans="1:9" ht="20.100000000000001" customHeight="1" thickBot="1" x14ac:dyDescent="0.3">
      <c r="A11" s="310"/>
      <c r="B11" s="311"/>
      <c r="C11" s="311"/>
      <c r="D11" s="311"/>
      <c r="E11" s="311"/>
      <c r="F11" s="311"/>
      <c r="G11" s="311"/>
      <c r="H11" s="311"/>
      <c r="I11" s="312"/>
    </row>
    <row r="12" spans="1:9" ht="20.100000000000001" customHeight="1" x14ac:dyDescent="0.25">
      <c r="A12" s="82"/>
      <c r="B12" s="83" t="s">
        <v>127</v>
      </c>
      <c r="C12" s="234">
        <f>'Suscriptores x Prov'!I21</f>
        <v>175092.75020522461</v>
      </c>
      <c r="D12" s="83"/>
      <c r="E12" s="83"/>
      <c r="F12" s="83"/>
      <c r="G12" s="83"/>
      <c r="H12" s="83"/>
      <c r="I12" s="84"/>
    </row>
    <row r="13" spans="1:9" ht="20.100000000000001" customHeight="1" x14ac:dyDescent="0.25">
      <c r="A13" s="29"/>
      <c r="B13" s="30" t="s">
        <v>310</v>
      </c>
      <c r="C13" s="235">
        <f>'Suscriptores x Prov'!I30</f>
        <v>172701.80702511579</v>
      </c>
      <c r="D13" s="30"/>
      <c r="E13" s="30"/>
      <c r="F13" s="30"/>
      <c r="G13" s="30"/>
      <c r="H13" s="30"/>
      <c r="I13" s="32"/>
    </row>
    <row r="14" spans="1:9" ht="20.100000000000001" customHeight="1" x14ac:dyDescent="0.25">
      <c r="A14" s="29"/>
      <c r="B14" s="30" t="s">
        <v>229</v>
      </c>
      <c r="C14" s="235">
        <f>'Suscriptores x Prov'!I25</f>
        <v>75428.807385476975</v>
      </c>
      <c r="D14" s="30"/>
      <c r="E14" s="30"/>
      <c r="F14" s="30"/>
      <c r="G14" s="30"/>
      <c r="H14" s="30"/>
      <c r="I14" s="32"/>
    </row>
    <row r="15" spans="1:9" ht="20.100000000000001" customHeight="1" x14ac:dyDescent="0.25">
      <c r="A15" s="29"/>
      <c r="B15" s="30" t="s">
        <v>1</v>
      </c>
      <c r="C15" s="235">
        <f>'Suscriptores x Prov'!I12</f>
        <v>42721.167103088279</v>
      </c>
      <c r="D15" s="30"/>
      <c r="E15" s="30"/>
      <c r="F15" s="30"/>
      <c r="G15" s="30"/>
      <c r="H15" s="30"/>
      <c r="I15" s="32"/>
    </row>
    <row r="16" spans="1:9" ht="20.100000000000001" customHeight="1" x14ac:dyDescent="0.25">
      <c r="A16" s="29"/>
      <c r="B16" s="30" t="s">
        <v>201</v>
      </c>
      <c r="C16" s="235">
        <f>'Suscriptores x Prov'!I24</f>
        <v>40057.975723955315</v>
      </c>
      <c r="D16" s="30"/>
      <c r="E16" s="30"/>
      <c r="F16" s="30"/>
      <c r="G16" s="30"/>
      <c r="H16" s="30"/>
      <c r="I16" s="32"/>
    </row>
    <row r="17" spans="1:9" ht="20.100000000000001" customHeight="1" x14ac:dyDescent="0.25">
      <c r="A17" s="29"/>
      <c r="B17" s="30" t="s">
        <v>74</v>
      </c>
      <c r="C17" s="235">
        <f>'Suscriptores x Prov'!I18</f>
        <v>36241.219359283787</v>
      </c>
      <c r="D17" s="30"/>
      <c r="E17" s="30"/>
      <c r="F17" s="30"/>
      <c r="G17" s="30"/>
      <c r="H17" s="30"/>
      <c r="I17" s="32"/>
    </row>
    <row r="18" spans="1:9" ht="20.100000000000001" customHeight="1" x14ac:dyDescent="0.25">
      <c r="A18" s="29"/>
      <c r="B18" s="30" t="s">
        <v>107</v>
      </c>
      <c r="C18" s="235">
        <f>'Suscriptores x Prov'!I19</f>
        <v>35574.154616607681</v>
      </c>
      <c r="D18" s="30"/>
      <c r="E18" s="30"/>
      <c r="F18" s="30"/>
      <c r="G18" s="30"/>
      <c r="H18" s="30"/>
      <c r="I18" s="32"/>
    </row>
    <row r="19" spans="1:9" ht="20.100000000000001" customHeight="1" x14ac:dyDescent="0.25">
      <c r="A19" s="29"/>
      <c r="B19" s="30" t="s">
        <v>164</v>
      </c>
      <c r="C19" s="235">
        <f>'Suscriptores x Prov'!I23</f>
        <v>26621.113160090365</v>
      </c>
      <c r="D19" s="30"/>
      <c r="E19" s="30"/>
      <c r="F19" s="30"/>
      <c r="G19" s="30"/>
      <c r="H19" s="30"/>
      <c r="I19" s="32"/>
    </row>
    <row r="20" spans="1:9" ht="20.100000000000001" customHeight="1" x14ac:dyDescent="0.25">
      <c r="A20" s="29"/>
      <c r="B20" s="30" t="s">
        <v>369</v>
      </c>
      <c r="C20" s="235">
        <f>'Suscriptores x Prov'!I34</f>
        <v>29418</v>
      </c>
      <c r="D20" s="30"/>
      <c r="E20" s="30"/>
      <c r="F20" s="30"/>
      <c r="G20" s="30"/>
      <c r="H20" s="30"/>
      <c r="I20" s="32"/>
    </row>
    <row r="21" spans="1:9" ht="20.100000000000001" customHeight="1" x14ac:dyDescent="0.25">
      <c r="A21" s="29"/>
      <c r="B21" s="30" t="s">
        <v>342</v>
      </c>
      <c r="C21" s="235">
        <f>'Suscriptores x Prov'!I31</f>
        <v>19139</v>
      </c>
      <c r="D21" s="30"/>
      <c r="E21" s="30"/>
      <c r="F21" s="30"/>
      <c r="G21" s="30"/>
      <c r="H21" s="30"/>
      <c r="I21" s="32"/>
    </row>
    <row r="22" spans="1:9" ht="20.100000000000001" customHeight="1" x14ac:dyDescent="0.25">
      <c r="A22" s="29"/>
      <c r="B22" s="30" t="s">
        <v>344</v>
      </c>
      <c r="C22" s="235">
        <f>'Suscriptores x Prov'!I32</f>
        <v>18292.005455915292</v>
      </c>
      <c r="D22" s="30"/>
      <c r="E22" s="30"/>
      <c r="F22" s="30"/>
      <c r="G22" s="30"/>
      <c r="H22" s="30"/>
      <c r="I22" s="32"/>
    </row>
    <row r="23" spans="1:9" ht="20.100000000000001" customHeight="1" x14ac:dyDescent="0.25">
      <c r="A23" s="29"/>
      <c r="B23" s="30" t="s">
        <v>49</v>
      </c>
      <c r="C23" s="235">
        <f>'Suscriptores x Prov'!I16</f>
        <v>18750</v>
      </c>
      <c r="D23" s="30"/>
      <c r="E23" s="30" t="s">
        <v>154</v>
      </c>
      <c r="F23" s="235">
        <v>19476.863191887252</v>
      </c>
      <c r="G23" s="30"/>
      <c r="H23" s="30"/>
      <c r="I23" s="32"/>
    </row>
    <row r="24" spans="1:9" ht="20.100000000000001" customHeight="1" x14ac:dyDescent="0.25">
      <c r="A24" s="29"/>
      <c r="B24" s="28" t="s">
        <v>592</v>
      </c>
      <c r="C24" s="237">
        <v>92037</v>
      </c>
      <c r="D24" s="30"/>
      <c r="E24" s="30" t="s">
        <v>64</v>
      </c>
      <c r="F24" s="235">
        <v>14106.067995801035</v>
      </c>
      <c r="G24" s="30"/>
      <c r="H24" s="30"/>
      <c r="I24" s="32"/>
    </row>
    <row r="25" spans="1:9" ht="20.100000000000001" customHeight="1" x14ac:dyDescent="0.25">
      <c r="A25" s="29"/>
      <c r="C25" s="237">
        <f>SUM(C12:C24)</f>
        <v>782075.00003475812</v>
      </c>
      <c r="D25" s="30"/>
      <c r="E25" s="30" t="s">
        <v>35</v>
      </c>
      <c r="F25" s="235">
        <v>11453.405297064844</v>
      </c>
      <c r="G25" s="30"/>
      <c r="H25" s="30"/>
      <c r="I25" s="32"/>
    </row>
    <row r="26" spans="1:9" ht="20.100000000000001" customHeight="1" x14ac:dyDescent="0.25">
      <c r="A26" s="29"/>
      <c r="D26" s="30"/>
      <c r="E26" s="30" t="s">
        <v>26</v>
      </c>
      <c r="F26" s="235">
        <v>10040.137601278519</v>
      </c>
      <c r="G26" s="30"/>
      <c r="H26" s="30"/>
      <c r="I26" s="32"/>
    </row>
    <row r="27" spans="1:9" ht="20.100000000000001" customHeight="1" x14ac:dyDescent="0.25">
      <c r="A27" s="29"/>
      <c r="D27" s="30"/>
      <c r="E27" s="30" t="s">
        <v>352</v>
      </c>
      <c r="F27" s="235">
        <v>9306.1968753362453</v>
      </c>
      <c r="G27" s="30"/>
      <c r="H27" s="30"/>
      <c r="I27" s="32"/>
    </row>
    <row r="28" spans="1:9" s="30" customFormat="1" ht="20.100000000000001" customHeight="1" x14ac:dyDescent="0.25">
      <c r="A28" s="29"/>
      <c r="E28" s="30" t="s">
        <v>297</v>
      </c>
      <c r="F28" s="235">
        <v>6980.2889567226684</v>
      </c>
      <c r="I28" s="32"/>
    </row>
    <row r="29" spans="1:9" ht="20.100000000000001" customHeight="1" x14ac:dyDescent="0.25">
      <c r="A29" s="29"/>
      <c r="D29" s="30"/>
      <c r="E29" s="30" t="s">
        <v>43</v>
      </c>
      <c r="F29" s="235">
        <v>6527</v>
      </c>
      <c r="G29" s="30"/>
      <c r="H29" s="30"/>
      <c r="I29" s="32"/>
    </row>
    <row r="30" spans="1:9" ht="20.100000000000001" customHeight="1" x14ac:dyDescent="0.25">
      <c r="A30" s="29"/>
      <c r="D30" s="30"/>
      <c r="E30" s="30" t="s">
        <v>290</v>
      </c>
      <c r="F30" s="235">
        <v>6235</v>
      </c>
      <c r="G30" s="30"/>
      <c r="H30" s="30"/>
      <c r="I30" s="32"/>
    </row>
    <row r="31" spans="1:9" ht="20.100000000000001" customHeight="1" x14ac:dyDescent="0.25">
      <c r="A31" s="29"/>
      <c r="D31" s="30"/>
      <c r="E31" s="30" t="s">
        <v>274</v>
      </c>
      <c r="F31" s="235">
        <v>5717</v>
      </c>
      <c r="G31" s="30"/>
      <c r="H31" s="30"/>
      <c r="I31" s="32"/>
    </row>
    <row r="32" spans="1:9" ht="20.100000000000001" customHeight="1" x14ac:dyDescent="0.25">
      <c r="A32" s="29"/>
      <c r="D32" s="30"/>
      <c r="E32" s="30" t="s">
        <v>376</v>
      </c>
      <c r="F32" s="235">
        <v>5415.6044861903392</v>
      </c>
      <c r="G32" s="30"/>
      <c r="H32" s="30"/>
      <c r="I32" s="32"/>
    </row>
    <row r="33" spans="1:14" ht="20.100000000000001" customHeight="1" x14ac:dyDescent="0.25">
      <c r="A33" s="29"/>
      <c r="D33" s="30"/>
      <c r="E33" s="30" t="s">
        <v>304</v>
      </c>
      <c r="F33" s="235">
        <v>4196</v>
      </c>
      <c r="G33" s="30"/>
      <c r="H33" s="30"/>
      <c r="I33" s="32"/>
    </row>
    <row r="34" spans="1:14" ht="20.100000000000001" customHeight="1" x14ac:dyDescent="0.25">
      <c r="A34" s="29"/>
      <c r="D34" s="30"/>
      <c r="E34" s="30" t="s">
        <v>121</v>
      </c>
      <c r="F34" s="235">
        <v>3036</v>
      </c>
      <c r="G34" s="30"/>
      <c r="H34" s="30"/>
      <c r="I34" s="32"/>
    </row>
    <row r="35" spans="1:14" ht="20.100000000000001" customHeight="1" thickBot="1" x14ac:dyDescent="0.3">
      <c r="A35" s="29"/>
      <c r="D35" s="30"/>
      <c r="E35" s="76" t="s">
        <v>785</v>
      </c>
      <c r="F35" s="236">
        <v>0</v>
      </c>
      <c r="G35" s="30"/>
      <c r="H35" s="30"/>
      <c r="I35" s="32"/>
    </row>
    <row r="36" spans="1:14" ht="20.100000000000001" customHeight="1" thickBot="1" x14ac:dyDescent="0.3">
      <c r="A36" s="75"/>
      <c r="D36" s="76"/>
      <c r="E36" s="76"/>
      <c r="F36" s="76"/>
      <c r="G36" s="76"/>
      <c r="H36" s="76"/>
      <c r="I36" s="77"/>
    </row>
    <row r="37" spans="1:14" x14ac:dyDescent="0.25">
      <c r="A37" s="29"/>
      <c r="B37" s="30"/>
      <c r="C37" s="30"/>
      <c r="D37" s="30"/>
      <c r="E37" s="30"/>
      <c r="F37" s="30"/>
      <c r="G37" s="30"/>
      <c r="H37" s="30"/>
      <c r="I37" s="32"/>
    </row>
    <row r="38" spans="1:14" x14ac:dyDescent="0.25">
      <c r="A38" s="29"/>
      <c r="B38" s="85"/>
      <c r="C38" s="86"/>
      <c r="D38" s="30"/>
      <c r="E38" s="30"/>
      <c r="F38" s="30"/>
      <c r="G38" s="30"/>
      <c r="H38" s="30"/>
      <c r="I38" s="32"/>
    </row>
    <row r="39" spans="1:14" x14ac:dyDescent="0.25">
      <c r="A39" s="29"/>
      <c r="B39" s="165" t="s">
        <v>913</v>
      </c>
      <c r="C39" s="235">
        <f>'Suscriptores x Prov'!B37</f>
        <v>124193.19913001175</v>
      </c>
      <c r="D39" s="240">
        <f>C39/C$45</f>
        <v>0.16025958735082035</v>
      </c>
      <c r="E39" s="85"/>
      <c r="F39" s="30"/>
      <c r="G39" s="30"/>
      <c r="H39" s="30"/>
      <c r="I39" s="32"/>
    </row>
    <row r="40" spans="1:14" x14ac:dyDescent="0.25">
      <c r="A40" s="80"/>
      <c r="B40" s="165" t="s">
        <v>528</v>
      </c>
      <c r="C40" s="235">
        <f>'Suscriptores x Prov'!C37</f>
        <v>208279</v>
      </c>
      <c r="D40" s="240">
        <f t="shared" ref="D40:D45" si="0">C40/C$45</f>
        <v>0.2687643673539562</v>
      </c>
      <c r="E40" s="85"/>
      <c r="F40" s="30"/>
      <c r="G40" s="30"/>
      <c r="H40" s="30"/>
      <c r="I40" s="32"/>
    </row>
    <row r="41" spans="1:14" x14ac:dyDescent="0.25">
      <c r="A41" s="29"/>
      <c r="B41" s="165" t="s">
        <v>317</v>
      </c>
      <c r="C41" s="235">
        <f>'Suscriptores x Prov'!D37</f>
        <v>12489</v>
      </c>
      <c r="D41" s="240">
        <f t="shared" si="0"/>
        <v>1.6115874302659219E-2</v>
      </c>
      <c r="E41" s="85"/>
      <c r="F41" s="30"/>
      <c r="G41" s="30"/>
      <c r="H41" s="30"/>
      <c r="I41" s="32"/>
    </row>
    <row r="42" spans="1:14" x14ac:dyDescent="0.25">
      <c r="A42" s="29"/>
      <c r="B42" s="165" t="s">
        <v>320</v>
      </c>
      <c r="C42" s="235">
        <f>'Suscriptores x Prov'!E37</f>
        <v>325790</v>
      </c>
      <c r="D42" s="240">
        <f t="shared" si="0"/>
        <v>0.42040120818827342</v>
      </c>
      <c r="E42" s="30"/>
      <c r="F42" s="30"/>
      <c r="G42" s="30"/>
      <c r="H42" s="30"/>
      <c r="I42" s="32"/>
    </row>
    <row r="43" spans="1:14" x14ac:dyDescent="0.25">
      <c r="A43" s="29"/>
      <c r="B43" s="165" t="s">
        <v>509</v>
      </c>
      <c r="C43" s="235">
        <f>'Suscriptores x Prov'!F37</f>
        <v>97641</v>
      </c>
      <c r="D43" s="240">
        <f t="shared" si="0"/>
        <v>0.12599648352838089</v>
      </c>
      <c r="E43" s="30"/>
      <c r="F43" s="30"/>
      <c r="G43" s="30"/>
      <c r="H43" s="30"/>
      <c r="I43" s="32"/>
      <c r="K43" s="237"/>
      <c r="L43" s="237"/>
      <c r="M43" s="237"/>
      <c r="N43" s="237"/>
    </row>
    <row r="44" spans="1:14" x14ac:dyDescent="0.25">
      <c r="A44" s="29"/>
      <c r="B44" s="165" t="s">
        <v>340</v>
      </c>
      <c r="C44" s="238">
        <f>'Suscriptores x Prov'!G37</f>
        <v>6558</v>
      </c>
      <c r="D44" s="240">
        <f t="shared" si="0"/>
        <v>8.4624792759099322E-3</v>
      </c>
      <c r="E44" s="30"/>
      <c r="F44" s="30"/>
      <c r="G44" s="30"/>
      <c r="H44" s="30"/>
      <c r="I44" s="32"/>
    </row>
    <row r="45" spans="1:14" x14ac:dyDescent="0.25">
      <c r="A45" s="29"/>
      <c r="B45" s="165"/>
      <c r="C45" s="239">
        <f>SUM(C39:C44)</f>
        <v>774950.19913001172</v>
      </c>
      <c r="D45" s="240">
        <f t="shared" si="0"/>
        <v>1</v>
      </c>
      <c r="E45" s="30"/>
      <c r="F45" s="30"/>
      <c r="G45" s="30"/>
      <c r="H45" s="30"/>
      <c r="I45" s="32"/>
    </row>
    <row r="46" spans="1:14" x14ac:dyDescent="0.25">
      <c r="A46" s="29"/>
      <c r="B46" s="165"/>
      <c r="C46" s="86"/>
      <c r="D46" s="30"/>
      <c r="E46" s="30"/>
      <c r="F46" s="30"/>
      <c r="G46" s="30"/>
      <c r="H46" s="30"/>
      <c r="I46" s="32"/>
      <c r="L46" s="241"/>
    </row>
    <row r="47" spans="1:14" x14ac:dyDescent="0.25">
      <c r="A47" s="29"/>
      <c r="B47" s="85"/>
      <c r="C47" s="30"/>
      <c r="D47" s="30"/>
      <c r="E47" s="30"/>
      <c r="F47" s="30"/>
      <c r="G47" s="30"/>
      <c r="H47" s="30"/>
      <c r="I47" s="32"/>
    </row>
    <row r="48" spans="1:14" x14ac:dyDescent="0.25">
      <c r="A48" s="29"/>
      <c r="B48" s="85"/>
      <c r="C48" s="30"/>
      <c r="D48" s="30"/>
      <c r="E48" s="30"/>
      <c r="F48" s="30"/>
      <c r="G48" s="30"/>
      <c r="H48" s="30"/>
      <c r="I48" s="32"/>
    </row>
    <row r="49" spans="1:9" x14ac:dyDescent="0.25">
      <c r="A49" s="29"/>
      <c r="B49" s="30"/>
      <c r="C49" s="30"/>
      <c r="D49" s="30"/>
      <c r="E49" s="30"/>
      <c r="F49" s="30"/>
      <c r="G49" s="30"/>
      <c r="H49" s="30"/>
      <c r="I49" s="32"/>
    </row>
    <row r="50" spans="1:9" x14ac:dyDescent="0.25">
      <c r="A50" s="29"/>
      <c r="B50" s="30"/>
      <c r="C50" s="30"/>
      <c r="D50" s="30"/>
      <c r="E50" s="30"/>
      <c r="F50" s="30"/>
      <c r="G50" s="30"/>
      <c r="H50" s="30"/>
      <c r="I50" s="32"/>
    </row>
    <row r="51" spans="1:9" x14ac:dyDescent="0.25">
      <c r="A51" s="29"/>
      <c r="B51" s="30"/>
      <c r="C51" s="30"/>
      <c r="D51" s="30"/>
      <c r="E51" s="30"/>
      <c r="F51" s="30"/>
      <c r="G51" s="30"/>
      <c r="H51" s="30"/>
      <c r="I51" s="32"/>
    </row>
    <row r="52" spans="1:9" x14ac:dyDescent="0.25">
      <c r="A52" s="29"/>
      <c r="B52" s="30"/>
      <c r="C52" s="30"/>
      <c r="D52" s="30"/>
      <c r="E52" s="30"/>
      <c r="F52" s="30"/>
      <c r="G52" s="30"/>
      <c r="H52" s="30"/>
      <c r="I52" s="32"/>
    </row>
    <row r="53" spans="1:9" x14ac:dyDescent="0.25">
      <c r="A53" s="29"/>
      <c r="B53" s="30"/>
      <c r="C53" s="30"/>
      <c r="D53" s="30"/>
      <c r="E53" s="30"/>
      <c r="F53" s="30"/>
      <c r="G53" s="30"/>
      <c r="H53" s="30"/>
      <c r="I53" s="32"/>
    </row>
    <row r="54" spans="1:9" x14ac:dyDescent="0.25">
      <c r="A54" s="29"/>
      <c r="B54" s="30"/>
      <c r="C54" s="30"/>
      <c r="D54" s="30"/>
      <c r="E54" s="30"/>
      <c r="F54" s="30"/>
      <c r="G54" s="30"/>
      <c r="H54" s="30"/>
      <c r="I54" s="32"/>
    </row>
    <row r="55" spans="1:9" x14ac:dyDescent="0.25">
      <c r="A55" s="29"/>
      <c r="B55" s="30"/>
      <c r="C55" s="30"/>
      <c r="D55" s="30"/>
      <c r="E55" s="30"/>
      <c r="F55" s="30"/>
      <c r="G55" s="30"/>
      <c r="H55" s="30"/>
      <c r="I55" s="32"/>
    </row>
    <row r="56" spans="1:9" x14ac:dyDescent="0.25">
      <c r="A56" s="29"/>
      <c r="B56" s="30"/>
      <c r="C56" s="30"/>
      <c r="D56" s="30"/>
      <c r="E56" s="30"/>
      <c r="F56" s="30"/>
      <c r="G56" s="30"/>
      <c r="H56" s="30"/>
      <c r="I56" s="32"/>
    </row>
    <row r="57" spans="1:9" x14ac:dyDescent="0.25">
      <c r="A57" s="29"/>
      <c r="B57" s="30"/>
      <c r="C57" s="30"/>
      <c r="D57" s="30"/>
      <c r="E57" s="30"/>
      <c r="F57" s="30"/>
      <c r="G57" s="30"/>
      <c r="H57" s="30"/>
      <c r="I57" s="32"/>
    </row>
    <row r="58" spans="1:9" x14ac:dyDescent="0.25">
      <c r="A58" s="29"/>
      <c r="B58" s="30"/>
      <c r="C58" s="30"/>
      <c r="D58" s="30"/>
      <c r="E58" s="30"/>
      <c r="F58" s="30"/>
      <c r="G58" s="30"/>
      <c r="H58" s="30"/>
      <c r="I58" s="32"/>
    </row>
    <row r="59" spans="1:9" x14ac:dyDescent="0.25">
      <c r="A59" s="29"/>
      <c r="B59" s="30"/>
      <c r="C59" s="30"/>
      <c r="D59" s="30"/>
      <c r="E59" s="30"/>
      <c r="F59" s="30"/>
      <c r="G59" s="30"/>
      <c r="H59" s="30"/>
      <c r="I59" s="32"/>
    </row>
    <row r="60" spans="1:9" x14ac:dyDescent="0.25">
      <c r="A60" s="29"/>
      <c r="B60" s="30"/>
      <c r="C60" s="30"/>
      <c r="D60" s="30"/>
      <c r="E60" s="30"/>
      <c r="F60" s="30"/>
      <c r="G60" s="30"/>
      <c r="H60" s="30"/>
      <c r="I60" s="32"/>
    </row>
    <row r="61" spans="1:9" x14ac:dyDescent="0.25">
      <c r="A61" s="29"/>
      <c r="B61" s="30"/>
      <c r="C61" s="30"/>
      <c r="D61" s="30"/>
      <c r="E61" s="30"/>
      <c r="F61" s="30"/>
      <c r="G61" s="30"/>
      <c r="H61" s="30"/>
      <c r="I61" s="32"/>
    </row>
    <row r="62" spans="1:9" x14ac:dyDescent="0.25">
      <c r="A62" s="29"/>
      <c r="B62" s="30"/>
      <c r="C62" s="30"/>
      <c r="D62" s="30"/>
      <c r="E62" s="30"/>
      <c r="F62" s="30"/>
      <c r="G62" s="30"/>
      <c r="H62" s="30"/>
      <c r="I62" s="32"/>
    </row>
    <row r="63" spans="1:9" x14ac:dyDescent="0.25">
      <c r="A63" s="29"/>
      <c r="B63" s="30"/>
      <c r="C63" s="30"/>
      <c r="D63" s="30"/>
      <c r="E63" s="30"/>
      <c r="F63" s="30"/>
      <c r="G63" s="30"/>
      <c r="H63" s="30"/>
      <c r="I63" s="32"/>
    </row>
    <row r="64" spans="1:9" x14ac:dyDescent="0.25">
      <c r="A64" s="29"/>
      <c r="B64" s="30"/>
      <c r="C64" s="30"/>
      <c r="D64" s="30"/>
      <c r="E64" s="30"/>
      <c r="F64" s="30"/>
      <c r="G64" s="30"/>
      <c r="H64" s="30"/>
      <c r="I64" s="32"/>
    </row>
    <row r="65" spans="1:9" x14ac:dyDescent="0.25">
      <c r="A65" s="29"/>
      <c r="B65" s="30"/>
      <c r="C65" s="30"/>
      <c r="D65" s="30"/>
      <c r="E65" s="30"/>
      <c r="F65" s="30"/>
      <c r="G65" s="30"/>
      <c r="H65" s="30"/>
      <c r="I65" s="32"/>
    </row>
    <row r="66" spans="1:9" x14ac:dyDescent="0.25">
      <c r="A66" s="29"/>
      <c r="B66" s="30"/>
      <c r="C66" s="30"/>
      <c r="D66" s="30"/>
      <c r="E66" s="30"/>
      <c r="F66" s="30"/>
      <c r="G66" s="30"/>
      <c r="H66" s="30"/>
      <c r="I66" s="32"/>
    </row>
    <row r="67" spans="1:9" x14ac:dyDescent="0.25">
      <c r="A67" s="29"/>
      <c r="B67" s="30"/>
      <c r="C67" s="30"/>
      <c r="D67" s="30"/>
      <c r="E67" s="30"/>
      <c r="F67" s="30"/>
      <c r="G67" s="30"/>
      <c r="H67" s="30"/>
      <c r="I67" s="32"/>
    </row>
    <row r="68" spans="1:9" x14ac:dyDescent="0.25">
      <c r="A68" s="29"/>
      <c r="B68" s="30"/>
      <c r="C68" s="30"/>
      <c r="D68" s="30"/>
      <c r="E68" s="30"/>
      <c r="F68" s="30"/>
      <c r="G68" s="30"/>
      <c r="H68" s="30"/>
      <c r="I68" s="32"/>
    </row>
    <row r="69" spans="1:9" ht="15.75" thickBot="1" x14ac:dyDescent="0.3">
      <c r="A69" s="75"/>
      <c r="B69" s="76"/>
      <c r="C69" s="76"/>
      <c r="D69" s="76"/>
      <c r="E69" s="76"/>
      <c r="F69" s="76"/>
      <c r="G69" s="76"/>
      <c r="H69" s="76"/>
      <c r="I69" s="77"/>
    </row>
  </sheetData>
  <sortState ref="B12:C36">
    <sortCondition descending="1" ref="C12:C36"/>
  </sortState>
  <mergeCells count="3">
    <mergeCell ref="A9:I9"/>
    <mergeCell ref="A11:I11"/>
    <mergeCell ref="A10:I10"/>
  </mergeCells>
  <hyperlinks>
    <hyperlink ref="H7" location="Índice!A1" display="Regresar al Índice"/>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workbookViewId="0"/>
  </sheetViews>
  <sheetFormatPr baseColWidth="10" defaultRowHeight="15" x14ac:dyDescent="0.25"/>
  <cols>
    <col min="1" max="1" width="12.28515625" customWidth="1"/>
  </cols>
  <sheetData>
    <row r="1" spans="1:9" s="12" customFormat="1" ht="42.75" x14ac:dyDescent="0.25">
      <c r="A1" s="8" t="s">
        <v>527</v>
      </c>
      <c r="B1" s="8" t="s">
        <v>913</v>
      </c>
      <c r="C1" s="8" t="s">
        <v>528</v>
      </c>
      <c r="D1" s="8" t="s">
        <v>317</v>
      </c>
      <c r="E1" s="8" t="s">
        <v>320</v>
      </c>
      <c r="F1" s="8" t="s">
        <v>509</v>
      </c>
      <c r="G1" s="8" t="s">
        <v>340</v>
      </c>
      <c r="H1" s="8" t="s">
        <v>146</v>
      </c>
      <c r="I1" s="8" t="s">
        <v>572</v>
      </c>
    </row>
    <row r="2" spans="1:9" s="12" customFormat="1" ht="15.75" thickBot="1" x14ac:dyDescent="0.3">
      <c r="A2" s="9" t="str">
        <f>+'Suscriptores x Prov'!A12</f>
        <v>AZUAY</v>
      </c>
      <c r="B2" s="10">
        <v>3614</v>
      </c>
      <c r="C2" s="111">
        <v>8689</v>
      </c>
      <c r="D2" s="112">
        <v>284</v>
      </c>
      <c r="E2" s="112">
        <v>30650</v>
      </c>
      <c r="F2" s="111">
        <v>7001</v>
      </c>
      <c r="G2" s="10">
        <v>990</v>
      </c>
      <c r="H2" s="10">
        <v>109</v>
      </c>
      <c r="I2" s="11">
        <f t="shared" ref="I2:I26" si="0">SUM(B2:H2)</f>
        <v>51337</v>
      </c>
    </row>
    <row r="3" spans="1:9" s="12" customFormat="1" ht="15.75" thickBot="1" x14ac:dyDescent="0.3">
      <c r="A3" s="9" t="str">
        <f>+'Suscriptores x Prov'!A13</f>
        <v>BOLIVAR</v>
      </c>
      <c r="B3" s="10">
        <v>2439.9968396917557</v>
      </c>
      <c r="C3" s="111">
        <v>3355</v>
      </c>
      <c r="D3" s="112">
        <v>58</v>
      </c>
      <c r="E3" s="112">
        <v>3713</v>
      </c>
      <c r="F3" s="111">
        <v>0</v>
      </c>
      <c r="G3" s="10">
        <v>14</v>
      </c>
      <c r="H3" s="10">
        <v>0</v>
      </c>
      <c r="I3" s="11">
        <f t="shared" si="0"/>
        <v>9579.9968396917557</v>
      </c>
    </row>
    <row r="4" spans="1:9" s="12" customFormat="1" ht="15.75" thickBot="1" x14ac:dyDescent="0.3">
      <c r="A4" s="9" t="str">
        <f>+'Suscriptores x Prov'!A14</f>
        <v>CAÑAR</v>
      </c>
      <c r="B4" s="10">
        <v>7215.7446074906738</v>
      </c>
      <c r="C4" s="111">
        <v>1737</v>
      </c>
      <c r="D4" s="112">
        <v>39</v>
      </c>
      <c r="E4" s="112">
        <v>2700</v>
      </c>
      <c r="F4" s="111">
        <v>0</v>
      </c>
      <c r="G4" s="10">
        <v>14</v>
      </c>
      <c r="H4" s="10">
        <v>7</v>
      </c>
      <c r="I4" s="11">
        <f t="shared" si="0"/>
        <v>11712.744607490673</v>
      </c>
    </row>
    <row r="5" spans="1:9" s="12" customFormat="1" ht="15.75" thickBot="1" x14ac:dyDescent="0.3">
      <c r="A5" s="9" t="str">
        <f>+'Suscriptores x Prov'!A15</f>
        <v>CARCHI</v>
      </c>
      <c r="B5" s="10">
        <v>2560</v>
      </c>
      <c r="C5" s="111">
        <v>2192</v>
      </c>
      <c r="D5" s="112">
        <v>93</v>
      </c>
      <c r="E5" s="112">
        <v>1357</v>
      </c>
      <c r="F5" s="111">
        <v>602</v>
      </c>
      <c r="G5" s="10">
        <v>22</v>
      </c>
      <c r="H5" s="10">
        <v>0</v>
      </c>
      <c r="I5" s="11">
        <f t="shared" si="0"/>
        <v>6826</v>
      </c>
    </row>
    <row r="6" spans="1:9" s="12" customFormat="1" ht="15.75" thickBot="1" x14ac:dyDescent="0.3">
      <c r="A6" s="9" t="str">
        <f>+'Suscriptores x Prov'!A16</f>
        <v>CHIMBORAZO</v>
      </c>
      <c r="B6" s="10">
        <v>1772</v>
      </c>
      <c r="C6" s="111">
        <v>12388</v>
      </c>
      <c r="D6" s="112">
        <v>238</v>
      </c>
      <c r="E6" s="112">
        <v>6568</v>
      </c>
      <c r="F6" s="111">
        <v>1786</v>
      </c>
      <c r="G6" s="10">
        <v>309</v>
      </c>
      <c r="H6" s="10">
        <v>14</v>
      </c>
      <c r="I6" s="11">
        <f t="shared" si="0"/>
        <v>23075</v>
      </c>
    </row>
    <row r="7" spans="1:9" s="12" customFormat="1" ht="15.75" thickBot="1" x14ac:dyDescent="0.3">
      <c r="A7" s="9" t="str">
        <f>+'Suscriptores x Prov'!A17</f>
        <v>COTOPAXI</v>
      </c>
      <c r="B7" s="10">
        <v>4262</v>
      </c>
      <c r="C7" s="111">
        <v>5658</v>
      </c>
      <c r="D7" s="112">
        <v>126</v>
      </c>
      <c r="E7" s="112">
        <v>4462</v>
      </c>
      <c r="F7" s="111">
        <v>0</v>
      </c>
      <c r="G7" s="10">
        <v>85</v>
      </c>
      <c r="H7" s="10">
        <v>27</v>
      </c>
      <c r="I7" s="11">
        <f t="shared" si="0"/>
        <v>14620</v>
      </c>
    </row>
    <row r="8" spans="1:9" s="12" customFormat="1" ht="15.75" thickBot="1" x14ac:dyDescent="0.3">
      <c r="A8" s="9" t="str">
        <f>+'Suscriptores x Prov'!A18</f>
        <v>EL ORO</v>
      </c>
      <c r="B8" s="10">
        <v>14765.381057088158</v>
      </c>
      <c r="C8" s="111">
        <v>7829</v>
      </c>
      <c r="D8" s="112">
        <v>252</v>
      </c>
      <c r="E8" s="112">
        <v>15039</v>
      </c>
      <c r="F8" s="111">
        <v>6045</v>
      </c>
      <c r="G8" s="10">
        <v>480</v>
      </c>
      <c r="H8" s="10">
        <v>4</v>
      </c>
      <c r="I8" s="11">
        <f t="shared" si="0"/>
        <v>44414.381057088161</v>
      </c>
    </row>
    <row r="9" spans="1:9" s="12" customFormat="1" ht="15.75" thickBot="1" x14ac:dyDescent="0.3">
      <c r="A9" s="9" t="str">
        <f>+'Suscriptores x Prov'!A19</f>
        <v>ESMERALDAS</v>
      </c>
      <c r="B9" s="10">
        <v>2857.4312093015174</v>
      </c>
      <c r="C9" s="111">
        <v>9092</v>
      </c>
      <c r="D9" s="112">
        <v>572</v>
      </c>
      <c r="E9" s="112">
        <v>25511</v>
      </c>
      <c r="F9" s="111">
        <v>0</v>
      </c>
      <c r="G9" s="10">
        <v>38</v>
      </c>
      <c r="H9" s="10">
        <v>10</v>
      </c>
      <c r="I9" s="11">
        <f t="shared" si="0"/>
        <v>38080.431209301518</v>
      </c>
    </row>
    <row r="10" spans="1:9" s="12" customFormat="1" ht="15.75" thickBot="1" x14ac:dyDescent="0.3">
      <c r="A10" s="9" t="str">
        <f>+'Suscriptores x Prov'!A20</f>
        <v>GALAPAGOS</v>
      </c>
      <c r="B10" s="10">
        <v>1877</v>
      </c>
      <c r="C10" s="111">
        <v>1100</v>
      </c>
      <c r="D10" s="112">
        <f>+'Suscriptores x Prov'!D23</f>
        <v>287</v>
      </c>
      <c r="E10" s="112">
        <f>+'Suscriptores x Prov'!E24</f>
        <v>23405</v>
      </c>
      <c r="F10" s="111">
        <v>0</v>
      </c>
      <c r="G10" s="10">
        <v>174</v>
      </c>
      <c r="H10" s="10">
        <v>0</v>
      </c>
      <c r="I10" s="11">
        <f t="shared" si="0"/>
        <v>26843</v>
      </c>
    </row>
    <row r="11" spans="1:9" s="12" customFormat="1" ht="15.75" thickBot="1" x14ac:dyDescent="0.3">
      <c r="A11" s="9" t="str">
        <f>+'Suscriptores x Prov'!A21</f>
        <v>GUAYAS</v>
      </c>
      <c r="B11" s="10">
        <v>42696.867642035271</v>
      </c>
      <c r="C11" s="111">
        <v>47385</v>
      </c>
      <c r="D11" s="112">
        <v>3533</v>
      </c>
      <c r="E11" s="112">
        <v>78686</v>
      </c>
      <c r="F11" s="111">
        <v>57370</v>
      </c>
      <c r="G11" s="10">
        <v>1716</v>
      </c>
      <c r="H11" s="10">
        <v>4216</v>
      </c>
      <c r="I11" s="11">
        <f t="shared" si="0"/>
        <v>235602.86764203527</v>
      </c>
    </row>
    <row r="12" spans="1:9" s="12" customFormat="1" ht="15.75" thickBot="1" x14ac:dyDescent="0.3">
      <c r="A12" s="9" t="str">
        <f>+'Suscriptores x Prov'!A22</f>
        <v>IMBABURA</v>
      </c>
      <c r="B12" s="10">
        <v>8054.5862150900239</v>
      </c>
      <c r="C12" s="111">
        <v>5536</v>
      </c>
      <c r="D12" s="112">
        <v>208</v>
      </c>
      <c r="E12" s="112">
        <v>3760</v>
      </c>
      <c r="F12" s="111">
        <v>2597</v>
      </c>
      <c r="G12" s="10">
        <v>85</v>
      </c>
      <c r="H12" s="10">
        <v>26</v>
      </c>
      <c r="I12" s="11">
        <f t="shared" si="0"/>
        <v>20266.586215090025</v>
      </c>
    </row>
    <row r="13" spans="1:9" s="12" customFormat="1" ht="15.75" thickBot="1" x14ac:dyDescent="0.3">
      <c r="A13" s="9" t="str">
        <f>+'Suscriptores x Prov'!A23</f>
        <v>LOJA</v>
      </c>
      <c r="B13" s="10">
        <v>7201.3896079316819</v>
      </c>
      <c r="C13" s="111">
        <v>9413</v>
      </c>
      <c r="D13" s="112">
        <v>248</v>
      </c>
      <c r="E13" s="112">
        <v>8537</v>
      </c>
      <c r="F13" s="111">
        <v>5739</v>
      </c>
      <c r="G13" s="10">
        <v>529</v>
      </c>
      <c r="H13" s="10">
        <v>49</v>
      </c>
      <c r="I13" s="11">
        <f t="shared" si="0"/>
        <v>31716.389607931684</v>
      </c>
    </row>
    <row r="14" spans="1:9" s="12" customFormat="1" ht="15.75" thickBot="1" x14ac:dyDescent="0.3">
      <c r="A14" s="9" t="str">
        <f>+'Suscriptores x Prov'!A24</f>
        <v>LOS RIOS</v>
      </c>
      <c r="B14" s="10">
        <v>8238.3545338542281</v>
      </c>
      <c r="C14" s="111">
        <v>9385</v>
      </c>
      <c r="D14" s="112">
        <v>544</v>
      </c>
      <c r="E14" s="112">
        <v>28870</v>
      </c>
      <c r="F14" s="111">
        <v>0</v>
      </c>
      <c r="G14" s="10">
        <v>128</v>
      </c>
      <c r="H14" s="10">
        <v>106</v>
      </c>
      <c r="I14" s="11">
        <f t="shared" si="0"/>
        <v>47271.354533854232</v>
      </c>
    </row>
    <row r="15" spans="1:9" s="12" customFormat="1" ht="15.75" thickBot="1" x14ac:dyDescent="0.3">
      <c r="A15" s="9" t="str">
        <f>+'Suscriptores x Prov'!A25</f>
        <v>MANABI</v>
      </c>
      <c r="B15" s="10">
        <v>9128.2906934093335</v>
      </c>
      <c r="C15" s="111">
        <v>23114</v>
      </c>
      <c r="D15" s="112">
        <v>798</v>
      </c>
      <c r="E15" s="112">
        <v>43824</v>
      </c>
      <c r="F15" s="111">
        <v>8604</v>
      </c>
      <c r="G15" s="10">
        <v>1208</v>
      </c>
      <c r="H15" s="10">
        <v>1964</v>
      </c>
      <c r="I15" s="11">
        <f t="shared" si="0"/>
        <v>88640.290693409333</v>
      </c>
    </row>
    <row r="16" spans="1:9" s="12" customFormat="1" ht="15.75" thickBot="1" x14ac:dyDescent="0.3">
      <c r="A16" s="9" t="str">
        <f>+'Suscriptores x Prov'!A26</f>
        <v>MORONA SANTIAGO</v>
      </c>
      <c r="B16" s="10">
        <v>1131</v>
      </c>
      <c r="C16" s="111">
        <v>2510</v>
      </c>
      <c r="D16" s="112">
        <v>85</v>
      </c>
      <c r="E16" s="112">
        <v>2087</v>
      </c>
      <c r="F16" s="111">
        <v>0</v>
      </c>
      <c r="G16" s="10">
        <v>3</v>
      </c>
      <c r="H16" s="10">
        <v>0</v>
      </c>
      <c r="I16" s="11">
        <f t="shared" si="0"/>
        <v>5816</v>
      </c>
    </row>
    <row r="17" spans="1:9" s="12" customFormat="1" ht="15.75" thickBot="1" x14ac:dyDescent="0.3">
      <c r="A17" s="9" t="str">
        <f>+'Suscriptores x Prov'!A27</f>
        <v>NAPO</v>
      </c>
      <c r="B17" s="10">
        <v>1771</v>
      </c>
      <c r="C17" s="111">
        <v>2158</v>
      </c>
      <c r="D17" s="112">
        <v>119</v>
      </c>
      <c r="E17" s="112">
        <v>1906</v>
      </c>
      <c r="F17" s="111">
        <v>0</v>
      </c>
      <c r="G17" s="10">
        <v>9</v>
      </c>
      <c r="H17" s="10">
        <v>1</v>
      </c>
      <c r="I17" s="11">
        <f t="shared" si="0"/>
        <v>5964</v>
      </c>
    </row>
    <row r="18" spans="1:9" s="12" customFormat="1" ht="15.75" thickBot="1" x14ac:dyDescent="0.3">
      <c r="A18" s="9" t="str">
        <f>+'Suscriptores x Prov'!A28</f>
        <v>ORELLANA</v>
      </c>
      <c r="B18" s="10">
        <v>1649.3199741226265</v>
      </c>
      <c r="C18" s="111">
        <v>1997</v>
      </c>
      <c r="D18" s="112">
        <v>79</v>
      </c>
      <c r="E18" s="112">
        <v>3312</v>
      </c>
      <c r="F18" s="111">
        <v>0</v>
      </c>
      <c r="G18" s="10">
        <v>13</v>
      </c>
      <c r="H18" s="10">
        <v>0</v>
      </c>
      <c r="I18" s="11">
        <f t="shared" si="0"/>
        <v>7050.3199741226263</v>
      </c>
    </row>
    <row r="19" spans="1:9" s="12" customFormat="1" ht="15.75" thickBot="1" x14ac:dyDescent="0.3">
      <c r="A19" s="9" t="str">
        <f>+'Suscriptores x Prov'!A29</f>
        <v>PASTAZA</v>
      </c>
      <c r="B19" s="10">
        <v>1613</v>
      </c>
      <c r="C19" s="111">
        <v>1635</v>
      </c>
      <c r="D19" s="112">
        <v>77</v>
      </c>
      <c r="E19" s="112">
        <v>1047</v>
      </c>
      <c r="F19" s="111">
        <v>0</v>
      </c>
      <c r="G19" s="10">
        <v>6</v>
      </c>
      <c r="H19" s="10">
        <v>0</v>
      </c>
      <c r="I19" s="11">
        <f t="shared" si="0"/>
        <v>4378</v>
      </c>
    </row>
    <row r="20" spans="1:9" s="12" customFormat="1" ht="15.75" thickBot="1" x14ac:dyDescent="0.3">
      <c r="A20" s="9" t="str">
        <f>+'Suscriptores x Prov'!A30</f>
        <v>PICHINCHA</v>
      </c>
      <c r="B20" s="10">
        <v>23294.704011890328</v>
      </c>
      <c r="C20" s="111">
        <v>63968</v>
      </c>
      <c r="D20" s="112">
        <v>1993</v>
      </c>
      <c r="E20" s="112">
        <v>71595</v>
      </c>
      <c r="F20" s="111">
        <v>39563</v>
      </c>
      <c r="G20" s="10">
        <v>2170</v>
      </c>
      <c r="H20" s="10">
        <v>4362</v>
      </c>
      <c r="I20" s="11">
        <f t="shared" si="0"/>
        <v>206945.70401189034</v>
      </c>
    </row>
    <row r="21" spans="1:9" s="12" customFormat="1" ht="15.75" thickBot="1" x14ac:dyDescent="0.3">
      <c r="A21" s="9" t="str">
        <f>+'Suscriptores x Prov'!A31</f>
        <v>SANTA ELENA</v>
      </c>
      <c r="B21" s="10">
        <v>1527</v>
      </c>
      <c r="C21" s="111">
        <v>4651</v>
      </c>
      <c r="D21" s="112">
        <v>522</v>
      </c>
      <c r="E21" s="112">
        <v>10274</v>
      </c>
      <c r="F21" s="111">
        <v>2893</v>
      </c>
      <c r="G21" s="10">
        <v>203</v>
      </c>
      <c r="H21" s="10">
        <v>100</v>
      </c>
      <c r="I21" s="11">
        <f t="shared" si="0"/>
        <v>20170</v>
      </c>
    </row>
    <row r="22" spans="1:9" s="12" customFormat="1" ht="15.75" thickBot="1" x14ac:dyDescent="0.3">
      <c r="A22" s="9" t="str">
        <f>+'Suscriptores x Prov'!A32</f>
        <v>SANTO DOMINGO DE LOS TSACHILAS</v>
      </c>
      <c r="B22" s="10">
        <v>7384</v>
      </c>
      <c r="C22" s="111">
        <v>7043</v>
      </c>
      <c r="D22" s="112">
        <v>353</v>
      </c>
      <c r="E22" s="112">
        <v>7838</v>
      </c>
      <c r="F22" s="111">
        <v>0</v>
      </c>
      <c r="G22" s="10">
        <v>225</v>
      </c>
      <c r="H22" s="10">
        <v>103</v>
      </c>
      <c r="I22" s="11">
        <f t="shared" si="0"/>
        <v>22946</v>
      </c>
    </row>
    <row r="23" spans="1:9" s="12" customFormat="1" ht="15.75" thickBot="1" x14ac:dyDescent="0.3">
      <c r="A23" s="9" t="str">
        <f>+'Suscriptores x Prov'!A33</f>
        <v>SUCUMBIOS</v>
      </c>
      <c r="B23" s="10">
        <v>1631.6462944317457</v>
      </c>
      <c r="C23" s="111">
        <v>3677</v>
      </c>
      <c r="D23" s="112">
        <v>95</v>
      </c>
      <c r="E23" s="112">
        <v>4429</v>
      </c>
      <c r="F23" s="111">
        <v>0</v>
      </c>
      <c r="G23" s="10">
        <v>19</v>
      </c>
      <c r="H23" s="10">
        <v>0</v>
      </c>
      <c r="I23" s="11">
        <f t="shared" si="0"/>
        <v>9851.6462944317464</v>
      </c>
    </row>
    <row r="24" spans="1:9" s="12" customFormat="1" ht="15.75" thickBot="1" x14ac:dyDescent="0.3">
      <c r="A24" s="9" t="str">
        <f>+'Suscriptores x Prov'!A34</f>
        <v>TUNGURAHUA</v>
      </c>
      <c r="B24" s="10">
        <v>2895</v>
      </c>
      <c r="C24" s="111">
        <v>14170</v>
      </c>
      <c r="D24" s="112">
        <v>385</v>
      </c>
      <c r="E24" s="112">
        <v>9048</v>
      </c>
      <c r="F24" s="111">
        <v>4918</v>
      </c>
      <c r="G24" s="10">
        <v>580</v>
      </c>
      <c r="H24" s="10">
        <v>54</v>
      </c>
      <c r="I24" s="11">
        <f t="shared" si="0"/>
        <v>32050</v>
      </c>
    </row>
    <row r="25" spans="1:9" s="12" customFormat="1" ht="15.75" thickBot="1" x14ac:dyDescent="0.3">
      <c r="A25" s="9" t="str">
        <f>+'Suscriptores x Prov'!A35</f>
        <v>ZAMORA CHINCHIPE</v>
      </c>
      <c r="B25" s="10">
        <v>753.15015428496258</v>
      </c>
      <c r="C25" s="111">
        <v>2156</v>
      </c>
      <c r="D25" s="112">
        <v>34</v>
      </c>
      <c r="E25" s="112">
        <v>2521</v>
      </c>
      <c r="F25" s="111">
        <v>0</v>
      </c>
      <c r="G25" s="10">
        <v>4</v>
      </c>
      <c r="H25" s="10">
        <v>28</v>
      </c>
      <c r="I25" s="11">
        <f t="shared" si="0"/>
        <v>5496.1501542849628</v>
      </c>
    </row>
    <row r="26" spans="1:9" s="12" customFormat="1" ht="15.75" thickBot="1" x14ac:dyDescent="0.3">
      <c r="A26" s="9" t="str">
        <f>+'Suscriptores x Prov'!A36</f>
        <v>ZONA EN ESTUDIO</v>
      </c>
      <c r="B26" s="10">
        <f>+'Suscriptores x Prov'!B36</f>
        <v>0</v>
      </c>
      <c r="C26" s="111">
        <f>+'Suscriptores x Prov'!C36</f>
        <v>0</v>
      </c>
      <c r="D26" s="112" t="e">
        <f>+'Suscriptores x Prov'!#REF!</f>
        <v>#REF!</v>
      </c>
      <c r="E26" s="112" t="e">
        <f>+'Suscriptores x Prov'!#REF!</f>
        <v>#REF!</v>
      </c>
      <c r="F26" s="111">
        <v>0</v>
      </c>
      <c r="G26" s="10">
        <v>0</v>
      </c>
      <c r="H26" s="10">
        <v>0</v>
      </c>
      <c r="I26" s="11" t="e">
        <f t="shared" si="0"/>
        <v>#REF!</v>
      </c>
    </row>
    <row r="27" spans="1:9" s="12" customFormat="1" ht="15.75" thickBot="1" x14ac:dyDescent="0.3">
      <c r="A27" s="9" t="str">
        <f>+'Suscriptores x Prov'!A37</f>
        <v>TOTAL</v>
      </c>
      <c r="B27" s="10">
        <f>SUM(B2:B26)</f>
        <v>160332.86284062229</v>
      </c>
      <c r="C27" s="10">
        <f>SUM(C2:C26)</f>
        <v>250838</v>
      </c>
      <c r="D27" s="10" t="e">
        <f t="shared" ref="D27:H27" si="1">SUM(D2:D26)</f>
        <v>#REF!</v>
      </c>
      <c r="E27" s="10" t="e">
        <f t="shared" si="1"/>
        <v>#REF!</v>
      </c>
      <c r="F27" s="10">
        <f t="shared" si="1"/>
        <v>137118</v>
      </c>
      <c r="G27" s="10">
        <f t="shared" si="1"/>
        <v>9024</v>
      </c>
      <c r="H27" s="10">
        <f t="shared" si="1"/>
        <v>11180</v>
      </c>
      <c r="I27" s="10" t="e">
        <f>SUM(I2:I26)</f>
        <v>#REF!</v>
      </c>
    </row>
    <row r="28" spans="1:9" s="12" customFormat="1" x14ac:dyDescent="0.25"/>
    <row r="29" spans="1:9" s="12" customFormat="1" x14ac:dyDescent="0.25"/>
    <row r="30" spans="1:9" s="12" customFormat="1" x14ac:dyDescent="0.25">
      <c r="G30" s="87"/>
    </row>
    <row r="31" spans="1:9" x14ac:dyDescent="0.25">
      <c r="G31" s="88"/>
    </row>
    <row r="32" spans="1:9" x14ac:dyDescent="0.25">
      <c r="A32" t="s">
        <v>910</v>
      </c>
      <c r="G32" s="88"/>
    </row>
    <row r="33" spans="1:10" ht="42.75" x14ac:dyDescent="0.25">
      <c r="A33" s="8" t="s">
        <v>527</v>
      </c>
      <c r="B33" s="8" t="s">
        <v>913</v>
      </c>
      <c r="C33" s="8" t="s">
        <v>528</v>
      </c>
      <c r="D33" s="8" t="s">
        <v>317</v>
      </c>
      <c r="E33" s="8" t="s">
        <v>320</v>
      </c>
      <c r="F33" s="8" t="s">
        <v>509</v>
      </c>
      <c r="G33" s="8" t="s">
        <v>340</v>
      </c>
      <c r="H33" s="8" t="s">
        <v>146</v>
      </c>
      <c r="I33" s="8" t="s">
        <v>572</v>
      </c>
    </row>
    <row r="34" spans="1:10" ht="15.75" thickBot="1" x14ac:dyDescent="0.3">
      <c r="A34" s="9" t="s">
        <v>127</v>
      </c>
      <c r="B34" s="10">
        <v>42696.867642035271</v>
      </c>
      <c r="C34" s="10">
        <v>47385</v>
      </c>
      <c r="D34" s="11">
        <v>3533</v>
      </c>
      <c r="E34" s="11">
        <v>78686</v>
      </c>
      <c r="F34" s="10">
        <v>57370</v>
      </c>
      <c r="G34" s="10">
        <v>1716</v>
      </c>
      <c r="H34" s="10">
        <v>4216</v>
      </c>
      <c r="I34" s="11">
        <v>235602.86764203527</v>
      </c>
    </row>
    <row r="35" spans="1:10" ht="15.75" thickBot="1" x14ac:dyDescent="0.3">
      <c r="A35" s="9" t="s">
        <v>310</v>
      </c>
      <c r="B35" s="10">
        <v>23294.704011890328</v>
      </c>
      <c r="C35" s="10">
        <v>63968</v>
      </c>
      <c r="D35" s="11">
        <v>1993</v>
      </c>
      <c r="E35" s="11">
        <v>71595</v>
      </c>
      <c r="F35" s="10">
        <v>39563</v>
      </c>
      <c r="G35" s="10">
        <v>2170</v>
      </c>
      <c r="H35" s="10">
        <v>4362</v>
      </c>
      <c r="I35" s="11">
        <v>206945.70401189034</v>
      </c>
    </row>
    <row r="36" spans="1:10" ht="15.75" thickBot="1" x14ac:dyDescent="0.3">
      <c r="A36" s="9" t="s">
        <v>229</v>
      </c>
      <c r="B36" s="10">
        <v>9128.2906934093335</v>
      </c>
      <c r="C36" s="10">
        <v>23114</v>
      </c>
      <c r="D36" s="11">
        <v>798</v>
      </c>
      <c r="E36" s="11">
        <v>43824</v>
      </c>
      <c r="F36" s="10">
        <v>8604</v>
      </c>
      <c r="G36" s="10">
        <v>1208</v>
      </c>
      <c r="H36" s="10">
        <v>1964</v>
      </c>
      <c r="I36" s="11">
        <v>88640.290693409333</v>
      </c>
    </row>
    <row r="37" spans="1:10" ht="15.75" thickBot="1" x14ac:dyDescent="0.3">
      <c r="A37" s="9" t="s">
        <v>1</v>
      </c>
      <c r="B37" s="10">
        <v>3614</v>
      </c>
      <c r="C37" s="10">
        <v>8689</v>
      </c>
      <c r="D37" s="11">
        <v>284</v>
      </c>
      <c r="E37" s="11">
        <v>30650</v>
      </c>
      <c r="F37" s="10">
        <v>7001</v>
      </c>
      <c r="G37" s="10">
        <v>990</v>
      </c>
      <c r="H37" s="10">
        <v>109</v>
      </c>
      <c r="I37" s="11">
        <v>51337</v>
      </c>
    </row>
    <row r="38" spans="1:10" ht="15.75" thickBot="1" x14ac:dyDescent="0.3">
      <c r="A38" s="9" t="s">
        <v>201</v>
      </c>
      <c r="B38" s="10">
        <v>8238.3545338542281</v>
      </c>
      <c r="C38" s="10">
        <v>9385</v>
      </c>
      <c r="D38" s="11">
        <v>544</v>
      </c>
      <c r="E38" s="11">
        <v>28870</v>
      </c>
      <c r="F38" s="10">
        <v>0</v>
      </c>
      <c r="G38" s="10">
        <v>128</v>
      </c>
      <c r="H38" s="10">
        <v>106</v>
      </c>
      <c r="I38" s="11">
        <v>47271.354533854232</v>
      </c>
    </row>
    <row r="39" spans="1:10" ht="15.75" thickBot="1" x14ac:dyDescent="0.3">
      <c r="A39" s="9" t="s">
        <v>74</v>
      </c>
      <c r="B39" s="10">
        <v>14765.381057088158</v>
      </c>
      <c r="C39" s="10">
        <v>7829</v>
      </c>
      <c r="D39" s="11">
        <v>252</v>
      </c>
      <c r="E39" s="11">
        <v>15039</v>
      </c>
      <c r="F39" s="10">
        <v>6045</v>
      </c>
      <c r="G39" s="10">
        <v>480</v>
      </c>
      <c r="H39" s="10">
        <v>4</v>
      </c>
      <c r="I39" s="11">
        <v>44414.381057088161</v>
      </c>
    </row>
    <row r="40" spans="1:10" ht="15.75" thickBot="1" x14ac:dyDescent="0.3">
      <c r="A40" s="9" t="s">
        <v>107</v>
      </c>
      <c r="B40" s="10">
        <v>2857.4312093015174</v>
      </c>
      <c r="C40" s="10">
        <v>9092</v>
      </c>
      <c r="D40" s="11">
        <v>572</v>
      </c>
      <c r="E40" s="11">
        <v>25511</v>
      </c>
      <c r="F40" s="10">
        <v>0</v>
      </c>
      <c r="G40" s="10">
        <v>38</v>
      </c>
      <c r="H40" s="10">
        <v>10</v>
      </c>
      <c r="I40" s="11">
        <v>38080.431209301518</v>
      </c>
    </row>
    <row r="41" spans="1:10" ht="15.75" thickBot="1" x14ac:dyDescent="0.3">
      <c r="A41" s="9" t="s">
        <v>369</v>
      </c>
      <c r="B41" s="10">
        <v>2895</v>
      </c>
      <c r="C41" s="26">
        <v>14170</v>
      </c>
      <c r="D41" s="11">
        <v>385</v>
      </c>
      <c r="E41" s="11">
        <v>9048</v>
      </c>
      <c r="F41" s="10">
        <v>4918</v>
      </c>
      <c r="G41" s="10">
        <v>580</v>
      </c>
      <c r="H41" s="10">
        <v>54</v>
      </c>
      <c r="I41" s="11">
        <v>32050</v>
      </c>
    </row>
    <row r="42" spans="1:10" ht="15.75" thickBot="1" x14ac:dyDescent="0.3">
      <c r="A42" s="9" t="s">
        <v>164</v>
      </c>
      <c r="B42" s="10">
        <v>7201.3896079316819</v>
      </c>
      <c r="C42" s="10">
        <v>9413</v>
      </c>
      <c r="D42" s="11">
        <v>248</v>
      </c>
      <c r="E42" s="11">
        <v>8537</v>
      </c>
      <c r="F42" s="10">
        <v>5739</v>
      </c>
      <c r="G42" s="10">
        <v>529</v>
      </c>
      <c r="H42" s="10">
        <v>49</v>
      </c>
      <c r="I42" s="11">
        <v>31716.389607931684</v>
      </c>
    </row>
    <row r="43" spans="1:10" ht="15.75" thickBot="1" x14ac:dyDescent="0.3">
      <c r="A43" s="9" t="s">
        <v>49</v>
      </c>
      <c r="B43" s="10">
        <v>1772</v>
      </c>
      <c r="C43" s="10">
        <v>12388</v>
      </c>
      <c r="D43" s="11">
        <v>238</v>
      </c>
      <c r="E43" s="11">
        <v>6568</v>
      </c>
      <c r="F43" s="10">
        <v>1786</v>
      </c>
      <c r="G43" s="10">
        <v>309</v>
      </c>
      <c r="H43" s="10">
        <v>14</v>
      </c>
      <c r="I43" s="11">
        <v>23075</v>
      </c>
      <c r="J43" t="s">
        <v>592</v>
      </c>
    </row>
    <row r="44" spans="1:10" ht="15.75" thickBot="1" x14ac:dyDescent="0.3">
      <c r="A44" s="9" t="s">
        <v>344</v>
      </c>
      <c r="B44" s="10">
        <v>7384</v>
      </c>
      <c r="C44" s="10">
        <v>7043</v>
      </c>
      <c r="D44" s="11">
        <v>353</v>
      </c>
      <c r="E44" s="11">
        <v>7838</v>
      </c>
      <c r="F44" s="10">
        <v>0</v>
      </c>
      <c r="G44" s="10">
        <v>225</v>
      </c>
      <c r="H44" s="10">
        <v>103</v>
      </c>
      <c r="I44" s="11">
        <v>22946</v>
      </c>
      <c r="J44" s="24">
        <f>+SUM(I44:I58)</f>
        <v>147828.44408511178</v>
      </c>
    </row>
    <row r="45" spans="1:10" ht="15.75" thickBot="1" x14ac:dyDescent="0.3">
      <c r="A45" s="9" t="s">
        <v>154</v>
      </c>
      <c r="B45" s="10">
        <v>8054.5862150900239</v>
      </c>
      <c r="C45" s="10">
        <v>5536</v>
      </c>
      <c r="D45" s="11">
        <v>208</v>
      </c>
      <c r="E45" s="11">
        <v>3760</v>
      </c>
      <c r="F45" s="10">
        <v>2597</v>
      </c>
      <c r="G45" s="10">
        <v>85</v>
      </c>
      <c r="H45" s="10">
        <v>26</v>
      </c>
      <c r="I45" s="11">
        <v>20266.586215090025</v>
      </c>
    </row>
    <row r="46" spans="1:10" ht="15.75" thickBot="1" x14ac:dyDescent="0.3">
      <c r="A46" s="9" t="s">
        <v>342</v>
      </c>
      <c r="B46" s="10">
        <v>1527</v>
      </c>
      <c r="C46" s="10">
        <v>4651</v>
      </c>
      <c r="D46" s="11">
        <v>522</v>
      </c>
      <c r="E46" s="11">
        <v>10274</v>
      </c>
      <c r="F46" s="10">
        <v>2893</v>
      </c>
      <c r="G46" s="10">
        <v>203</v>
      </c>
      <c r="H46" s="10">
        <v>100</v>
      </c>
      <c r="I46" s="11">
        <v>20170</v>
      </c>
    </row>
    <row r="47" spans="1:10" ht="15.75" thickBot="1" x14ac:dyDescent="0.3">
      <c r="A47" s="9" t="s">
        <v>64</v>
      </c>
      <c r="B47" s="10">
        <v>4262</v>
      </c>
      <c r="C47" s="10">
        <v>5658</v>
      </c>
      <c r="D47" s="11">
        <v>126</v>
      </c>
      <c r="E47" s="11">
        <v>4462</v>
      </c>
      <c r="F47" s="10">
        <v>0</v>
      </c>
      <c r="G47" s="10">
        <v>85</v>
      </c>
      <c r="H47" s="10">
        <v>27</v>
      </c>
      <c r="I47" s="11">
        <v>14620</v>
      </c>
    </row>
    <row r="48" spans="1:10" ht="15.75" thickBot="1" x14ac:dyDescent="0.3">
      <c r="A48" s="9" t="s">
        <v>35</v>
      </c>
      <c r="B48" s="10">
        <v>7215.7446074906738</v>
      </c>
      <c r="C48" s="10">
        <v>1737</v>
      </c>
      <c r="D48" s="11">
        <v>39</v>
      </c>
      <c r="E48" s="11">
        <v>2700</v>
      </c>
      <c r="F48" s="10">
        <v>0</v>
      </c>
      <c r="G48" s="10">
        <v>14</v>
      </c>
      <c r="H48" s="10">
        <v>7</v>
      </c>
      <c r="I48" s="11">
        <v>11712.744607490673</v>
      </c>
    </row>
    <row r="49" spans="1:9" ht="15.75" thickBot="1" x14ac:dyDescent="0.3">
      <c r="A49" s="9" t="s">
        <v>352</v>
      </c>
      <c r="B49" s="10">
        <v>1631.6462944317457</v>
      </c>
      <c r="C49" s="10">
        <v>3677</v>
      </c>
      <c r="D49" s="11">
        <v>95</v>
      </c>
      <c r="E49" s="11">
        <v>4429</v>
      </c>
      <c r="F49" s="10">
        <v>0</v>
      </c>
      <c r="G49" s="10">
        <v>19</v>
      </c>
      <c r="H49" s="10">
        <v>0</v>
      </c>
      <c r="I49" s="11">
        <v>9851.6462944317464</v>
      </c>
    </row>
    <row r="50" spans="1:9" ht="15.75" thickBot="1" x14ac:dyDescent="0.3">
      <c r="A50" s="9" t="s">
        <v>26</v>
      </c>
      <c r="B50" s="10">
        <v>2439.9968396917557</v>
      </c>
      <c r="C50" s="10">
        <v>3355</v>
      </c>
      <c r="D50" s="11">
        <v>58</v>
      </c>
      <c r="E50" s="11">
        <v>3713</v>
      </c>
      <c r="F50" s="10">
        <v>0</v>
      </c>
      <c r="G50" s="10">
        <v>14</v>
      </c>
      <c r="H50" s="10">
        <v>0</v>
      </c>
      <c r="I50" s="11">
        <v>9579.9968396917557</v>
      </c>
    </row>
    <row r="51" spans="1:9" ht="15.75" thickBot="1" x14ac:dyDescent="0.3">
      <c r="A51" s="9" t="s">
        <v>297</v>
      </c>
      <c r="B51" s="10">
        <v>1649.3199741226265</v>
      </c>
      <c r="C51" s="10">
        <v>1997</v>
      </c>
      <c r="D51" s="11">
        <v>79</v>
      </c>
      <c r="E51" s="11">
        <v>3312</v>
      </c>
      <c r="F51" s="10">
        <v>0</v>
      </c>
      <c r="G51" s="10">
        <v>13</v>
      </c>
      <c r="H51" s="10">
        <v>0</v>
      </c>
      <c r="I51" s="11">
        <v>7050.3199741226263</v>
      </c>
    </row>
    <row r="52" spans="1:9" ht="15.75" thickBot="1" x14ac:dyDescent="0.3">
      <c r="A52" s="9" t="s">
        <v>43</v>
      </c>
      <c r="B52" s="10">
        <v>2560</v>
      </c>
      <c r="C52" s="10">
        <v>2192</v>
      </c>
      <c r="D52" s="11">
        <v>93</v>
      </c>
      <c r="E52" s="11">
        <v>1357</v>
      </c>
      <c r="F52" s="10">
        <v>602</v>
      </c>
      <c r="G52" s="10">
        <v>22</v>
      </c>
      <c r="H52" s="10">
        <v>0</v>
      </c>
      <c r="I52" s="11">
        <v>6826</v>
      </c>
    </row>
    <row r="53" spans="1:9" ht="15.75" thickBot="1" x14ac:dyDescent="0.3">
      <c r="A53" s="9" t="s">
        <v>290</v>
      </c>
      <c r="B53" s="10">
        <v>1771</v>
      </c>
      <c r="C53" s="10">
        <v>2158</v>
      </c>
      <c r="D53" s="11">
        <v>119</v>
      </c>
      <c r="E53" s="11">
        <v>1906</v>
      </c>
      <c r="F53" s="10">
        <v>0</v>
      </c>
      <c r="G53" s="10">
        <v>9</v>
      </c>
      <c r="H53" s="10">
        <v>1</v>
      </c>
      <c r="I53" s="11">
        <v>5964</v>
      </c>
    </row>
    <row r="54" spans="1:9" ht="15.75" thickBot="1" x14ac:dyDescent="0.3">
      <c r="A54" s="9" t="s">
        <v>274</v>
      </c>
      <c r="B54" s="10">
        <v>1131</v>
      </c>
      <c r="C54" s="10">
        <v>2510</v>
      </c>
      <c r="D54" s="10">
        <v>85</v>
      </c>
      <c r="E54" s="11">
        <v>2087</v>
      </c>
      <c r="F54" s="10">
        <v>0</v>
      </c>
      <c r="G54" s="10">
        <v>3</v>
      </c>
      <c r="H54" s="10">
        <v>0</v>
      </c>
      <c r="I54" s="11">
        <v>5816</v>
      </c>
    </row>
    <row r="55" spans="1:9" ht="15.75" thickBot="1" x14ac:dyDescent="0.3">
      <c r="A55" s="9" t="s">
        <v>376</v>
      </c>
      <c r="B55" s="10">
        <v>753.15015428496258</v>
      </c>
      <c r="C55" s="10">
        <v>2156</v>
      </c>
      <c r="D55" s="10">
        <v>34</v>
      </c>
      <c r="E55" s="11">
        <v>2521</v>
      </c>
      <c r="F55" s="10">
        <v>0</v>
      </c>
      <c r="G55" s="10">
        <v>4</v>
      </c>
      <c r="H55" s="10">
        <v>28</v>
      </c>
      <c r="I55" s="11">
        <v>5496.1501542849628</v>
      </c>
    </row>
    <row r="56" spans="1:9" ht="15.75" thickBot="1" x14ac:dyDescent="0.3">
      <c r="A56" s="9" t="s">
        <v>304</v>
      </c>
      <c r="B56" s="10">
        <v>1613</v>
      </c>
      <c r="C56" s="10">
        <v>1635</v>
      </c>
      <c r="D56" s="10">
        <v>77</v>
      </c>
      <c r="E56" s="11">
        <v>1047</v>
      </c>
      <c r="F56" s="10">
        <v>0</v>
      </c>
      <c r="G56" s="10">
        <v>6</v>
      </c>
      <c r="H56" s="10">
        <v>0</v>
      </c>
      <c r="I56" s="11">
        <v>4378</v>
      </c>
    </row>
    <row r="57" spans="1:9" ht="15.75" thickBot="1" x14ac:dyDescent="0.3">
      <c r="A57" s="9" t="s">
        <v>121</v>
      </c>
      <c r="B57" s="10">
        <v>1877</v>
      </c>
      <c r="C57" s="10">
        <v>1100</v>
      </c>
      <c r="D57" s="10">
        <v>0</v>
      </c>
      <c r="E57" s="11">
        <v>0</v>
      </c>
      <c r="F57" s="10">
        <v>0</v>
      </c>
      <c r="G57" s="10">
        <v>174</v>
      </c>
      <c r="H57" s="10">
        <v>0</v>
      </c>
      <c r="I57" s="11">
        <v>3151</v>
      </c>
    </row>
    <row r="58" spans="1:9" ht="15.75" thickBot="1" x14ac:dyDescent="0.3">
      <c r="A58" s="9" t="s">
        <v>785</v>
      </c>
      <c r="B58" s="10">
        <v>0</v>
      </c>
      <c r="C58" s="10">
        <v>0</v>
      </c>
      <c r="D58" s="10">
        <v>0</v>
      </c>
      <c r="E58" s="11">
        <v>0</v>
      </c>
      <c r="F58" s="10">
        <v>0</v>
      </c>
      <c r="G58" s="10">
        <v>0</v>
      </c>
      <c r="H58" s="10">
        <v>0</v>
      </c>
      <c r="I58" s="11">
        <v>0</v>
      </c>
    </row>
    <row r="59" spans="1:9" s="12" customFormat="1" ht="15.75" thickBot="1" x14ac:dyDescent="0.3">
      <c r="A59" s="9" t="s">
        <v>486</v>
      </c>
      <c r="B59" s="10">
        <f t="shared" ref="B59:I59" si="2">SUM(B34:B58)</f>
        <v>160332.86284062229</v>
      </c>
      <c r="C59" s="10">
        <f t="shared" si="2"/>
        <v>250838</v>
      </c>
      <c r="D59" s="10">
        <f t="shared" si="2"/>
        <v>10735</v>
      </c>
      <c r="E59" s="10">
        <f t="shared" si="2"/>
        <v>367734</v>
      </c>
      <c r="F59" s="10">
        <f t="shared" si="2"/>
        <v>137118</v>
      </c>
      <c r="G59" s="10">
        <f t="shared" si="2"/>
        <v>9024</v>
      </c>
      <c r="H59" s="10">
        <f t="shared" si="2"/>
        <v>11180</v>
      </c>
      <c r="I59" s="10">
        <f t="shared" si="2"/>
        <v>946961.8628406222</v>
      </c>
    </row>
    <row r="60" spans="1:9" x14ac:dyDescent="0.25">
      <c r="A60" s="93" t="s">
        <v>914</v>
      </c>
      <c r="B60" s="16">
        <f t="shared" ref="B60:H60" si="3">+B59/$I$59</f>
        <v>0.16931290385831199</v>
      </c>
      <c r="C60" s="16">
        <f t="shared" si="3"/>
        <v>0.26488711936883685</v>
      </c>
      <c r="D60" s="16">
        <f t="shared" si="3"/>
        <v>1.133625378301718E-2</v>
      </c>
      <c r="E60" s="16">
        <f t="shared" si="3"/>
        <v>0.38833031659469397</v>
      </c>
      <c r="F60" s="16">
        <f t="shared" si="3"/>
        <v>0.14479780588912433</v>
      </c>
      <c r="G60" s="16">
        <f t="shared" si="3"/>
        <v>9.5294228353932971E-3</v>
      </c>
      <c r="H60" s="16">
        <f t="shared" si="3"/>
        <v>1.1806177670622458E-2</v>
      </c>
      <c r="I60" s="16">
        <f t="shared" ref="I60" si="4">+I34/$I$34</f>
        <v>1</v>
      </c>
    </row>
    <row r="61" spans="1:9" x14ac:dyDescent="0.25">
      <c r="B61" s="16">
        <v>0.16931290385831199</v>
      </c>
      <c r="C61" s="16">
        <v>0.26488711936883685</v>
      </c>
      <c r="D61" s="16">
        <v>1.133625378301718E-2</v>
      </c>
      <c r="E61" s="16">
        <v>0.38833031659469397</v>
      </c>
      <c r="F61" s="16">
        <v>0.14479780588912433</v>
      </c>
      <c r="G61" s="16">
        <v>9.5294228353932971E-3</v>
      </c>
      <c r="H61" s="16">
        <v>1.1806177670622458E-2</v>
      </c>
    </row>
    <row r="62" spans="1:9" s="12" customFormat="1" x14ac:dyDescent="0.25">
      <c r="B62" s="16"/>
      <c r="C62" s="16"/>
      <c r="D62" s="16"/>
      <c r="E62" s="16"/>
      <c r="F62" s="16"/>
      <c r="G62" s="16"/>
      <c r="H62" s="16"/>
    </row>
    <row r="63" spans="1:9" x14ac:dyDescent="0.25">
      <c r="A63" s="89" t="s">
        <v>527</v>
      </c>
      <c r="B63" s="90" t="s">
        <v>912</v>
      </c>
      <c r="D63" s="90" t="s">
        <v>911</v>
      </c>
      <c r="E63" s="90" t="s">
        <v>912</v>
      </c>
    </row>
    <row r="64" spans="1:9" x14ac:dyDescent="0.25">
      <c r="A64" s="90" t="str">
        <f>+A34</f>
        <v>GUAYAS</v>
      </c>
      <c r="B64" s="91">
        <f>+I34</f>
        <v>235602.86764203527</v>
      </c>
      <c r="D64" s="90" t="s">
        <v>320</v>
      </c>
      <c r="E64" s="92">
        <v>0.38833031659469397</v>
      </c>
    </row>
    <row r="65" spans="1:5" x14ac:dyDescent="0.25">
      <c r="A65" s="90" t="str">
        <f t="shared" ref="A65:A73" si="5">+A35</f>
        <v>PICHINCHA</v>
      </c>
      <c r="B65" s="91">
        <f t="shared" ref="B65:B73" si="6">+I35</f>
        <v>206945.70401189034</v>
      </c>
      <c r="D65" s="90" t="s">
        <v>528</v>
      </c>
      <c r="E65" s="92">
        <v>0.26488711936883685</v>
      </c>
    </row>
    <row r="66" spans="1:5" x14ac:dyDescent="0.25">
      <c r="A66" s="90" t="str">
        <f t="shared" si="5"/>
        <v>MANABI</v>
      </c>
      <c r="B66" s="91">
        <f t="shared" si="6"/>
        <v>88640.290693409333</v>
      </c>
      <c r="D66" s="90" t="s">
        <v>913</v>
      </c>
      <c r="E66" s="92">
        <v>0.16931290385831199</v>
      </c>
    </row>
    <row r="67" spans="1:5" x14ac:dyDescent="0.25">
      <c r="A67" s="90" t="str">
        <f t="shared" si="5"/>
        <v>AZUAY</v>
      </c>
      <c r="B67" s="91">
        <f t="shared" si="6"/>
        <v>51337</v>
      </c>
      <c r="D67" s="90" t="s">
        <v>509</v>
      </c>
      <c r="E67" s="92">
        <v>0.14479780588912433</v>
      </c>
    </row>
    <row r="68" spans="1:5" x14ac:dyDescent="0.25">
      <c r="A68" s="90" t="str">
        <f t="shared" si="5"/>
        <v>LOS RIOS</v>
      </c>
      <c r="B68" s="91">
        <f t="shared" si="6"/>
        <v>47271.354533854232</v>
      </c>
      <c r="D68" s="90" t="s">
        <v>146</v>
      </c>
      <c r="E68" s="92">
        <v>1.1806177670622458E-2</v>
      </c>
    </row>
    <row r="69" spans="1:5" x14ac:dyDescent="0.25">
      <c r="A69" s="90" t="str">
        <f>+A39</f>
        <v>EL ORO</v>
      </c>
      <c r="B69" s="91">
        <f t="shared" si="6"/>
        <v>44414.381057088161</v>
      </c>
      <c r="D69" s="90" t="s">
        <v>317</v>
      </c>
      <c r="E69" s="92">
        <v>1.133625378301718E-2</v>
      </c>
    </row>
    <row r="70" spans="1:5" x14ac:dyDescent="0.25">
      <c r="A70" s="90" t="str">
        <f t="shared" si="5"/>
        <v>ESMERALDAS</v>
      </c>
      <c r="B70" s="91">
        <f t="shared" si="6"/>
        <v>38080.431209301518</v>
      </c>
      <c r="D70" s="90" t="s">
        <v>340</v>
      </c>
      <c r="E70" s="92">
        <v>9.5294228353932971E-3</v>
      </c>
    </row>
    <row r="71" spans="1:5" x14ac:dyDescent="0.25">
      <c r="A71" s="90" t="str">
        <f t="shared" si="5"/>
        <v>TUNGURAHUA</v>
      </c>
      <c r="B71" s="91">
        <f t="shared" si="6"/>
        <v>32050</v>
      </c>
      <c r="D71" s="204"/>
      <c r="E71" s="205"/>
    </row>
    <row r="72" spans="1:5" x14ac:dyDescent="0.25">
      <c r="A72" s="90" t="str">
        <f t="shared" si="5"/>
        <v>LOJA</v>
      </c>
      <c r="B72" s="91">
        <f t="shared" si="6"/>
        <v>31716.389607931684</v>
      </c>
    </row>
    <row r="73" spans="1:5" x14ac:dyDescent="0.25">
      <c r="A73" s="90" t="str">
        <f t="shared" si="5"/>
        <v>CHIMBORAZO</v>
      </c>
      <c r="B73" s="91">
        <f t="shared" si="6"/>
        <v>23075</v>
      </c>
    </row>
    <row r="74" spans="1:5" x14ac:dyDescent="0.25">
      <c r="A74" s="90" t="str">
        <f>+J43</f>
        <v>OTRAS PROVINCIAS</v>
      </c>
      <c r="B74" s="91">
        <f>+J44</f>
        <v>147828.44408511178</v>
      </c>
    </row>
    <row r="75" spans="1:5" x14ac:dyDescent="0.25">
      <c r="A75" s="90" t="s">
        <v>486</v>
      </c>
      <c r="B75" s="91">
        <f>SUM(B64:B74)</f>
        <v>946961.8628406222</v>
      </c>
    </row>
  </sheetData>
  <sortState ref="D64:E70">
    <sortCondition descending="1" ref="E64:E7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Índice</vt:lpstr>
      <vt:lpstr>Histórico Penetración</vt:lpstr>
      <vt:lpstr>N° Suscripciones x Prestador</vt:lpstr>
      <vt:lpstr>Hoja1</vt:lpstr>
      <vt:lpstr>Suscriptores x Prov</vt:lpstr>
      <vt:lpstr>Graf. Participación de Suscri</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Edison Perez</dc:creator>
  <cp:lastModifiedBy>VILLARROEL MORENO ELIAS BENJAMIN</cp:lastModifiedBy>
  <dcterms:created xsi:type="dcterms:W3CDTF">2015-08-04T19:19:19Z</dcterms:created>
  <dcterms:modified xsi:type="dcterms:W3CDTF">2021-12-22T19:35:02Z</dcterms:modified>
</cp:coreProperties>
</file>