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s.villarroel\Desktop\ARCOTEL\B_Estadistica\1 Actualizacion_Servicios\INFORMES SERVICIOS\Noviembre\"/>
    </mc:Choice>
  </mc:AlternateContent>
  <bookViews>
    <workbookView xWindow="-120" yWindow="-120" windowWidth="20730" windowHeight="11160"/>
  </bookViews>
  <sheets>
    <sheet name="Indice" sheetId="22" r:id="rId1"/>
    <sheet name="SAVS-MODALIDAD" sheetId="18" r:id="rId2"/>
    <sheet name="SAVS-PROVINCIA" sheetId="20" r:id="rId3"/>
    <sheet name="GRAFICAS" sheetId="17" r:id="rId4"/>
    <sheet name="Hoja1" sheetId="23" state="hidden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42" i="20" l="1"/>
  <c r="BC42" i="20"/>
  <c r="BE42" i="20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C16" i="23"/>
  <c r="C17" i="23"/>
  <c r="C18" i="23"/>
  <c r="C19" i="23"/>
  <c r="C20" i="23"/>
  <c r="C21" i="23"/>
  <c r="C22" i="23"/>
  <c r="C23" i="23"/>
  <c r="C24" i="23"/>
  <c r="C25" i="23"/>
  <c r="C26" i="23"/>
  <c r="C15" i="23"/>
  <c r="C5" i="23"/>
  <c r="C6" i="23"/>
  <c r="C7" i="23"/>
  <c r="C8" i="23"/>
  <c r="C9" i="23"/>
  <c r="C10" i="23"/>
  <c r="C11" i="23"/>
  <c r="C12" i="23"/>
  <c r="C13" i="23"/>
  <c r="C2" i="23"/>
  <c r="B19" i="23"/>
  <c r="B20" i="23"/>
  <c r="B21" i="23"/>
  <c r="B22" i="23"/>
  <c r="B25" i="23"/>
  <c r="B26" i="23"/>
  <c r="A16" i="23"/>
  <c r="A17" i="23"/>
  <c r="A18" i="23"/>
  <c r="A19" i="23"/>
  <c r="A20" i="23"/>
  <c r="A21" i="23"/>
  <c r="A22" i="23"/>
  <c r="A23" i="23"/>
  <c r="A24" i="23"/>
  <c r="A25" i="23"/>
  <c r="A26" i="23"/>
  <c r="A15" i="23"/>
  <c r="B8" i="23"/>
  <c r="B9" i="23"/>
  <c r="A3" i="23"/>
  <c r="A4" i="23"/>
  <c r="A5" i="23"/>
  <c r="A6" i="23"/>
  <c r="A7" i="23"/>
  <c r="A8" i="23"/>
  <c r="A9" i="23"/>
  <c r="A10" i="23"/>
  <c r="A11" i="23"/>
  <c r="A12" i="23"/>
  <c r="A13" i="23"/>
  <c r="A2" i="23"/>
  <c r="B14" i="23" l="1"/>
  <c r="D14" i="23"/>
  <c r="D3" i="23"/>
  <c r="D4" i="23"/>
  <c r="D5" i="23"/>
  <c r="D6" i="23"/>
  <c r="D7" i="23"/>
  <c r="D8" i="23"/>
  <c r="D9" i="23"/>
  <c r="D10" i="23"/>
  <c r="D11" i="23"/>
  <c r="D12" i="23"/>
  <c r="D13" i="23"/>
  <c r="J12" i="23"/>
  <c r="J15" i="23"/>
  <c r="J6" i="23"/>
  <c r="J3" i="23"/>
  <c r="J17" i="23"/>
  <c r="J10" i="23"/>
  <c r="J25" i="23"/>
  <c r="J8" i="23"/>
  <c r="J2" i="23"/>
  <c r="J5" i="23"/>
  <c r="J18" i="23"/>
  <c r="J9" i="23"/>
  <c r="J21" i="23"/>
  <c r="J11" i="23"/>
  <c r="J20" i="23"/>
  <c r="J14" i="23"/>
  <c r="J4" i="23"/>
  <c r="J13" i="23"/>
  <c r="J24" i="23"/>
  <c r="J19" i="23"/>
  <c r="J22" i="23"/>
  <c r="J16" i="23"/>
  <c r="J7" i="23"/>
  <c r="J23" i="23"/>
  <c r="H56" i="17"/>
  <c r="BD34" i="20"/>
  <c r="BC34" i="20"/>
  <c r="D2" i="23" l="1"/>
  <c r="BD33" i="20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<sst xmlns="http://schemas.openxmlformats.org/spreadsheetml/2006/main" count="237" uniqueCount="73">
  <si>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</si>
  <si>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</si>
  <si>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</si>
  <si>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</si>
  <si>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</si>
  <si>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</si>
  <si>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</si>
  <si>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</si>
  <si>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</si>
  <si>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</si>
  <si>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</si>
  <si>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</si>
  <si>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</si>
  <si>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</si>
  <si>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</si>
  <si>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</si>
  <si>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</si>
  <si>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</si>
  <si>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</si>
  <si>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</si>
  <si>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</si>
  <si>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</si>
  <si>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</si>
  <si>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</si>
  <si>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</si>
  <si>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</si>
  <si>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</si>
  <si>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</si>
  <si>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</si>
  <si>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</si>
  <si>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</si>
  <si>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</si>
  <si>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</si>
  <si>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</si>
  <si>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</si>
  <si>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</si>
  <si>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</si>
  <si>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</si>
  <si>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</si>
  <si>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</si>
  <si>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</si>
  <si>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</si>
  <si>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</si>
  <si>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</si>
  <si>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</si>
  <si>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</si>
  <si>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</si>
  <si>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</si>
  <si>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</si>
  <si>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</si>
  <si>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</si>
  <si>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</si>
  <si>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</si>
  <si>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</si>
  <si>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</si>
  <si>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</si>
  <si>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</si>
  <si>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</si>
  <si>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</si>
  <si>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</si>
  <si>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OTRAS PROVINCIAS</t>
  </si>
  <si>
    <t>BOLIVAR</t>
  </si>
  <si>
    <t>SANTO DOMINGO DE LOS TSACHILAS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</si>
  <si>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</si>
  <si>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</si>
  <si>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</si>
  <si>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</si>
  <si>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</si>
  <si>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</si>
  <si>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Fecha de corte: Septiembre de 2021 (II Trimestre) Actualización trimestral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</si>
  <si>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</si>
  <si>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</si>
  <si>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Fecha de publicación: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</si>
</sst>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 * #,##0.00_ ;_ * \-#,##0.00_ ;_ * &quot;-&quot;??_ ;_ @_ "/>
    <numFmt numFmtId="165" formatCode="#,##0\ &quot;€&quot;;\-#,##0\ &quot;€&quot;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15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0" fontId="0" fillId="0" borderId="26" xfId="0" applyBorder="1" applyAlignment="1">
      <alignment vertical="top"/>
    </xf>
    <xf numFmtId="0" fontId="0" fillId="0" borderId="27" xfId="0" applyBorder="1" applyAlignment="1">
      <alignment vertical="top"/>
    </xf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8" xfId="13" applyNumberFormat="1" applyFont="1" applyFill="1" applyBorder="1" applyAlignment="1">
      <alignment horizontal="center"/>
    </xf>
    <xf numFmtId="3" fontId="12" fillId="2" borderId="28" xfId="11" applyNumberFormat="1" applyFont="1" applyFill="1" applyBorder="1" applyAlignment="1">
      <alignment horizontal="center" vertical="center"/>
    </xf>
    <xf numFmtId="0" fontId="12" fillId="2" borderId="28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3" fontId="12" fillId="2" borderId="29" xfId="11" applyNumberFormat="1" applyFont="1" applyFill="1" applyBorder="1" applyAlignment="1">
      <alignment horizontal="center" vertical="center" wrapText="1"/>
    </xf>
    <xf numFmtId="3" fontId="12" fillId="2" borderId="30" xfId="11" applyNumberFormat="1" applyFont="1" applyFill="1" applyBorder="1" applyAlignment="1">
      <alignment horizontal="center" vertical="center" wrapText="1"/>
    </xf>
    <xf numFmtId="3" fontId="12" fillId="2" borderId="31" xfId="11" applyNumberFormat="1" applyFont="1" applyFill="1" applyBorder="1" applyAlignment="1">
      <alignment horizontal="center" vertical="center" wrapText="1"/>
    </xf>
    <xf numFmtId="3" fontId="12" fillId="2" borderId="32" xfId="11" applyNumberFormat="1" applyFont="1" applyFill="1" applyBorder="1" applyAlignment="1">
      <alignment horizontal="center" vertical="center" wrapText="1"/>
    </xf>
    <xf numFmtId="3" fontId="12" fillId="2" borderId="33" xfId="11" applyNumberFormat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2-42DF-8040-631709A0005C}"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22-42DF-8040-631709A0005C}"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22-42DF-8040-631709A000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'SAVS-MODALIDAD'!$D$42:$F$42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MANABI</c:v>
                </c:pt>
                <c:pt idx="1">
                  <c:v>GUAYAS</c:v>
                </c:pt>
                <c:pt idx="2">
                  <c:v>PICHINCHA</c:v>
                </c:pt>
                <c:pt idx="3">
                  <c:v>EL ORO</c:v>
                </c:pt>
                <c:pt idx="4">
                  <c:v>LOJA</c:v>
                </c:pt>
                <c:pt idx="5">
                  <c:v>ESMERALDAS</c:v>
                </c:pt>
                <c:pt idx="6">
                  <c:v>LOS RIOS</c:v>
                </c:pt>
                <c:pt idx="7">
                  <c:v>IMBABURA</c:v>
                </c:pt>
                <c:pt idx="8">
                  <c:v>MORONA SANTIAGO</c:v>
                </c:pt>
                <c:pt idx="9">
                  <c:v>AZUAY</c:v>
                </c:pt>
                <c:pt idx="10">
                  <c:v>COTOPAXI</c:v>
                </c:pt>
                <c:pt idx="11">
                  <c:v>ZAMORA CHINCHIPE</c:v>
                </c:pt>
                <c:pt idx="12">
                  <c:v>OTRAS PROVINCIAS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31</c:v>
                </c:pt>
                <c:pt idx="1">
                  <c:v>28</c:v>
                </c:pt>
                <c:pt idx="2">
                  <c:v>21</c:v>
                </c:pt>
                <c:pt idx="3">
                  <c:v>24</c:v>
                </c:pt>
                <c:pt idx="4">
                  <c:v>19</c:v>
                </c:pt>
                <c:pt idx="5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MANABI</c:v>
                </c:pt>
                <c:pt idx="1">
                  <c:v>GUAYAS</c:v>
                </c:pt>
                <c:pt idx="2">
                  <c:v>PICHINCHA</c:v>
                </c:pt>
                <c:pt idx="3">
                  <c:v>EL ORO</c:v>
                </c:pt>
                <c:pt idx="4">
                  <c:v>LOJA</c:v>
                </c:pt>
                <c:pt idx="5">
                  <c:v>ESMERALDAS</c:v>
                </c:pt>
                <c:pt idx="6">
                  <c:v>LOS RIOS</c:v>
                </c:pt>
                <c:pt idx="7">
                  <c:v>IMBABURA</c:v>
                </c:pt>
                <c:pt idx="8">
                  <c:v>MORONA SANTIAGO</c:v>
                </c:pt>
                <c:pt idx="9">
                  <c:v>AZUAY</c:v>
                </c:pt>
                <c:pt idx="10">
                  <c:v>COTOPAXI</c:v>
                </c:pt>
                <c:pt idx="11">
                  <c:v>ZAMORA CHINCHIPE</c:v>
                </c:pt>
                <c:pt idx="12">
                  <c:v>OTRAS PROVINCIAS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MANABI</c:v>
                </c:pt>
                <c:pt idx="1">
                  <c:v>GUAYAS</c:v>
                </c:pt>
                <c:pt idx="2">
                  <c:v>PICHINCHA</c:v>
                </c:pt>
                <c:pt idx="3">
                  <c:v>EL ORO</c:v>
                </c:pt>
                <c:pt idx="4">
                  <c:v>LOJA</c:v>
                </c:pt>
                <c:pt idx="5">
                  <c:v>ESMERALDAS</c:v>
                </c:pt>
                <c:pt idx="6">
                  <c:v>LOS RIOS</c:v>
                </c:pt>
                <c:pt idx="7">
                  <c:v>IMBABURA</c:v>
                </c:pt>
                <c:pt idx="8">
                  <c:v>MORONA SANTIAGO</c:v>
                </c:pt>
                <c:pt idx="9">
                  <c:v>AZUAY</c:v>
                </c:pt>
                <c:pt idx="10">
                  <c:v>COTOPAXI</c:v>
                </c:pt>
                <c:pt idx="11">
                  <c:v>ZAMORA CHINCHIPE</c:v>
                </c:pt>
                <c:pt idx="12">
                  <c:v>OTRAS PROVINCIAS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31</c:v>
                </c:pt>
                <c:pt idx="1">
                  <c:v>28</c:v>
                </c:pt>
                <c:pt idx="2">
                  <c:v>25</c:v>
                </c:pt>
                <c:pt idx="3">
                  <c:v>24</c:v>
                </c:pt>
                <c:pt idx="4">
                  <c:v>19</c:v>
                </c:pt>
                <c:pt idx="5">
                  <c:v>14</c:v>
                </c:pt>
                <c:pt idx="6">
                  <c:v>16</c:v>
                </c:pt>
                <c:pt idx="7">
                  <c:v>15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8</c:v>
                </c:pt>
                <c:pt idx="1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68848"/>
        <c:axId val="119769632"/>
      </c:barChart>
      <c:catAx>
        <c:axId val="11976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769632"/>
        <c:crosses val="autoZero"/>
        <c:auto val="1"/>
        <c:lblAlgn val="ctr"/>
        <c:lblOffset val="100"/>
        <c:noMultiLvlLbl val="0"/>
      </c:catAx>
      <c:valAx>
        <c:axId val="1197696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97688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1004691</xdr:colOff>
      <xdr:row>1</xdr:row>
      <xdr:rowOff>28575</xdr:rowOff>
    </xdr:from>
    <xdr:to>
      <xdr:col>7</xdr:col>
      <xdr:colOff>923926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6566" y="219075"/>
          <a:ext cx="306248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1153583</xdr:colOff>
      <xdr:row>1</xdr:row>
      <xdr:rowOff>21166</xdr:rowOff>
    </xdr:from>
    <xdr:to>
      <xdr:col>6</xdr:col>
      <xdr:colOff>219801</xdr:colOff>
      <xdr:row>3</xdr:row>
      <xdr:rowOff>178858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4916" y="211666"/>
          <a:ext cx="306248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60512</xdr:colOff>
      <xdr:row>1</xdr:row>
      <xdr:rowOff>58831</xdr:rowOff>
    </xdr:from>
    <xdr:to>
      <xdr:col>16</xdr:col>
      <xdr:colOff>254292</xdr:colOff>
      <xdr:row>4</xdr:row>
      <xdr:rowOff>34738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3012" y="249331"/>
          <a:ext cx="3051280" cy="5855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47626</xdr:rowOff>
    </xdr:from>
    <xdr:to>
      <xdr:col>19</xdr:col>
      <xdr:colOff>539750</xdr:colOff>
      <xdr:row>48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17461</xdr:rowOff>
    </xdr:from>
    <xdr:to>
      <xdr:col>19</xdr:col>
      <xdr:colOff>539750</xdr:colOff>
      <xdr:row>106</xdr:row>
      <xdr:rowOff>174625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158750</xdr:colOff>
      <xdr:row>1</xdr:row>
      <xdr:rowOff>222250</xdr:rowOff>
    </xdr:from>
    <xdr:to>
      <xdr:col>19</xdr:col>
      <xdr:colOff>173235</xdr:colOff>
      <xdr:row>2</xdr:row>
      <xdr:rowOff>247650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8500" y="476250"/>
          <a:ext cx="306248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E20" sqref="E20"/>
    </sheetView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70</v>
      </c>
      <c r="C6" s="43"/>
      <c r="D6" s="44"/>
      <c r="E6" s="44"/>
      <c r="F6" s="44"/>
      <c r="G6" s="44"/>
      <c r="H6" s="45"/>
    </row>
    <row r="7" spans="1:8" x14ac:dyDescent="0.25">
      <c r="A7" s="46"/>
      <c r="B7" s="47" t="s">
        <v>72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51" t="s">
        <v>69</v>
      </c>
      <c r="C8" s="52"/>
      <c r="D8" s="52"/>
      <c r="E8" s="52"/>
      <c r="F8" s="52"/>
      <c r="G8" s="52"/>
      <c r="H8" s="53"/>
    </row>
    <row r="9" spans="1:8" ht="15.75" thickBot="1" x14ac:dyDescent="0.3">
      <c r="A9" s="82"/>
      <c r="B9" s="82"/>
      <c r="C9" s="82"/>
      <c r="D9" s="82"/>
      <c r="E9" s="82"/>
      <c r="F9" s="82"/>
      <c r="G9" s="82"/>
      <c r="H9" s="83"/>
    </row>
    <row r="10" spans="1:8" x14ac:dyDescent="0.25">
      <c r="A10" s="84" t="s">
        <v>53</v>
      </c>
      <c r="B10" s="85"/>
      <c r="C10" s="85"/>
      <c r="D10" s="86"/>
      <c r="E10" s="85" t="s">
        <v>44</v>
      </c>
      <c r="F10" s="85"/>
      <c r="G10" s="85"/>
      <c r="H10" s="87"/>
    </row>
    <row r="11" spans="1:8" x14ac:dyDescent="0.25">
      <c r="A11" s="88" t="s">
        <v>45</v>
      </c>
      <c r="B11" s="89"/>
      <c r="C11" s="89"/>
      <c r="D11" s="90"/>
      <c r="E11" s="91" t="s">
        <v>48</v>
      </c>
      <c r="F11" s="91"/>
      <c r="G11" s="91"/>
      <c r="H11" s="92"/>
    </row>
    <row r="12" spans="1:8" x14ac:dyDescent="0.25">
      <c r="A12" s="76"/>
      <c r="B12" s="77"/>
      <c r="C12" s="77"/>
      <c r="D12" s="78"/>
      <c r="E12" s="79"/>
      <c r="F12" s="80"/>
      <c r="G12" s="80"/>
      <c r="H12" s="81"/>
    </row>
    <row r="13" spans="1:8" x14ac:dyDescent="0.25">
      <c r="A13" s="88" t="s">
        <v>46</v>
      </c>
      <c r="B13" s="89"/>
      <c r="C13" s="89"/>
      <c r="D13" s="90"/>
      <c r="E13" s="91" t="s">
        <v>49</v>
      </c>
      <c r="F13" s="91"/>
      <c r="G13" s="91"/>
      <c r="H13" s="92"/>
    </row>
    <row r="14" spans="1:8" x14ac:dyDescent="0.25">
      <c r="A14" s="76"/>
      <c r="B14" s="77"/>
      <c r="C14" s="77"/>
      <c r="D14" s="78"/>
      <c r="E14" s="79"/>
      <c r="F14" s="80"/>
      <c r="G14" s="80"/>
      <c r="H14" s="81"/>
    </row>
    <row r="15" spans="1:8" ht="30.75" customHeight="1" thickBot="1" x14ac:dyDescent="0.3">
      <c r="A15" s="94" t="s">
        <v>47</v>
      </c>
      <c r="B15" s="95"/>
      <c r="C15" s="95"/>
      <c r="D15" s="96"/>
      <c r="E15" s="97" t="s">
        <v>50</v>
      </c>
      <c r="F15" s="97"/>
      <c r="G15" s="97"/>
      <c r="H15" s="98"/>
    </row>
    <row r="17" spans="1:7" ht="30.75" customHeight="1" x14ac:dyDescent="0.25">
      <c r="A17" s="93" t="s">
        <v>71</v>
      </c>
      <c r="B17" s="93"/>
      <c r="C17" s="93"/>
      <c r="D17" s="93"/>
      <c r="E17" s="93"/>
      <c r="F17" s="93"/>
      <c r="G17" s="93"/>
    </row>
    <row r="18" spans="1:7" ht="30.75" customHeight="1" x14ac:dyDescent="0.25">
      <c r="A18" s="93"/>
      <c r="B18" s="93"/>
      <c r="C18" s="93"/>
      <c r="D18" s="93"/>
      <c r="E18" s="93"/>
      <c r="F18" s="93"/>
      <c r="G18" s="93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workbookViewId="0">
      <pane ySplit="11" topLeftCell="A36" activePane="bottomLeft" state="frozen"/>
      <selection pane="bottomLeft" activeCell="H44" sqref="H44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70</v>
      </c>
      <c r="C6" s="56"/>
      <c r="D6" s="57"/>
      <c r="E6" s="44"/>
      <c r="F6" s="44"/>
      <c r="G6" s="45"/>
    </row>
    <row r="7" spans="1:7" x14ac:dyDescent="0.25">
      <c r="A7" s="46"/>
      <c r="B7" s="47" t="str">
        <f>+Indice!B7</f>
        <v>Fecha de publicación: Diciembre 2021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+Indice!B8</f>
        <v>Fecha de corte: Septiembre de 2021 (II Trimestre) Actualización trimestral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03" t="s">
        <v>34</v>
      </c>
      <c r="B10" s="104"/>
      <c r="C10" s="108" t="s">
        <v>35</v>
      </c>
      <c r="D10" s="100" t="s">
        <v>40</v>
      </c>
      <c r="E10" s="101"/>
      <c r="F10" s="101"/>
      <c r="G10" s="102"/>
    </row>
    <row r="11" spans="1:7" ht="39.75" customHeight="1" thickBot="1" x14ac:dyDescent="0.3">
      <c r="A11" s="105"/>
      <c r="B11" s="106"/>
      <c r="C11" s="109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07">
        <v>2014</v>
      </c>
      <c r="B12" s="107"/>
      <c r="C12" s="67" t="s">
        <v>0</v>
      </c>
      <c r="D12" s="68">
        <v>6</v>
      </c>
      <c r="E12" s="68">
        <v>16</v>
      </c>
      <c r="F12" s="68">
        <v>239</v>
      </c>
      <c r="G12" s="68">
        <v>261</v>
      </c>
    </row>
    <row r="13" spans="1:7" x14ac:dyDescent="0.25">
      <c r="A13" s="99">
        <v>2014</v>
      </c>
      <c r="B13" s="99"/>
      <c r="C13" s="63" t="s">
        <v>1</v>
      </c>
      <c r="D13" s="66">
        <v>6</v>
      </c>
      <c r="E13" s="66">
        <v>16</v>
      </c>
      <c r="F13" s="66">
        <v>237</v>
      </c>
      <c r="G13" s="66">
        <v>259</v>
      </c>
    </row>
    <row r="14" spans="1:7" x14ac:dyDescent="0.25">
      <c r="A14" s="99">
        <v>2014</v>
      </c>
      <c r="B14" s="99"/>
      <c r="C14" s="63" t="s">
        <v>3</v>
      </c>
      <c r="D14" s="66">
        <v>6</v>
      </c>
      <c r="E14" s="66">
        <v>10</v>
      </c>
      <c r="F14" s="66">
        <v>233</v>
      </c>
      <c r="G14" s="66">
        <v>249</v>
      </c>
    </row>
    <row r="15" spans="1:7" x14ac:dyDescent="0.25">
      <c r="A15" s="99">
        <v>2014</v>
      </c>
      <c r="B15" s="99"/>
      <c r="C15" s="63" t="s">
        <v>2</v>
      </c>
      <c r="D15" s="66">
        <v>7</v>
      </c>
      <c r="E15" s="66">
        <v>10</v>
      </c>
      <c r="F15" s="66">
        <v>228</v>
      </c>
      <c r="G15" s="66">
        <v>245</v>
      </c>
    </row>
    <row r="16" spans="1:7" x14ac:dyDescent="0.25">
      <c r="A16" s="99">
        <v>2015</v>
      </c>
      <c r="B16" s="99"/>
      <c r="C16" s="63" t="s">
        <v>0</v>
      </c>
      <c r="D16" s="66">
        <v>7</v>
      </c>
      <c r="E16" s="66">
        <v>9</v>
      </c>
      <c r="F16" s="66">
        <v>232</v>
      </c>
      <c r="G16" s="66">
        <v>248</v>
      </c>
    </row>
    <row r="17" spans="1:27" x14ac:dyDescent="0.25">
      <c r="A17" s="99">
        <v>2015</v>
      </c>
      <c r="B17" s="99"/>
      <c r="C17" s="63" t="s">
        <v>1</v>
      </c>
      <c r="D17" s="66">
        <v>7</v>
      </c>
      <c r="E17" s="66">
        <v>7</v>
      </c>
      <c r="F17" s="66">
        <v>226</v>
      </c>
      <c r="G17" s="66">
        <v>240</v>
      </c>
    </row>
    <row r="18" spans="1:27" x14ac:dyDescent="0.25">
      <c r="A18" s="99">
        <v>2015</v>
      </c>
      <c r="B18" s="99"/>
      <c r="C18" s="63" t="s">
        <v>3</v>
      </c>
      <c r="D18" s="66">
        <v>7</v>
      </c>
      <c r="E18" s="66">
        <v>7</v>
      </c>
      <c r="F18" s="66">
        <v>241</v>
      </c>
      <c r="G18" s="66">
        <v>255</v>
      </c>
    </row>
    <row r="19" spans="1:27" x14ac:dyDescent="0.25">
      <c r="A19" s="99">
        <v>2015</v>
      </c>
      <c r="B19" s="99"/>
      <c r="C19" s="63" t="s">
        <v>2</v>
      </c>
      <c r="D19" s="66">
        <v>7</v>
      </c>
      <c r="E19" s="66">
        <v>7</v>
      </c>
      <c r="F19" s="66">
        <v>246</v>
      </c>
      <c r="G19" s="64">
        <v>260</v>
      </c>
    </row>
    <row r="20" spans="1:27" x14ac:dyDescent="0.25">
      <c r="A20" s="99">
        <v>2016</v>
      </c>
      <c r="B20" s="99"/>
      <c r="C20" s="63" t="s">
        <v>0</v>
      </c>
      <c r="D20" s="66">
        <v>7</v>
      </c>
      <c r="E20" s="66">
        <v>4</v>
      </c>
      <c r="F20" s="66">
        <v>239</v>
      </c>
      <c r="G20" s="64">
        <v>250</v>
      </c>
    </row>
    <row r="21" spans="1:27" x14ac:dyDescent="0.25">
      <c r="A21" s="99">
        <v>2016</v>
      </c>
      <c r="B21" s="99"/>
      <c r="C21" s="63" t="s">
        <v>1</v>
      </c>
      <c r="D21" s="64">
        <v>7</v>
      </c>
      <c r="E21" s="64">
        <v>4</v>
      </c>
      <c r="F21" s="64">
        <v>240</v>
      </c>
      <c r="G21" s="64">
        <v>251</v>
      </c>
    </row>
    <row r="22" spans="1:27" x14ac:dyDescent="0.25">
      <c r="A22" s="99">
        <v>2016</v>
      </c>
      <c r="B22" s="99"/>
      <c r="C22" s="63" t="s">
        <v>3</v>
      </c>
      <c r="D22" s="64">
        <v>7</v>
      </c>
      <c r="E22" s="64">
        <v>4</v>
      </c>
      <c r="F22" s="64">
        <v>240</v>
      </c>
      <c r="G22" s="64">
        <v>251</v>
      </c>
    </row>
    <row r="23" spans="1:27" x14ac:dyDescent="0.25">
      <c r="A23" s="99">
        <v>2016</v>
      </c>
      <c r="B23" s="99"/>
      <c r="C23" s="63" t="s">
        <v>2</v>
      </c>
      <c r="D23" s="64">
        <v>7</v>
      </c>
      <c r="E23" s="64">
        <v>4</v>
      </c>
      <c r="F23" s="64">
        <v>242</v>
      </c>
      <c r="G23" s="64">
        <v>253</v>
      </c>
    </row>
    <row r="24" spans="1:27" x14ac:dyDescent="0.25">
      <c r="A24" s="99">
        <v>2017</v>
      </c>
      <c r="B24" s="99"/>
      <c r="C24" s="63" t="s">
        <v>0</v>
      </c>
      <c r="D24" s="64">
        <v>7</v>
      </c>
      <c r="E24" s="64">
        <v>4</v>
      </c>
      <c r="F24" s="64">
        <v>243</v>
      </c>
      <c r="G24" s="64">
        <v>254</v>
      </c>
    </row>
    <row r="25" spans="1:27" x14ac:dyDescent="0.25">
      <c r="A25" s="99">
        <v>2017</v>
      </c>
      <c r="B25" s="99"/>
      <c r="C25" s="63" t="s">
        <v>1</v>
      </c>
      <c r="D25" s="64">
        <v>7</v>
      </c>
      <c r="E25" s="64">
        <v>4</v>
      </c>
      <c r="F25" s="64">
        <v>248</v>
      </c>
      <c r="G25" s="64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99">
        <v>2017</v>
      </c>
      <c r="B26" s="99"/>
      <c r="C26" s="63" t="s">
        <v>3</v>
      </c>
      <c r="D26" s="64">
        <v>7</v>
      </c>
      <c r="E26" s="64">
        <v>4</v>
      </c>
      <c r="F26" s="64">
        <v>257</v>
      </c>
      <c r="G26" s="64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99">
        <v>2017</v>
      </c>
      <c r="B27" s="99"/>
      <c r="C27" s="63" t="s">
        <v>2</v>
      </c>
      <c r="D27" s="64">
        <v>7</v>
      </c>
      <c r="E27" s="64">
        <v>3</v>
      </c>
      <c r="F27" s="64">
        <v>261</v>
      </c>
      <c r="G27" s="64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99">
        <v>2018</v>
      </c>
      <c r="B28" s="99"/>
      <c r="C28" s="63" t="s">
        <v>0</v>
      </c>
      <c r="D28" s="64">
        <v>7</v>
      </c>
      <c r="E28" s="64">
        <v>3</v>
      </c>
      <c r="F28" s="64">
        <v>251</v>
      </c>
      <c r="G28" s="64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99">
        <v>2018</v>
      </c>
      <c r="B29" s="99"/>
      <c r="C29" s="63" t="s">
        <v>1</v>
      </c>
      <c r="D29" s="64">
        <v>7</v>
      </c>
      <c r="E29" s="64">
        <v>3</v>
      </c>
      <c r="F29" s="64">
        <v>250</v>
      </c>
      <c r="G29" s="64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99">
        <v>2018</v>
      </c>
      <c r="B30" s="99"/>
      <c r="C30" s="63" t="s">
        <v>3</v>
      </c>
      <c r="D30" s="64">
        <v>7</v>
      </c>
      <c r="E30" s="64">
        <v>3</v>
      </c>
      <c r="F30" s="64">
        <v>251</v>
      </c>
      <c r="G30" s="64">
        <v>261</v>
      </c>
    </row>
    <row r="31" spans="1:27" x14ac:dyDescent="0.25">
      <c r="A31" s="99">
        <v>2018</v>
      </c>
      <c r="B31" s="99"/>
      <c r="C31" s="63" t="s">
        <v>2</v>
      </c>
      <c r="D31" s="64">
        <v>7</v>
      </c>
      <c r="E31" s="64">
        <v>3</v>
      </c>
      <c r="F31" s="64">
        <v>251</v>
      </c>
      <c r="G31" s="64">
        <v>261</v>
      </c>
    </row>
    <row r="32" spans="1:27" x14ac:dyDescent="0.25">
      <c r="A32" s="99">
        <v>2019</v>
      </c>
      <c r="B32" s="99"/>
      <c r="C32" s="63" t="s">
        <v>0</v>
      </c>
      <c r="D32" s="64">
        <v>7</v>
      </c>
      <c r="E32" s="64">
        <v>0</v>
      </c>
      <c r="F32" s="64">
        <v>265</v>
      </c>
      <c r="G32" s="64">
        <v>272</v>
      </c>
    </row>
    <row r="33" spans="1:7" x14ac:dyDescent="0.25">
      <c r="A33" s="99">
        <v>2019</v>
      </c>
      <c r="B33" s="99"/>
      <c r="C33" s="63" t="s">
        <v>1</v>
      </c>
      <c r="D33" s="64">
        <v>7</v>
      </c>
      <c r="E33" s="64">
        <v>0</v>
      </c>
      <c r="F33" s="64">
        <v>274</v>
      </c>
      <c r="G33" s="64">
        <v>281</v>
      </c>
    </row>
    <row r="34" spans="1:7" x14ac:dyDescent="0.25">
      <c r="A34" s="99">
        <v>2019</v>
      </c>
      <c r="B34" s="99"/>
      <c r="C34" s="63" t="s">
        <v>3</v>
      </c>
      <c r="D34" s="64">
        <v>7</v>
      </c>
      <c r="E34" s="64">
        <v>0</v>
      </c>
      <c r="F34" s="64">
        <v>267</v>
      </c>
      <c r="G34" s="64">
        <v>274</v>
      </c>
    </row>
    <row r="35" spans="1:7" x14ac:dyDescent="0.25">
      <c r="A35" s="99">
        <v>2019</v>
      </c>
      <c r="B35" s="99"/>
      <c r="C35" s="63" t="s">
        <v>2</v>
      </c>
      <c r="D35" s="64">
        <v>7</v>
      </c>
      <c r="E35" s="64">
        <v>0</v>
      </c>
      <c r="F35" s="64">
        <v>270</v>
      </c>
      <c r="G35" s="64">
        <v>277</v>
      </c>
    </row>
    <row r="36" spans="1:7" x14ac:dyDescent="0.25">
      <c r="A36" s="99">
        <v>2020</v>
      </c>
      <c r="B36" s="99"/>
      <c r="C36" s="63" t="s">
        <v>0</v>
      </c>
      <c r="D36" s="64">
        <v>7</v>
      </c>
      <c r="E36" s="64">
        <v>0</v>
      </c>
      <c r="F36" s="64">
        <v>270</v>
      </c>
      <c r="G36" s="64">
        <v>277</v>
      </c>
    </row>
    <row r="37" spans="1:7" x14ac:dyDescent="0.25">
      <c r="A37" s="99">
        <v>2020</v>
      </c>
      <c r="B37" s="99"/>
      <c r="C37" s="63" t="s">
        <v>1</v>
      </c>
      <c r="D37" s="64">
        <v>7</v>
      </c>
      <c r="E37" s="64">
        <v>0</v>
      </c>
      <c r="F37" s="64">
        <v>271</v>
      </c>
      <c r="G37" s="64">
        <v>278</v>
      </c>
    </row>
    <row r="38" spans="1:7" x14ac:dyDescent="0.25">
      <c r="A38" s="99">
        <v>2020</v>
      </c>
      <c r="B38" s="99"/>
      <c r="C38" s="63" t="s">
        <v>3</v>
      </c>
      <c r="D38" s="64">
        <v>6</v>
      </c>
      <c r="E38" s="64">
        <v>0</v>
      </c>
      <c r="F38" s="64">
        <v>272</v>
      </c>
      <c r="G38" s="64">
        <v>278</v>
      </c>
    </row>
    <row r="39" spans="1:7" x14ac:dyDescent="0.25">
      <c r="A39" s="99">
        <v>2020</v>
      </c>
      <c r="B39" s="99"/>
      <c r="C39" s="63" t="s">
        <v>2</v>
      </c>
      <c r="D39" s="64">
        <v>5</v>
      </c>
      <c r="E39" s="64">
        <v>0</v>
      </c>
      <c r="F39" s="64">
        <v>265</v>
      </c>
      <c r="G39" s="64">
        <v>270</v>
      </c>
    </row>
    <row r="40" spans="1:7" x14ac:dyDescent="0.25">
      <c r="A40" s="99">
        <v>2021</v>
      </c>
      <c r="B40" s="99"/>
      <c r="C40" s="63" t="s">
        <v>0</v>
      </c>
      <c r="D40" s="64">
        <v>5</v>
      </c>
      <c r="E40" s="64">
        <v>0</v>
      </c>
      <c r="F40" s="64">
        <v>264</v>
      </c>
      <c r="G40" s="64">
        <v>269</v>
      </c>
    </row>
    <row r="41" spans="1:7" x14ac:dyDescent="0.25">
      <c r="A41" s="99">
        <v>2021</v>
      </c>
      <c r="B41" s="99"/>
      <c r="C41" s="63" t="s">
        <v>1</v>
      </c>
      <c r="D41" s="64">
        <v>5</v>
      </c>
      <c r="E41" s="64">
        <v>0</v>
      </c>
      <c r="F41" s="64">
        <v>265</v>
      </c>
      <c r="G41" s="64">
        <v>270</v>
      </c>
    </row>
    <row r="42" spans="1:7" x14ac:dyDescent="0.25">
      <c r="A42" s="99">
        <v>2021</v>
      </c>
      <c r="B42" s="99"/>
      <c r="C42" s="63" t="s">
        <v>3</v>
      </c>
      <c r="D42" s="64">
        <v>5</v>
      </c>
      <c r="E42" s="64">
        <v>0</v>
      </c>
      <c r="F42" s="64">
        <v>268</v>
      </c>
      <c r="G42" s="64">
        <v>273</v>
      </c>
    </row>
    <row r="44" spans="1:7" ht="15" customHeight="1" x14ac:dyDescent="0.25">
      <c r="A44" s="93" t="s">
        <v>71</v>
      </c>
      <c r="B44" s="93"/>
      <c r="C44" s="93"/>
      <c r="D44" s="93"/>
      <c r="E44" s="93"/>
      <c r="F44" s="93"/>
      <c r="G44" s="93"/>
    </row>
    <row r="45" spans="1:7" ht="34.5" customHeight="1" x14ac:dyDescent="0.25">
      <c r="A45" s="93"/>
      <c r="B45" s="93"/>
      <c r="C45" s="93"/>
      <c r="D45" s="93"/>
      <c r="E45" s="93"/>
      <c r="F45" s="93"/>
      <c r="G45" s="93"/>
    </row>
    <row r="46" spans="1:7" x14ac:dyDescent="0.25">
      <c r="A46" s="20"/>
      <c r="B46" s="20"/>
      <c r="C46" s="20"/>
      <c r="D46" s="20"/>
      <c r="E46" s="20"/>
      <c r="F46" s="20"/>
      <c r="G46" s="20"/>
    </row>
  </sheetData>
  <mergeCells count="35">
    <mergeCell ref="A44:G45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C10:C11"/>
    <mergeCell ref="A42:B42"/>
    <mergeCell ref="A32:B32"/>
    <mergeCell ref="A30:B30"/>
    <mergeCell ref="A29:B29"/>
    <mergeCell ref="A41:B41"/>
    <mergeCell ref="A39:B39"/>
    <mergeCell ref="A38:B38"/>
    <mergeCell ref="A36:B36"/>
    <mergeCell ref="A40:B40"/>
    <mergeCell ref="A37:B37"/>
    <mergeCell ref="A35:B35"/>
    <mergeCell ref="A33:B33"/>
    <mergeCell ref="A21:B21"/>
    <mergeCell ref="A22:B22"/>
    <mergeCell ref="A25:B25"/>
    <mergeCell ref="A31:B31"/>
    <mergeCell ref="A34:B34"/>
    <mergeCell ref="A28:B28"/>
    <mergeCell ref="A26:B26"/>
    <mergeCell ref="A27:B27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0"/>
  <sheetViews>
    <sheetView workbookViewId="0">
      <pane ySplit="11" topLeftCell="A39" activePane="bottomLeft" state="frozen"/>
      <selection pane="bottomLeft" activeCell="M50" sqref="M50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70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+Indice!B7</f>
        <v>Fecha de publicación: Diciembre 2021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14" t="s">
        <v>51</v>
      </c>
      <c r="N7" s="114"/>
      <c r="O7" s="57"/>
      <c r="P7" s="57"/>
      <c r="Q7" s="114"/>
      <c r="R7" s="114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+Indice!B8</f>
        <v>Fecha de corte: Septiembre de 2021 (II Trimestre) Actualización trimestral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10" t="s">
        <v>41</v>
      </c>
      <c r="B10" s="111"/>
      <c r="C10" s="110" t="s">
        <v>4</v>
      </c>
      <c r="D10" s="112"/>
      <c r="E10" s="111"/>
      <c r="F10" s="110" t="s">
        <v>5</v>
      </c>
      <c r="G10" s="111"/>
      <c r="H10" s="110" t="s">
        <v>6</v>
      </c>
      <c r="I10" s="111"/>
      <c r="J10" s="110" t="s">
        <v>7</v>
      </c>
      <c r="K10" s="111"/>
      <c r="L10" s="110" t="s">
        <v>8</v>
      </c>
      <c r="M10" s="111"/>
      <c r="N10" s="110" t="s">
        <v>9</v>
      </c>
      <c r="O10" s="111"/>
      <c r="P10" s="110" t="s">
        <v>10</v>
      </c>
      <c r="Q10" s="111"/>
      <c r="R10" s="110" t="s">
        <v>11</v>
      </c>
      <c r="S10" s="111"/>
      <c r="T10" s="110" t="s">
        <v>12</v>
      </c>
      <c r="U10" s="112"/>
      <c r="V10" s="111"/>
      <c r="W10" s="110" t="s">
        <v>13</v>
      </c>
      <c r="X10" s="112"/>
      <c r="Y10" s="111"/>
      <c r="Z10" s="110" t="s">
        <v>14</v>
      </c>
      <c r="AA10" s="111"/>
      <c r="AB10" s="110" t="s">
        <v>15</v>
      </c>
      <c r="AC10" s="111"/>
      <c r="AD10" s="110" t="s">
        <v>16</v>
      </c>
      <c r="AE10" s="111"/>
      <c r="AF10" s="110" t="s">
        <v>17</v>
      </c>
      <c r="AG10" s="111"/>
      <c r="AH10" s="110" t="s">
        <v>18</v>
      </c>
      <c r="AI10" s="111"/>
      <c r="AJ10" s="110" t="s">
        <v>19</v>
      </c>
      <c r="AK10" s="111"/>
      <c r="AL10" s="110" t="s">
        <v>20</v>
      </c>
      <c r="AM10" s="111"/>
      <c r="AN10" s="110" t="s">
        <v>21</v>
      </c>
      <c r="AO10" s="111"/>
      <c r="AP10" s="110" t="s">
        <v>22</v>
      </c>
      <c r="AQ10" s="112"/>
      <c r="AR10" s="111"/>
      <c r="AS10" s="110" t="s">
        <v>23</v>
      </c>
      <c r="AT10" s="111"/>
      <c r="AU10" s="110" t="s">
        <v>24</v>
      </c>
      <c r="AV10" s="111"/>
      <c r="AW10" s="110" t="s">
        <v>25</v>
      </c>
      <c r="AX10" s="111"/>
      <c r="AY10" s="110" t="s">
        <v>26</v>
      </c>
      <c r="AZ10" s="111"/>
      <c r="BA10" s="110" t="s">
        <v>27</v>
      </c>
      <c r="BB10" s="111"/>
      <c r="BC10" s="108" t="s">
        <v>30</v>
      </c>
      <c r="BD10" s="104" t="s">
        <v>31</v>
      </c>
      <c r="BE10" s="104" t="s">
        <v>68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67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67</v>
      </c>
      <c r="W11" s="59" t="s">
        <v>28</v>
      </c>
      <c r="X11" s="59" t="s">
        <v>29</v>
      </c>
      <c r="Y11" s="59" t="s">
        <v>67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67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09"/>
      <c r="BD11" s="106"/>
      <c r="BE11" s="106"/>
    </row>
    <row r="12" spans="1:57" x14ac:dyDescent="0.25">
      <c r="A12" s="69">
        <v>2014</v>
      </c>
      <c r="B12" s="69" t="s">
        <v>0</v>
      </c>
      <c r="C12" s="70">
        <v>17</v>
      </c>
      <c r="D12" s="70">
        <v>0</v>
      </c>
      <c r="E12" s="70">
        <v>1</v>
      </c>
      <c r="F12" s="70">
        <v>5</v>
      </c>
      <c r="G12" s="70">
        <v>0</v>
      </c>
      <c r="H12" s="70">
        <v>7</v>
      </c>
      <c r="I12" s="70">
        <v>0</v>
      </c>
      <c r="J12" s="70">
        <v>6</v>
      </c>
      <c r="K12" s="70">
        <v>0</v>
      </c>
      <c r="L12" s="70">
        <v>6</v>
      </c>
      <c r="M12" s="70">
        <v>0</v>
      </c>
      <c r="N12" s="70">
        <v>5</v>
      </c>
      <c r="O12" s="70">
        <v>0</v>
      </c>
      <c r="P12" s="70">
        <v>21</v>
      </c>
      <c r="Q12" s="70">
        <v>0</v>
      </c>
      <c r="R12" s="70">
        <v>12</v>
      </c>
      <c r="S12" s="70">
        <v>0</v>
      </c>
      <c r="T12" s="70">
        <v>1</v>
      </c>
      <c r="U12" s="70">
        <v>1</v>
      </c>
      <c r="V12" s="70">
        <v>1</v>
      </c>
      <c r="W12" s="70">
        <v>20</v>
      </c>
      <c r="X12" s="70">
        <v>6</v>
      </c>
      <c r="Y12" s="70">
        <v>1</v>
      </c>
      <c r="Z12" s="70">
        <v>7</v>
      </c>
      <c r="AA12" s="70">
        <v>0</v>
      </c>
      <c r="AB12" s="70">
        <v>18</v>
      </c>
      <c r="AC12" s="70">
        <v>0</v>
      </c>
      <c r="AD12" s="70">
        <v>21</v>
      </c>
      <c r="AE12" s="70">
        <v>0</v>
      </c>
      <c r="AF12" s="70">
        <v>20</v>
      </c>
      <c r="AG12" s="70">
        <v>2</v>
      </c>
      <c r="AH12" s="70">
        <v>13</v>
      </c>
      <c r="AI12" s="70">
        <v>0</v>
      </c>
      <c r="AJ12" s="70">
        <v>4</v>
      </c>
      <c r="AK12" s="70">
        <v>0</v>
      </c>
      <c r="AL12" s="70">
        <v>5</v>
      </c>
      <c r="AM12" s="70">
        <v>0</v>
      </c>
      <c r="AN12" s="70">
        <v>3</v>
      </c>
      <c r="AO12" s="70">
        <v>0</v>
      </c>
      <c r="AP12" s="70">
        <v>19</v>
      </c>
      <c r="AQ12" s="70">
        <v>7</v>
      </c>
      <c r="AR12" s="70">
        <v>3</v>
      </c>
      <c r="AS12" s="70">
        <v>2</v>
      </c>
      <c r="AT12" s="70">
        <v>0</v>
      </c>
      <c r="AU12" s="70">
        <v>2</v>
      </c>
      <c r="AV12" s="70">
        <v>0</v>
      </c>
      <c r="AW12" s="70">
        <v>10</v>
      </c>
      <c r="AX12" s="70">
        <v>0</v>
      </c>
      <c r="AY12" s="70">
        <v>7</v>
      </c>
      <c r="AZ12" s="70">
        <v>0</v>
      </c>
      <c r="BA12" s="70">
        <v>8</v>
      </c>
      <c r="BB12" s="71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5">
        <v>2014</v>
      </c>
      <c r="B13" s="65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2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5">
        <v>2014</v>
      </c>
      <c r="B14" s="65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2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5">
        <v>2014</v>
      </c>
      <c r="B15" s="65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2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5">
        <v>2015</v>
      </c>
      <c r="B16" s="65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2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5">
        <v>2015</v>
      </c>
      <c r="B17" s="65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2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5">
        <v>2015</v>
      </c>
      <c r="B18" s="65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2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5">
        <v>2015</v>
      </c>
      <c r="B19" s="65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2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5">
        <v>2016</v>
      </c>
      <c r="B20" s="65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2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5">
        <v>2016</v>
      </c>
      <c r="B21" s="65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2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5">
        <v>2016</v>
      </c>
      <c r="B22" s="65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2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5">
        <v>2016</v>
      </c>
      <c r="B23" s="65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2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5">
        <v>2017</v>
      </c>
      <c r="B24" s="65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2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5">
        <v>2017</v>
      </c>
      <c r="B25" s="65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2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5">
        <v>2017</v>
      </c>
      <c r="B26" s="65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2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5">
        <v>2017</v>
      </c>
      <c r="B27" s="65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2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5">
        <v>2018</v>
      </c>
      <c r="B28" s="65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2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5">
        <v>2018</v>
      </c>
      <c r="B29" s="65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2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5">
        <v>2018</v>
      </c>
      <c r="B30" s="65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2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5">
        <v>2018</v>
      </c>
      <c r="B31" s="65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2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5">
        <v>2019</v>
      </c>
      <c r="B32" s="65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2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95" x14ac:dyDescent="0.25">
      <c r="A33" s="65">
        <v>2019</v>
      </c>
      <c r="B33" s="65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2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95" x14ac:dyDescent="0.25">
      <c r="A34" s="65">
        <v>2019</v>
      </c>
      <c r="B34" s="65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2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95" x14ac:dyDescent="0.25">
      <c r="A35" s="65">
        <v>2019</v>
      </c>
      <c r="B35" s="65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2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95" x14ac:dyDescent="0.25">
      <c r="A36" s="65">
        <v>2020</v>
      </c>
      <c r="B36" s="65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2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95" x14ac:dyDescent="0.25">
      <c r="A37" s="65">
        <v>2020</v>
      </c>
      <c r="B37" s="65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2">
        <v>0</v>
      </c>
      <c r="BC37" s="12">
        <f t="shared" ref="BC37:BC42" si="14">+C37+F37+H37+J37+L37+N37+P37+R37+T37+W37+Z37+AB37+AD37+AF37+AH37+AJ37+AL37+AN37+AP37+AS37+AU37+AW37+AY37+BA37</f>
        <v>271</v>
      </c>
      <c r="BD37" s="28">
        <f t="shared" ref="BD37:BD42" si="15">+D37+G37+I37+K37+M37+O37+Q37+S37+U37+X37+AA37+AC37+AE37+AG37+AI37+AK37+AM37+AO37+AQ37+AT37+AV37+AX37+AZ37+BB37</f>
        <v>0</v>
      </c>
      <c r="BE37" s="13">
        <f t="shared" ref="BE37:BE42" si="16">+E37+V37+Y37+AR37</f>
        <v>7</v>
      </c>
    </row>
    <row r="38" spans="1:95" x14ac:dyDescent="0.25">
      <c r="A38" s="65">
        <v>2020</v>
      </c>
      <c r="B38" s="65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2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95" x14ac:dyDescent="0.25">
      <c r="A39" s="65">
        <v>2020</v>
      </c>
      <c r="B39" s="65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2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95" x14ac:dyDescent="0.25">
      <c r="A40" s="65">
        <v>2021</v>
      </c>
      <c r="B40" s="65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2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95" x14ac:dyDescent="0.25">
      <c r="A41" s="65">
        <v>2021</v>
      </c>
      <c r="B41" s="65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2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95" ht="15.75" thickBot="1" x14ac:dyDescent="0.3">
      <c r="A42" s="65">
        <v>2021</v>
      </c>
      <c r="B42" s="65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2">
        <v>0</v>
      </c>
      <c r="BC42" s="73">
        <f t="shared" si="14"/>
        <v>268</v>
      </c>
      <c r="BD42" s="74">
        <f t="shared" si="15"/>
        <v>0</v>
      </c>
      <c r="BE42" s="75">
        <f t="shared" si="16"/>
        <v>5</v>
      </c>
    </row>
    <row r="43" spans="1:95" x14ac:dyDescent="0.25">
      <c r="A43" s="15" t="s">
        <v>66</v>
      </c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6"/>
    </row>
    <row r="44" spans="1:95" x14ac:dyDescent="0.25">
      <c r="A44" s="15" t="s">
        <v>64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16"/>
    </row>
    <row r="45" spans="1:95" ht="15.75" thickBot="1" x14ac:dyDescent="0.3">
      <c r="A45" s="17" t="s">
        <v>65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3"/>
    </row>
    <row r="46" spans="1:9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</row>
    <row r="47" spans="1:95" x14ac:dyDescent="0.25"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</row>
    <row r="48" spans="1:95" x14ac:dyDescent="0.25"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</row>
    <row r="49" spans="1:95" ht="15.75" customHeight="1" x14ac:dyDescent="0.25">
      <c r="A49" s="113" t="s">
        <v>71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</row>
    <row r="50" spans="1:95" ht="47.25" customHeight="1" x14ac:dyDescent="0.25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</sheetData>
  <mergeCells count="31">
    <mergeCell ref="A49:K50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60" zoomScaleNormal="60" workbookViewId="0">
      <selection activeCell="V38" sqref="V38"/>
    </sheetView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70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+Indice!B7</f>
        <v>Fecha de publicación: Diciembre 2021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14" t="s">
        <v>51</v>
      </c>
      <c r="N7" s="114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+Indice!B8</f>
        <v>Fecha de corte: Septiembre de 2021 (II Trimestre) Actualización trimestral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O13" sqref="O13"/>
    </sheetView>
  </sheetViews>
  <sheetFormatPr baseColWidth="10" defaultRowHeight="15" x14ac:dyDescent="0.25"/>
  <cols>
    <col min="2" max="2" width="20.28515625" bestFit="1" customWidth="1"/>
    <col min="5" max="12" width="11.42578125" customWidth="1"/>
  </cols>
  <sheetData>
    <row r="1" spans="1:13" ht="60" x14ac:dyDescent="0.25">
      <c r="B1" s="20" t="s">
        <v>57</v>
      </c>
      <c r="C1" s="20" t="s">
        <v>58</v>
      </c>
      <c r="D1" t="s">
        <v>59</v>
      </c>
      <c r="H1" s="20" t="s">
        <v>58</v>
      </c>
      <c r="I1" s="20" t="s">
        <v>57</v>
      </c>
      <c r="J1" s="8" t="s">
        <v>59</v>
      </c>
    </row>
    <row r="2" spans="1:13" x14ac:dyDescent="0.25">
      <c r="A2" s="8" t="str">
        <f>+G2</f>
        <v>MANABI</v>
      </c>
      <c r="B2" s="8">
        <v>31</v>
      </c>
      <c r="C2" s="8">
        <f>+H2</f>
        <v>0</v>
      </c>
      <c r="D2">
        <f>+B2+C2</f>
        <v>31</v>
      </c>
      <c r="G2" t="s">
        <v>56</v>
      </c>
      <c r="I2">
        <v>30</v>
      </c>
      <c r="J2">
        <f t="shared" ref="J2:J25" si="0">SUM(H2:I2)</f>
        <v>30</v>
      </c>
      <c r="L2" s="61" t="s">
        <v>56</v>
      </c>
      <c r="M2">
        <v>29</v>
      </c>
    </row>
    <row r="3" spans="1:13" x14ac:dyDescent="0.25">
      <c r="A3" s="8" t="str">
        <f t="shared" ref="A3:A13" si="1">+G3</f>
        <v>GUAYAS</v>
      </c>
      <c r="B3" s="8">
        <v>28</v>
      </c>
      <c r="C3" s="8">
        <v>0</v>
      </c>
      <c r="D3" s="8">
        <f t="shared" ref="D3:D13" si="2">+B3+C3</f>
        <v>28</v>
      </c>
      <c r="G3" t="s">
        <v>13</v>
      </c>
      <c r="H3">
        <v>2</v>
      </c>
      <c r="I3">
        <v>27</v>
      </c>
      <c r="J3" s="8">
        <f t="shared" si="0"/>
        <v>29</v>
      </c>
      <c r="L3" s="62" t="s">
        <v>13</v>
      </c>
      <c r="M3">
        <v>28</v>
      </c>
    </row>
    <row r="4" spans="1:13" x14ac:dyDescent="0.25">
      <c r="A4" s="8" t="str">
        <f t="shared" si="1"/>
        <v>PICHINCHA</v>
      </c>
      <c r="B4" s="8">
        <v>21</v>
      </c>
      <c r="C4" s="8">
        <v>4</v>
      </c>
      <c r="D4" s="8">
        <f t="shared" si="2"/>
        <v>25</v>
      </c>
      <c r="G4" t="s">
        <v>22</v>
      </c>
      <c r="H4">
        <v>3</v>
      </c>
      <c r="I4">
        <v>23</v>
      </c>
      <c r="J4" s="8">
        <f t="shared" si="0"/>
        <v>26</v>
      </c>
      <c r="L4" s="62" t="s">
        <v>10</v>
      </c>
      <c r="M4">
        <v>23</v>
      </c>
    </row>
    <row r="5" spans="1:13" x14ac:dyDescent="0.25">
      <c r="A5" s="8" t="str">
        <f t="shared" si="1"/>
        <v>EL ORO</v>
      </c>
      <c r="B5" s="8">
        <v>24</v>
      </c>
      <c r="C5" s="8">
        <f t="shared" ref="C5:C13" si="3">+H5</f>
        <v>0</v>
      </c>
      <c r="D5" s="8">
        <f t="shared" si="2"/>
        <v>24</v>
      </c>
      <c r="G5" t="s">
        <v>10</v>
      </c>
      <c r="I5">
        <v>24</v>
      </c>
      <c r="J5" s="8">
        <f t="shared" si="0"/>
        <v>24</v>
      </c>
      <c r="L5" s="62" t="s">
        <v>22</v>
      </c>
      <c r="M5">
        <v>21</v>
      </c>
    </row>
    <row r="6" spans="1:13" x14ac:dyDescent="0.25">
      <c r="A6" s="8" t="str">
        <f t="shared" si="1"/>
        <v>LOJA</v>
      </c>
      <c r="B6" s="8">
        <v>19</v>
      </c>
      <c r="C6" s="8">
        <f t="shared" si="3"/>
        <v>0</v>
      </c>
      <c r="D6" s="8">
        <f t="shared" si="2"/>
        <v>19</v>
      </c>
      <c r="G6" t="s">
        <v>15</v>
      </c>
      <c r="I6">
        <v>20</v>
      </c>
      <c r="J6" s="8">
        <f t="shared" si="0"/>
        <v>20</v>
      </c>
      <c r="L6" s="62" t="s">
        <v>15</v>
      </c>
      <c r="M6">
        <v>20</v>
      </c>
    </row>
    <row r="7" spans="1:13" x14ac:dyDescent="0.25">
      <c r="A7" s="8" t="str">
        <f t="shared" si="1"/>
        <v>ESMERALDAS</v>
      </c>
      <c r="B7" s="8">
        <v>14</v>
      </c>
      <c r="C7" s="8">
        <f t="shared" si="3"/>
        <v>0</v>
      </c>
      <c r="D7" s="8">
        <f t="shared" si="2"/>
        <v>14</v>
      </c>
      <c r="G7" t="s">
        <v>11</v>
      </c>
      <c r="I7">
        <v>16</v>
      </c>
      <c r="J7" s="8">
        <f t="shared" si="0"/>
        <v>16</v>
      </c>
      <c r="L7" s="62" t="s">
        <v>55</v>
      </c>
      <c r="M7">
        <v>16</v>
      </c>
    </row>
    <row r="8" spans="1:13" x14ac:dyDescent="0.25">
      <c r="A8" s="8" t="str">
        <f t="shared" si="1"/>
        <v>LOS RIOS</v>
      </c>
      <c r="B8" s="8">
        <f t="shared" ref="B8:B9" si="4">+I8</f>
        <v>16</v>
      </c>
      <c r="C8" s="8">
        <f t="shared" si="3"/>
        <v>0</v>
      </c>
      <c r="D8" s="8">
        <f t="shared" si="2"/>
        <v>16</v>
      </c>
      <c r="G8" t="s">
        <v>55</v>
      </c>
      <c r="I8">
        <v>16</v>
      </c>
      <c r="J8" s="8">
        <f t="shared" si="0"/>
        <v>16</v>
      </c>
      <c r="L8" s="62" t="s">
        <v>14</v>
      </c>
      <c r="M8">
        <v>15</v>
      </c>
    </row>
    <row r="9" spans="1:13" x14ac:dyDescent="0.25">
      <c r="A9" s="8" t="str">
        <f t="shared" si="1"/>
        <v>IMBABURA</v>
      </c>
      <c r="B9" s="8">
        <f t="shared" si="4"/>
        <v>15</v>
      </c>
      <c r="C9" s="8">
        <f t="shared" si="3"/>
        <v>0</v>
      </c>
      <c r="D9" s="8">
        <f t="shared" si="2"/>
        <v>15</v>
      </c>
      <c r="G9" t="s">
        <v>14</v>
      </c>
      <c r="I9">
        <v>15</v>
      </c>
      <c r="J9" s="8">
        <f t="shared" si="0"/>
        <v>15</v>
      </c>
      <c r="L9" s="62" t="s">
        <v>11</v>
      </c>
      <c r="M9">
        <v>13</v>
      </c>
    </row>
    <row r="10" spans="1:13" x14ac:dyDescent="0.25">
      <c r="A10" s="8" t="str">
        <f t="shared" si="1"/>
        <v>MORONA SANTIAGO</v>
      </c>
      <c r="B10" s="8">
        <v>8</v>
      </c>
      <c r="C10" s="8">
        <f t="shared" si="3"/>
        <v>0</v>
      </c>
      <c r="D10" s="8">
        <f t="shared" si="2"/>
        <v>8</v>
      </c>
      <c r="G10" t="s">
        <v>18</v>
      </c>
      <c r="I10">
        <v>11</v>
      </c>
      <c r="J10" s="8">
        <f t="shared" si="0"/>
        <v>11</v>
      </c>
      <c r="L10" s="62" t="s">
        <v>4</v>
      </c>
      <c r="M10">
        <v>10</v>
      </c>
    </row>
    <row r="11" spans="1:13" x14ac:dyDescent="0.25">
      <c r="A11" s="8" t="str">
        <f t="shared" si="1"/>
        <v>AZUAY</v>
      </c>
      <c r="B11" s="8">
        <v>11</v>
      </c>
      <c r="C11" s="8">
        <f t="shared" si="3"/>
        <v>0</v>
      </c>
      <c r="D11" s="8">
        <f t="shared" si="2"/>
        <v>11</v>
      </c>
      <c r="G11" t="s">
        <v>4</v>
      </c>
      <c r="I11">
        <v>10</v>
      </c>
      <c r="J11" s="8">
        <f t="shared" si="0"/>
        <v>10</v>
      </c>
      <c r="L11" s="62" t="s">
        <v>18</v>
      </c>
      <c r="M11">
        <v>10</v>
      </c>
    </row>
    <row r="12" spans="1:13" x14ac:dyDescent="0.25">
      <c r="A12" s="8" t="str">
        <f t="shared" si="1"/>
        <v>COTOPAXI</v>
      </c>
      <c r="B12" s="8">
        <v>11</v>
      </c>
      <c r="C12" s="8">
        <f t="shared" si="3"/>
        <v>0</v>
      </c>
      <c r="D12" s="8">
        <f t="shared" si="2"/>
        <v>11</v>
      </c>
      <c r="G12" t="s">
        <v>9</v>
      </c>
      <c r="I12">
        <v>9</v>
      </c>
      <c r="J12" s="8">
        <f t="shared" si="0"/>
        <v>9</v>
      </c>
      <c r="L12" s="62" t="s">
        <v>9</v>
      </c>
      <c r="M12">
        <v>9</v>
      </c>
    </row>
    <row r="13" spans="1:13" x14ac:dyDescent="0.25">
      <c r="A13" s="8" t="str">
        <f t="shared" si="1"/>
        <v>ZAMORA CHINCHIPE</v>
      </c>
      <c r="B13" s="8">
        <v>8</v>
      </c>
      <c r="C13" s="8">
        <f t="shared" si="3"/>
        <v>0</v>
      </c>
      <c r="D13" s="8">
        <f t="shared" si="2"/>
        <v>8</v>
      </c>
      <c r="G13" t="s">
        <v>27</v>
      </c>
      <c r="I13">
        <v>9</v>
      </c>
      <c r="J13" s="8">
        <f t="shared" si="0"/>
        <v>9</v>
      </c>
      <c r="L13" s="62" t="s">
        <v>63</v>
      </c>
      <c r="M13">
        <v>9</v>
      </c>
    </row>
    <row r="14" spans="1:13" s="8" customFormat="1" x14ac:dyDescent="0.25">
      <c r="A14" s="8" t="s">
        <v>60</v>
      </c>
      <c r="B14" s="8">
        <f>SUM(B15:B26)</f>
        <v>62</v>
      </c>
      <c r="C14" s="8">
        <v>1</v>
      </c>
      <c r="D14" s="8">
        <f>SUM(B15:B26)+C22</f>
        <v>63</v>
      </c>
      <c r="G14" s="8" t="s">
        <v>63</v>
      </c>
      <c r="I14" s="8">
        <v>8</v>
      </c>
      <c r="J14" s="8">
        <f t="shared" si="0"/>
        <v>8</v>
      </c>
      <c r="L14" s="62" t="s">
        <v>61</v>
      </c>
      <c r="M14" s="8">
        <v>8</v>
      </c>
    </row>
    <row r="15" spans="1:13" x14ac:dyDescent="0.25">
      <c r="A15" s="8" t="str">
        <f>+G14</f>
        <v>SUCUMBIOS</v>
      </c>
      <c r="B15" s="8">
        <v>9</v>
      </c>
      <c r="C15" s="8">
        <f>+H14</f>
        <v>0</v>
      </c>
      <c r="G15" t="s">
        <v>61</v>
      </c>
      <c r="I15">
        <v>7</v>
      </c>
      <c r="J15" s="8">
        <f t="shared" si="0"/>
        <v>7</v>
      </c>
      <c r="L15" s="62" t="s">
        <v>27</v>
      </c>
      <c r="M15">
        <v>8</v>
      </c>
    </row>
    <row r="16" spans="1:13" x14ac:dyDescent="0.25">
      <c r="A16" s="8" t="str">
        <f t="shared" ref="A16:A26" si="5">+G15</f>
        <v>BOLIVAR</v>
      </c>
      <c r="B16" s="8">
        <v>7</v>
      </c>
      <c r="C16" s="8">
        <f t="shared" ref="C16:C26" si="6">+H15</f>
        <v>0</v>
      </c>
      <c r="G16" t="s">
        <v>6</v>
      </c>
      <c r="I16">
        <v>7</v>
      </c>
      <c r="J16" s="8">
        <f t="shared" si="0"/>
        <v>7</v>
      </c>
      <c r="L16" s="62" t="s">
        <v>8</v>
      </c>
      <c r="M16">
        <v>7</v>
      </c>
    </row>
    <row r="17" spans="1:13" x14ac:dyDescent="0.25">
      <c r="A17" s="8" t="str">
        <f t="shared" si="5"/>
        <v>CAÑAR</v>
      </c>
      <c r="B17" s="8">
        <v>6</v>
      </c>
      <c r="C17" s="8">
        <f t="shared" si="6"/>
        <v>0</v>
      </c>
      <c r="G17" t="s">
        <v>8</v>
      </c>
      <c r="I17">
        <v>7</v>
      </c>
      <c r="J17" s="8">
        <f t="shared" si="0"/>
        <v>7</v>
      </c>
      <c r="L17" s="62" t="s">
        <v>6</v>
      </c>
      <c r="M17">
        <v>6</v>
      </c>
    </row>
    <row r="18" spans="1:13" x14ac:dyDescent="0.25">
      <c r="A18" s="8" t="str">
        <f t="shared" si="5"/>
        <v>CHIMBORAZO</v>
      </c>
      <c r="B18" s="8">
        <v>6</v>
      </c>
      <c r="C18" s="8">
        <f t="shared" si="6"/>
        <v>0</v>
      </c>
      <c r="G18" t="s">
        <v>19</v>
      </c>
      <c r="I18">
        <v>6</v>
      </c>
      <c r="J18" s="8">
        <f t="shared" si="0"/>
        <v>6</v>
      </c>
      <c r="L18" s="62" t="s">
        <v>19</v>
      </c>
      <c r="M18">
        <v>6</v>
      </c>
    </row>
    <row r="19" spans="1:13" x14ac:dyDescent="0.25">
      <c r="A19" s="8" t="str">
        <f t="shared" si="5"/>
        <v>NAPO</v>
      </c>
      <c r="B19" s="8">
        <f t="shared" ref="B19:B26" si="7">+I18</f>
        <v>6</v>
      </c>
      <c r="C19" s="8">
        <f t="shared" si="6"/>
        <v>0</v>
      </c>
      <c r="G19" t="s">
        <v>26</v>
      </c>
      <c r="I19">
        <v>6</v>
      </c>
      <c r="J19" s="8">
        <f t="shared" si="0"/>
        <v>6</v>
      </c>
      <c r="L19" s="62" t="s">
        <v>26</v>
      </c>
      <c r="M19">
        <v>6</v>
      </c>
    </row>
    <row r="20" spans="1:13" x14ac:dyDescent="0.25">
      <c r="A20" s="8" t="str">
        <f t="shared" si="5"/>
        <v>TUNGURAHUA</v>
      </c>
      <c r="B20" s="8">
        <f t="shared" si="7"/>
        <v>6</v>
      </c>
      <c r="C20" s="8">
        <f t="shared" si="6"/>
        <v>0</v>
      </c>
      <c r="G20" t="s">
        <v>62</v>
      </c>
      <c r="I20">
        <v>5</v>
      </c>
      <c r="J20" s="8">
        <f t="shared" si="0"/>
        <v>5</v>
      </c>
      <c r="L20" s="62" t="s">
        <v>20</v>
      </c>
      <c r="M20">
        <v>5</v>
      </c>
    </row>
    <row r="21" spans="1:13" x14ac:dyDescent="0.25">
      <c r="A21" s="8" t="str">
        <f t="shared" si="5"/>
        <v>SANTO DOMINGO DE LOS TSACHILAS</v>
      </c>
      <c r="B21" s="8">
        <f t="shared" si="7"/>
        <v>5</v>
      </c>
      <c r="C21" s="8">
        <f t="shared" si="6"/>
        <v>0</v>
      </c>
      <c r="G21" t="s">
        <v>54</v>
      </c>
      <c r="H21">
        <v>1</v>
      </c>
      <c r="I21">
        <v>3</v>
      </c>
      <c r="J21" s="8">
        <f t="shared" si="0"/>
        <v>4</v>
      </c>
      <c r="L21" s="62" t="s">
        <v>62</v>
      </c>
      <c r="M21">
        <v>5</v>
      </c>
    </row>
    <row r="22" spans="1:13" x14ac:dyDescent="0.25">
      <c r="A22" s="8" t="str">
        <f t="shared" si="5"/>
        <v>GALAPAGOS</v>
      </c>
      <c r="B22" s="8">
        <f t="shared" si="7"/>
        <v>3</v>
      </c>
      <c r="C22" s="8">
        <f t="shared" si="6"/>
        <v>1</v>
      </c>
      <c r="G22" t="s">
        <v>20</v>
      </c>
      <c r="I22">
        <v>4</v>
      </c>
      <c r="J22" s="8">
        <f t="shared" si="0"/>
        <v>4</v>
      </c>
      <c r="L22" s="62" t="s">
        <v>54</v>
      </c>
      <c r="M22">
        <v>3</v>
      </c>
    </row>
    <row r="23" spans="1:13" x14ac:dyDescent="0.25">
      <c r="A23" s="8" t="str">
        <f t="shared" si="5"/>
        <v>ORELLANA</v>
      </c>
      <c r="B23" s="8">
        <v>5</v>
      </c>
      <c r="C23" s="8">
        <f t="shared" si="6"/>
        <v>0</v>
      </c>
      <c r="G23" t="s">
        <v>23</v>
      </c>
      <c r="I23">
        <v>4</v>
      </c>
      <c r="J23" s="8">
        <f t="shared" si="0"/>
        <v>4</v>
      </c>
      <c r="L23" s="62" t="s">
        <v>21</v>
      </c>
      <c r="M23">
        <v>3</v>
      </c>
    </row>
    <row r="24" spans="1:13" x14ac:dyDescent="0.25">
      <c r="A24" s="8" t="str">
        <f t="shared" si="5"/>
        <v>SANTA ELENA</v>
      </c>
      <c r="B24" s="8">
        <v>4</v>
      </c>
      <c r="C24" s="8">
        <f t="shared" si="6"/>
        <v>0</v>
      </c>
      <c r="G24" t="s">
        <v>21</v>
      </c>
      <c r="I24">
        <v>3</v>
      </c>
      <c r="J24" s="8">
        <f t="shared" si="0"/>
        <v>3</v>
      </c>
      <c r="L24" s="62" t="s">
        <v>23</v>
      </c>
      <c r="M24">
        <v>3</v>
      </c>
    </row>
    <row r="25" spans="1:13" x14ac:dyDescent="0.25">
      <c r="A25" s="8" t="str">
        <f t="shared" si="5"/>
        <v>PASTAZA</v>
      </c>
      <c r="B25" s="8">
        <f t="shared" si="7"/>
        <v>3</v>
      </c>
      <c r="C25" s="8">
        <f t="shared" si="6"/>
        <v>0</v>
      </c>
      <c r="G25" t="s">
        <v>7</v>
      </c>
      <c r="I25">
        <v>2</v>
      </c>
      <c r="J25" s="8">
        <f t="shared" si="0"/>
        <v>2</v>
      </c>
      <c r="L25" s="62" t="s">
        <v>7</v>
      </c>
      <c r="M25">
        <v>2</v>
      </c>
    </row>
    <row r="26" spans="1:13" x14ac:dyDescent="0.25">
      <c r="A26" s="8" t="str">
        <f t="shared" si="5"/>
        <v>CARCHI</v>
      </c>
      <c r="B26" s="8">
        <f t="shared" si="7"/>
        <v>2</v>
      </c>
      <c r="C26" s="8">
        <f t="shared" si="6"/>
        <v>0</v>
      </c>
    </row>
  </sheetData>
  <sortState ref="L2:M25">
    <sortCondition descending="1" ref="M2:M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SAVS-MODALIDAD</vt:lpstr>
      <vt:lpstr>SAVS-PROVINCIA</vt:lpstr>
      <vt:lpstr>GRAFICAS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VILLARROEL MORENO ELIAS BENJAMIN</cp:lastModifiedBy>
  <dcterms:created xsi:type="dcterms:W3CDTF">2012-02-15T19:17:10Z</dcterms:created>
  <dcterms:modified xsi:type="dcterms:W3CDTF">2021-12-22T19:35:35Z</dcterms:modified>
</cp:coreProperties>
</file>