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OURDES\MATEO-LU 2022\01.  Estadísticas\3. SMA\2025\4. ABRIL\"/>
    </mc:Choice>
  </mc:AlternateContent>
  <bookViews>
    <workbookView xWindow="0" yWindow="0" windowWidth="21570" windowHeight="8055"/>
  </bookViews>
  <sheets>
    <sheet name="Índice" sheetId="6" r:id="rId1"/>
    <sheet name="Líneas por Tecnología y Pres." sheetId="1" r:id="rId2"/>
    <sheet name="Evolución por prestador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08" i="1" l="1"/>
  <c r="X208" i="1" l="1"/>
  <c r="W208" i="1"/>
  <c r="V208" i="1"/>
  <c r="T208" i="1"/>
  <c r="S208" i="1"/>
  <c r="Y208" i="1" s="1"/>
  <c r="M208" i="1"/>
  <c r="G208" i="1"/>
  <c r="T207" i="1" l="1"/>
  <c r="U207" i="1"/>
  <c r="V207" i="1"/>
  <c r="W207" i="1"/>
  <c r="X207" i="1"/>
  <c r="S207" i="1"/>
  <c r="M207" i="1"/>
  <c r="G207" i="1"/>
  <c r="Y207" i="1" l="1"/>
  <c r="Y206" i="1"/>
  <c r="X206" i="1"/>
  <c r="W206" i="1"/>
  <c r="V206" i="1"/>
  <c r="U206" i="1"/>
  <c r="T206" i="1"/>
  <c r="S206" i="1"/>
  <c r="M206" i="1"/>
  <c r="G206" i="1"/>
  <c r="Y205" i="1" l="1"/>
  <c r="X205" i="1"/>
  <c r="W205" i="1"/>
  <c r="V205" i="1"/>
  <c r="U205" i="1"/>
  <c r="T205" i="1"/>
  <c r="S205" i="1"/>
  <c r="M205" i="1"/>
  <c r="G205" i="1"/>
  <c r="Y204" i="1" l="1"/>
  <c r="X204" i="1"/>
  <c r="W204" i="1"/>
  <c r="V204" i="1"/>
  <c r="U204" i="1"/>
  <c r="T204" i="1"/>
  <c r="S204" i="1"/>
  <c r="M204" i="1"/>
  <c r="G204" i="1"/>
  <c r="Y203" i="1" l="1"/>
  <c r="X203" i="1"/>
  <c r="W203" i="1"/>
  <c r="V203" i="1"/>
  <c r="U203" i="1"/>
  <c r="T203" i="1"/>
  <c r="S203" i="1"/>
  <c r="M203" i="1"/>
  <c r="G203" i="1"/>
  <c r="Y202" i="1" l="1"/>
  <c r="X202" i="1"/>
  <c r="W202" i="1"/>
  <c r="V202" i="1"/>
  <c r="U202" i="1"/>
  <c r="T202" i="1"/>
  <c r="S202" i="1"/>
  <c r="M202" i="1"/>
  <c r="G201" i="1"/>
  <c r="G200" i="1"/>
  <c r="G202" i="1"/>
  <c r="S201" i="1" l="1"/>
  <c r="Y201" i="1" s="1"/>
  <c r="T201" i="1"/>
  <c r="U201" i="1"/>
  <c r="V201" i="1"/>
  <c r="W201" i="1"/>
  <c r="X201" i="1"/>
  <c r="M201" i="1"/>
  <c r="T200" i="1" l="1"/>
  <c r="U200" i="1"/>
  <c r="V200" i="1"/>
  <c r="W200" i="1"/>
  <c r="X200" i="1"/>
  <c r="Y200" i="1"/>
  <c r="S200" i="1"/>
  <c r="M200" i="1"/>
  <c r="S199" i="1" l="1"/>
  <c r="T199" i="1"/>
  <c r="U199" i="1"/>
  <c r="V199" i="1"/>
  <c r="W199" i="1"/>
  <c r="X199" i="1"/>
  <c r="Y199" i="1"/>
  <c r="M199" i="1"/>
  <c r="G199" i="1"/>
  <c r="T198" i="1" l="1"/>
  <c r="U198" i="1"/>
  <c r="V198" i="1"/>
  <c r="W198" i="1"/>
  <c r="X198" i="1"/>
  <c r="Y198" i="1"/>
  <c r="S198" i="1"/>
  <c r="M198" i="1"/>
  <c r="G198" i="1"/>
  <c r="T195" i="1" l="1"/>
  <c r="U195" i="1"/>
  <c r="V195" i="1"/>
  <c r="W195" i="1"/>
  <c r="X195" i="1"/>
  <c r="Y195" i="1"/>
  <c r="T196" i="1"/>
  <c r="U196" i="1"/>
  <c r="V196" i="1"/>
  <c r="W196" i="1"/>
  <c r="X196" i="1"/>
  <c r="Y196" i="1"/>
  <c r="T197" i="1"/>
  <c r="U197" i="1"/>
  <c r="V197" i="1"/>
  <c r="W197" i="1"/>
  <c r="X197" i="1"/>
  <c r="Y197" i="1"/>
  <c r="S194" i="1"/>
  <c r="S195" i="1"/>
  <c r="S196" i="1"/>
  <c r="S197" i="1"/>
  <c r="M194" i="1"/>
  <c r="M195" i="1"/>
  <c r="M196" i="1"/>
  <c r="M197" i="1"/>
  <c r="G194" i="1"/>
  <c r="G195" i="1"/>
  <c r="G196" i="1"/>
  <c r="G197" i="1"/>
  <c r="Y194" i="1" l="1"/>
  <c r="X194" i="1"/>
  <c r="W194" i="1"/>
  <c r="V194" i="1"/>
  <c r="U194" i="1"/>
  <c r="T194" i="1"/>
  <c r="Y193" i="1" l="1"/>
  <c r="X193" i="1"/>
  <c r="W193" i="1"/>
  <c r="V193" i="1"/>
  <c r="U193" i="1"/>
  <c r="T193" i="1"/>
  <c r="S193" i="1"/>
  <c r="M193" i="1"/>
  <c r="G193" i="1"/>
  <c r="X192" i="1" l="1"/>
  <c r="W192" i="1"/>
  <c r="V192" i="1"/>
  <c r="U192" i="1"/>
  <c r="T192" i="1"/>
  <c r="S192" i="1"/>
  <c r="Y192" i="1" s="1"/>
  <c r="M192" i="1"/>
  <c r="G192" i="1"/>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<sst xmlns="http://schemas.openxmlformats.org/spreadsheetml/2006/main" count="298" uniqueCount="271">
  <si>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</si>
  <si>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</si>
  <si>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</si>
  <si>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</si>
  <si>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</si>
  <si>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</si>
  <si>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</si>
  <si>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</si>
  <si>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</si>
  <si>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</si>
  <si>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</si>
  <si>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</si>
  <si>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</si>
  <si>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</si>
  <si>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</si>
  <si>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</si>
  <si>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</si>
  <si>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</si>
  <si>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</si>
  <si>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</si>
  <si>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</si>
  <si>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</si>
  <si>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</si>
  <si>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</si>
  <si>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</si>
  <si>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</si>
  <si>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</si>
  <si>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</si>
  <si>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</si>
  <si>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</si>
  <si>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</si>
  <si>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</si>
  <si>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</si>
  <si>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</si>
  <si>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</si>
  <si>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</si>
  <si>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</si>
  <si>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</si>
  <si>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</si>
  <si>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</si>
  <si>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</si>
  <si>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</si>
  <si>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</si>
  <si>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</si>
  <si>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</si>
  <si>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</si>
  <si>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</si>
  <si>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</si>
  <si>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</si>
  <si>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</si>
  <si>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</si>
  <si>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</si>
  <si>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</si>
  <si>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</si>
  <si>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</si>
  <si>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</si>
  <si>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</si>
  <si>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</si>
  <si>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</si>
  <si>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</si>
  <si>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</si>
  <si>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</si>
  <si>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</si>
  <si>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</si>
  <si>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</si>
  <si>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</si>
  <si>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</si>
  <si>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</si>
  <si>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</si>
  <si>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</si>
  <si>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</si>
  <si>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</si>
  <si>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</si>
  <si>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</si>
  <si>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</si>
  <si>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</si>
  <si>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</si>
  <si>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</si>
  <si>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</si>
  <si>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</si>
  <si>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</si>
  <si>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</si>
  <si>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</si>
  <si>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</si>
  <si>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</si>
  <si>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</si>
  <si>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</si>
  <si>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</si>
  <si>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</si>
  <si>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</si>
  <si>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</si>
  <si>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</si>
  <si>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</si>
  <si>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</si>
  <si>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</si>
  <si>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</si>
  <si>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</si>
  <si>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</si>
  <si>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</si>
  <si>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</si>
  <si>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</si>
  <si>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</si>
  <si>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</si>
  <si>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</si>
  <si>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</si>
  <si>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</si>
  <si>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</si>
  <si>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</si>
  <si>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</si>
  <si>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</si>
  <si>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</si>
  <si>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</si>
  <si>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</si>
  <si>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</si>
  <si>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</si>
  <si>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</si>
  <si>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</si>
  <si>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</si>
  <si>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</si>
  <si>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</si>
  <si>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</si>
  <si>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</si>
  <si>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</si>
  <si>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</si>
  <si>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</si>
  <si>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</si>
  <si>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</si>
  <si>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</si>
  <si>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</si>
  <si>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</si>
  <si>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</si>
  <si>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</si>
  <si>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</si>
  <si>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</si>
  <si>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</si>
  <si>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</si>
  <si>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</si>
  <si>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</si>
  <si>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</si>
  <si>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</si>
  <si>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</si>
  <si>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</si>
  <si>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</si>
  <si>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</si>
  <si>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</si>
  <si>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</si>
  <si>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</si>
  <si>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</si>
  <si>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</si>
  <si>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</si>
  <si>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</si>
  <si>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</si>
  <si>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</si>
  <si>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</si>
  <si>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</si>
  <si>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</si>
  <si>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</si>
  <si>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</si>
  <si>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</si>
  <si>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</si>
  <si>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</si>
  <si>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</si>
  <si>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</si>
  <si>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</si>
  <si>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</si>
  <si>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</si>
  <si>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</si>
  <si>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</si>
  <si>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</si>
  <si>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</si>
  <si>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</si>
  <si>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</si>
  <si>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</si>
  <si>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</si>
  <si>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</si>
  <si>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</si>
  <si>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</si>
  <si>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</si>
  <si>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</si>
  <si>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</si>
  <si>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</si>
  <si>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</si>
  <si>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</si>
  <si>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</si>
  <si>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</si>
  <si>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</si>
  <si>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</si>
  <si>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</si>
  <si>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</si>
  <si>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</si>
  <si>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</si>
  <si>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</si>
  <si>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</si>
  <si>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</si>
  <si>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</si>
  <si>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</si>
  <si>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</si>
  <si>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</si>
  <si>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</si>
  <si>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</si>
  <si>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</si>
  <si>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</si>
  <si>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</si>
  <si>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</si>
  <si>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</si>
  <si>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</si>
  <si>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</si>
  <si>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</si>
  <si>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</si>
  <si>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</si>
  <si>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</si>
  <si>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</si>
  <si>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</si>
  <si>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</si>
  <si>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</si>
  <si>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</si>
  <si>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</si>
  <si>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</si>
  <si>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</si>
  <si>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</si>
  <si>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</si>
  <si>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</si>
  <si>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</si>
  <si>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</si>
  <si>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</si>
  <si>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</si>
  <si>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</si>
  <si>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</si>
  <si>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</si>
  <si>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</si>
  <si>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</si>
  <si>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</si>
  <si>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</si>
  <si>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</si>
  <si>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</si>
  <si>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</si>
  <si>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</si>
  <si>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</si>
  <si>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</si>
  <si>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</si>
  <si>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</si>
  <si>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</si>
  <si>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</si>
  <si>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</si>
  <si>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</si>
  <si>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</si>
  <si>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</si>
  <si>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</si>
  <si>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</si>
  <si>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</si>
  <si>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Ene 2024</t>
  </si>
  <si>
    <t>Nota 21</t>
  </si>
  <si>
    <t>Mediante DR-0111-2024 de 15 de febrero de 2024 ingresado en la Agencia de Regulación y Control de las Telecomunicaciones mediante No. de trámite ARCOTEL-DEDA-2024-002539-E, el prestador CONECEL S.A manifiesta: "mi representada ha venido presentando a su autoridad el desglose de líneas activas específicamente de la tecnología 3G en subgrupos de UMTS y HSPA+; este desglose a partir del año 2024, ya no será factible  ejecutarlo", ésto con la finalidad de guardar relación con la categorización de GSM (2G), UMTS (3G), LTE (4G) autorizada por la ARCOTEL en el registro de infraestructura</t>
  </si>
  <si>
    <t>Feb2024</t>
  </si>
  <si>
    <t>Mar2024</t>
  </si>
  <si>
    <t>2023</t>
  </si>
  <si>
    <t>Abr2024</t>
  </si>
  <si>
    <t>May2024</t>
  </si>
  <si>
    <t>Jun2024</t>
  </si>
  <si>
    <t>Jul2024</t>
  </si>
  <si>
    <t>Ago2024</t>
  </si>
  <si>
    <t>Sep2024</t>
  </si>
  <si>
    <t>Oct2024</t>
  </si>
  <si>
    <t>Nov2024</t>
  </si>
  <si>
    <t>Dic2024</t>
  </si>
  <si>
    <t>Ene2025</t>
  </si>
  <si>
    <t>Feb2025</t>
  </si>
  <si>
    <t>Mar2025</t>
  </si>
  <si>
    <t>Abr2025</t>
  </si>
  <si>
    <t>Fecha de corte: Abril 2025</t>
  </si>
  <si>
    <t>Fecha de Publicación: Mayo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</si>
</sst>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medium">
        <color theme="1"/>
      </right>
      <top style="thin">
        <color indexed="64"/>
      </top>
      <bottom style="thin">
        <color indexed="64"/>
      </bottom>
      <diagonal/>
    </border>
    <border>
      <left/>
      <right style="thin">
        <color theme="1"/>
      </right>
      <top style="thin">
        <color theme="1"/>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0">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3" fontId="4" fillId="8" borderId="59" xfId="3" applyNumberFormat="1" applyFont="1" applyFill="1" applyBorder="1" applyAlignment="1">
      <alignment horizontal="center" vertical="center"/>
    </xf>
    <xf numFmtId="3" fontId="4" fillId="8" borderId="74"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3" fontId="3" fillId="10" borderId="75" xfId="3" applyNumberFormat="1" applyFont="1" applyFill="1" applyBorder="1" applyAlignment="1">
      <alignment horizontal="center" vertical="center"/>
    </xf>
    <xf numFmtId="3" fontId="3" fillId="10" borderId="68" xfId="3" applyNumberFormat="1" applyFont="1" applyFill="1" applyBorder="1" applyAlignment="1">
      <alignment horizontal="center" vertical="center"/>
    </xf>
    <xf numFmtId="3" fontId="3" fillId="0" borderId="67" xfId="3" applyNumberFormat="1"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6" xfId="1" applyFont="1" applyFill="1" applyBorder="1" applyAlignment="1">
      <alignment horizontal="left"/>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2" fillId="3" borderId="58" xfId="1" applyFont="1" applyFill="1" applyBorder="1" applyAlignment="1">
      <alignment horizontal="left" wrapText="1"/>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Pres.'!$B$193,'Líneas por Tecnología y Pres.'!$B$194,'Líneas por Tecnología y Pres.'!$B$195,'Líneas por Tecnología y Pres.'!$B$196,'Líneas por Tecnología y Pres.'!$B$197,'Líneas por Tecnología y Pres.'!$B$198,'Líneas por Tecnología y Pres.'!$B$199,'Líneas por Tecnología y Pres.'!$B$200,'Líneas por Tecnología y Pres.'!$B$201,'Líneas por Tecnología y Pres.'!$B$202,'Líneas por Tecnología y Pres.'!$B$203,'Líneas por Tecnología y Pres.'!$B$204,'Líneas por Tecnología y Pres.'!$B$205,'Líneas por Tecnología y Pres.'!$B$206,'Líneas por Tecnología y Pres.'!$B$207,'Líneas por Tecnología y Pres.'!$B$208)</c15:sqref>
                  </c15:fullRef>
                </c:ext>
              </c:extLst>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Pres.'!$B$192,'Líneas por Tecnología y Pres.'!$B$204,'Líneas por Tecnología y Pres.'!$B$205,'Líneas por Tecnología y Pres.'!$B$206,'Líneas por Tecnología y Pres.'!$B$207,'Líneas por Tecnología y Pres.'!$B$208)</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Pres.'!$C$193,'Líneas por Tecnología y Pres.'!$C$194,'Líneas por Tecnología y Pres.'!$C$195,'Líneas por Tecnología y Pres.'!$C$196,'Líneas por Tecnología y Pres.'!$C$197,'Líneas por Tecnología y Pres.'!$C$198,'Líneas por Tecnología y Pres.'!$C$199,'Líneas por Tecnología y Pres.'!$C$200,'Líneas por Tecnología y Pres.'!$C$201,'Líneas por Tecnología y Pres.'!$C$202,'Líneas por Tecnología y Pres.'!$C$203,'Líneas por Tecnología y Pres.'!$C$204,'Líneas por Tecnología y Pres.'!$C$205,'Líneas por Tecnología y Pres.'!$C$206,'Líneas por Tecnología y Pres.'!$C$207,'Líneas por Tecnología y Pres.'!$C$208)</c15:sqref>
                  </c15:fullRef>
                </c:ext>
              </c:extLst>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Pres.'!$C$192,'Líneas por Tecnología y Pres.'!$C$204,'Líneas por Tecnología y Pres.'!$C$205,'Líneas por Tecnología y Pres.'!$C$206,'Líneas por Tecnología y Pres.'!$C$207,'Líneas por Tecnología y Pres.'!$C$208)</c:f>
              <c:numCache>
                <c:formatCode>#,##0</c:formatCode>
                <c:ptCount val="21"/>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1278432</c:v>
                </c:pt>
                <c:pt idx="16">
                  <c:v>1255492</c:v>
                </c:pt>
                <c:pt idx="17">
                  <c:v>1265975</c:v>
                </c:pt>
                <c:pt idx="18">
                  <c:v>1253780</c:v>
                </c:pt>
                <c:pt idx="19">
                  <c:v>1253394</c:v>
                </c:pt>
                <c:pt idx="20">
                  <c:v>1229303</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Pres.'!$D$193,'Líneas por Tecnología y Pres.'!$D$194,'Líneas por Tecnología y Pres.'!$D$195,'Líneas por Tecnología y Pres.'!$D$196,'Líneas por Tecnología y Pres.'!$D$197,'Líneas por Tecnología y Pres.'!$D$198,'Líneas por Tecnología y Pres.'!$D$199,'Líneas por Tecnología y Pres.'!$D$200,'Líneas por Tecnología y Pres.'!$D$201,'Líneas por Tecnología y Pres.'!$D$202,'Líneas por Tecnología y Pres.'!$D$203,'Líneas por Tecnología y Pres.'!$D$204,'Líneas por Tecnología y Pres.'!$D$205,'Líneas por Tecnología y Pres.'!$D$206,'Líneas por Tecnología y Pres.'!$D$207,'Líneas por Tecnología y Pres.'!$D$208)</c15:sqref>
                  </c15:fullRef>
                </c:ext>
              </c:extLst>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Pres.'!$D$192,'Líneas por Tecnología y Pres.'!$D$204,'Líneas por Tecnología y Pres.'!$D$205,'Líneas por Tecnología y Pres.'!$D$206,'Líneas por Tecnología y Pres.'!$D$207,'Líneas por Tecnología y Pres.'!$D$208)</c:f>
              <c:numCache>
                <c:formatCode>#,##0</c:formatCode>
                <c:ptCount val="21"/>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2540715</c:v>
                </c:pt>
                <c:pt idx="16">
                  <c:v>4336883</c:v>
                </c:pt>
                <c:pt idx="17">
                  <c:v>4341702</c:v>
                </c:pt>
                <c:pt idx="18">
                  <c:v>4362577</c:v>
                </c:pt>
                <c:pt idx="19">
                  <c:v>4387488</c:v>
                </c:pt>
                <c:pt idx="20">
                  <c:v>4420362</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Pres.'!$E$193,'Líneas por Tecnología y Pres.'!$E$194,'Líneas por Tecnología y Pres.'!$E$195,'Líneas por Tecnología y Pres.'!$E$196,'Líneas por Tecnología y Pres.'!$E$197,'Líneas por Tecnología y Pres.'!$E$198,'Líneas por Tecnología y Pres.'!$E$199,'Líneas por Tecnología y Pres.'!$E$200,'Líneas por Tecnología y Pres.'!$E$201,'Líneas por Tecnología y Pres.'!$E$202,'Líneas por Tecnología y Pres.'!$E$203,'Líneas por Tecnología y Pres.'!$E$204,'Líneas por Tecnología y Pres.'!$E$205,'Líneas por Tecnología y Pres.'!$E$206,'Líneas por Tecnología y Pres.'!$E$207,'Líneas por Tecnología y Pres.'!$E$208)</c15:sqref>
                  </c15:fullRef>
                </c:ext>
              </c:extLst>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Pres.'!$E$192,'Líneas por Tecnología y Pres.'!$E$204,'Líneas por Tecnología y Pres.'!$E$205,'Líneas por Tecnología y Pres.'!$E$206,'Líneas por Tecnología y Pres.'!$E$207,'Líneas por Tecnología y Pres.'!$E$208)</c:f>
              <c:numCache>
                <c:formatCode>#,##0</c:formatCode>
                <c:ptCount val="21"/>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1722437</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Pres.'!$F$193,'Líneas por Tecnología y Pres.'!$F$194,'Líneas por Tecnología y Pres.'!$F$195,'Líneas por Tecnología y Pres.'!$F$196,'Líneas por Tecnología y Pres.'!$F$197,'Líneas por Tecnología y Pres.'!$F$198,'Líneas por Tecnología y Pres.'!$F$199,'Líneas por Tecnología y Pres.'!$F$200,'Líneas por Tecnología y Pres.'!$F$201,'Líneas por Tecnología y Pres.'!$F$202,'Líneas por Tecnología y Pres.'!$F$203,'Líneas por Tecnología y Pres.'!$F$204,'Líneas por Tecnología y Pres.'!$F$205,'Líneas por Tecnología y Pres.'!$F$206,'Líneas por Tecnología y Pres.'!$F$207,'Líneas por Tecnología y Pres.'!$F$208)</c15:sqref>
                  </c15:fullRef>
                </c:ext>
              </c:extLst>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Pres.'!$F$156,'Líneas por Tecnología y Pres.'!$F$168,'Líneas por Tecnología y Pres.'!$F$180,'Líneas por Tecnología y Pres.'!$F$192,'Líneas por Tecnología y Pres.'!$F$204,'Líneas por Tecnología y Pres.'!$F$205,'Líneas por Tecnología y Pres.'!$F$206,'Líneas por Tecnología y Pres.'!$F$207,'Líneas por Tecnología y Pres.'!$F$208)</c:f>
              <c:numCache>
                <c:formatCode>#,##0</c:formatCode>
                <c:ptCount val="21"/>
                <c:pt idx="0">
                  <c:v>0</c:v>
                </c:pt>
                <c:pt idx="1">
                  <c:v>0</c:v>
                </c:pt>
                <c:pt idx="2">
                  <c:v>0</c:v>
                </c:pt>
                <c:pt idx="3">
                  <c:v>0</c:v>
                </c:pt>
                <c:pt idx="4">
                  <c:v>0</c:v>
                </c:pt>
                <c:pt idx="5">
                  <c:v>0</c:v>
                </c:pt>
                <c:pt idx="6">
                  <c:v>0</c:v>
                </c:pt>
                <c:pt idx="7">
                  <c:v>195630</c:v>
                </c:pt>
                <c:pt idx="8">
                  <c:v>712557</c:v>
                </c:pt>
                <c:pt idx="9">
                  <c:v>1551880</c:v>
                </c:pt>
                <c:pt idx="10">
                  <c:v>2453201</c:v>
                </c:pt>
                <c:pt idx="11">
                  <c:v>3132367</c:v>
                </c:pt>
                <c:pt idx="12">
                  <c:v>3212798</c:v>
                </c:pt>
                <c:pt idx="13">
                  <c:v>3385646</c:v>
                </c:pt>
                <c:pt idx="14">
                  <c:v>3469835</c:v>
                </c:pt>
                <c:pt idx="15">
                  <c:v>3884130</c:v>
                </c:pt>
                <c:pt idx="16">
                  <c:v>4269210</c:v>
                </c:pt>
                <c:pt idx="17">
                  <c:v>4299255</c:v>
                </c:pt>
                <c:pt idx="18">
                  <c:v>4304187</c:v>
                </c:pt>
                <c:pt idx="19">
                  <c:v>4307735</c:v>
                </c:pt>
                <c:pt idx="20">
                  <c:v>4323363</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1937040048"/>
        <c:axId val="1937044944"/>
      </c:barChart>
      <c:catAx>
        <c:axId val="19370400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C"/>
          </a:p>
        </c:txPr>
        <c:crossAx val="1937044944"/>
        <c:crosses val="autoZero"/>
        <c:auto val="1"/>
        <c:lblAlgn val="ctr"/>
        <c:lblOffset val="100"/>
        <c:noMultiLvlLbl val="0"/>
      </c:catAx>
      <c:valAx>
        <c:axId val="1937044944"/>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937040048"/>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layout/>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Pres.'!$H$193,'Líneas por Tecnología y Pres.'!$H$194,'Líneas por Tecnología y Pres.'!$H$195,'Líneas por Tecnología y Pres.'!$H$196,'Líneas por Tecnología y Pres.'!$H$197,'Líneas por Tecnología y Pres.'!$H$198,'Líneas por Tecnología y Pres.'!$H$199,'Líneas por Tecnología y Pres.'!$H$200,'Líneas por Tecnología y Pres.'!$H$201,'Líneas por Tecnología y Pres.'!$H$202,'Líneas por Tecnología y Pres.'!$H$203,'Líneas por Tecnología y Pres.'!$H$204,'Líneas por Tecnología y Pres.'!$H$205,'Líneas por Tecnología y Pres.'!$H$206,'Líneas por Tecnología y Pres.'!$H$207,'Líneas por Tecnología y Pres.'!$H$208)</c15:sqref>
                  </c15:fullRef>
                </c:ext>
              </c:extLst>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Pres.'!$H$192,'Líneas por Tecnología y Pres.'!$H$204,'Líneas por Tecnología y Pres.'!$H$205,'Líneas por Tecnología y Pres.'!$H$206,'Líneas por Tecnología y Pres.'!$H$207,'Líneas por Tecnología y Pres.'!$H$208)</c:f>
              <c:numCache>
                <c:formatCode>#,##0</c:formatCode>
                <c:ptCount val="21"/>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Pres.'!$I$193,'Líneas por Tecnología y Pres.'!$I$194,'Líneas por Tecnología y Pres.'!$I$195,'Líneas por Tecnología y Pres.'!$I$196,'Líneas por Tecnología y Pres.'!$I$197,'Líneas por Tecnología y Pres.'!$I$198,'Líneas por Tecnología y Pres.'!$I$199,'Líneas por Tecnología y Pres.'!$I$200,'Líneas por Tecnología y Pres.'!$I$201,'Líneas por Tecnología y Pres.'!$I$202,'Líneas por Tecnología y Pres.'!$I$203,'Líneas por Tecnología y Pres.'!$I$204,'Líneas por Tecnología y Pres.'!$I$205,'Líneas por Tecnología y Pres.'!$I$206,'Líneas por Tecnología y Pres.'!$I$207,'Líneas por Tecnología y Pres.'!$I$208)</c15:sqref>
                  </c15:fullRef>
                </c:ext>
              </c:extLst>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Pres.'!$I$192,'Líneas por Tecnología y Pres.'!$I$204,'Líneas por Tecnología y Pres.'!$I$205,'Líneas por Tecnología y Pres.'!$I$206,'Líneas por Tecnología y Pres.'!$I$207,'Líneas por Tecnología y Pres.'!$I$208)</c:f>
              <c:numCache>
                <c:formatCode>#,##0</c:formatCode>
                <c:ptCount val="21"/>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299210.551309267</c:v>
                </c:pt>
                <c:pt idx="16">
                  <c:v>143843.3474002117</c:v>
                </c:pt>
                <c:pt idx="17">
                  <c:v>140216.33228025289</c:v>
                </c:pt>
                <c:pt idx="18">
                  <c:v>139093.68894883106</c:v>
                </c:pt>
                <c:pt idx="19">
                  <c:v>168549</c:v>
                </c:pt>
                <c:pt idx="20">
                  <c:v>168395.22555959018</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Pres.'!$J$193,'Líneas por Tecnología y Pres.'!$J$194,'Líneas por Tecnología y Pres.'!$J$195,'Líneas por Tecnología y Pres.'!$J$196,'Líneas por Tecnología y Pres.'!$J$197,'Líneas por Tecnología y Pres.'!$J$198,'Líneas por Tecnología y Pres.'!$J$199,'Líneas por Tecnología y Pres.'!$J$200,'Líneas por Tecnología y Pres.'!$J$201,'Líneas por Tecnología y Pres.'!$J$202,'Líneas por Tecnología y Pres.'!$J$203,'Líneas por Tecnología y Pres.'!$J$204,'Líneas por Tecnología y Pres.'!$J$205,'Líneas por Tecnología y Pres.'!$J$206,'Líneas por Tecnología y Pres.'!$J$207,'Líneas por Tecnología y Pres.'!$J$208)</c15:sqref>
                  </c15:fullRef>
                </c:ext>
              </c:extLst>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Pres.'!$J$192,'Líneas por Tecnología y Pres.'!$J$204,'Líneas por Tecnología y Pres.'!$J$205,'Líneas por Tecnología y Pres.'!$J$206,'Líneas por Tecnología y Pres.'!$J$207,'Líneas por Tecnología y Pres.'!$J$208)</c:f>
              <c:numCache>
                <c:formatCode>#,##0</c:formatCode>
                <c:ptCount val="21"/>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896668.87288048351</c:v>
                </c:pt>
                <c:pt idx="16">
                  <c:v>740162.85248466767</c:v>
                </c:pt>
                <c:pt idx="17">
                  <c:v>736708.6789655051</c:v>
                </c:pt>
                <c:pt idx="18">
                  <c:v>714778.22788490541</c:v>
                </c:pt>
                <c:pt idx="19">
                  <c:v>724287</c:v>
                </c:pt>
                <c:pt idx="20">
                  <c:v>717008.24266346695</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Pres.'!$K$193,'Líneas por Tecnología y Pres.'!$K$194,'Líneas por Tecnología y Pres.'!$K$195,'Líneas por Tecnología y Pres.'!$K$196,'Líneas por Tecnología y Pres.'!$K$197,'Líneas por Tecnología y Pres.'!$K$198,'Líneas por Tecnología y Pres.'!$K$199,'Líneas por Tecnología y Pres.'!$K$200,'Líneas por Tecnología y Pres.'!$K$201,'Líneas por Tecnología y Pres.'!$K$202,'Líneas por Tecnología y Pres.'!$K$203,'Líneas por Tecnología y Pres.'!$K$204,'Líneas por Tecnología y Pres.'!$K$205,'Líneas por Tecnología y Pres.'!$K$206,'Líneas por Tecnología y Pres.'!$K$207,'Líneas por Tecnología y Pres.'!$K$208)</c15:sqref>
                  </c15:fullRef>
                </c:ext>
              </c:extLst>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Pres.'!$K$192,'Líneas por Tecnología y Pres.'!$K$204,'Líneas por Tecnología y Pres.'!$K$205,'Líneas por Tecnología y Pres.'!$K$206,'Líneas por Tecnología y Pres.'!$K$207,'Líneas por Tecnología y Pres.'!$K$208)</c:f>
              <c:numCache>
                <c:formatCode>#,##0</c:formatCode>
                <c:ptCount val="21"/>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Pres.'!$L$193,'Líneas por Tecnología y Pres.'!$L$194,'Líneas por Tecnología y Pres.'!$L$195,'Líneas por Tecnología y Pres.'!$L$196,'Líneas por Tecnología y Pres.'!$L$197,'Líneas por Tecnología y Pres.'!$L$198,'Líneas por Tecnología y Pres.'!$L$199,'Líneas por Tecnología y Pres.'!$L$200,'Líneas por Tecnología y Pres.'!$L$201,'Líneas por Tecnología y Pres.'!$L$202,'Líneas por Tecnología y Pres.'!$L$203,'Líneas por Tecnología y Pres.'!$L$204,'Líneas por Tecnología y Pres.'!$L$205,'Líneas por Tecnología y Pres.'!$L$206,'Líneas por Tecnología y Pres.'!$L$207,'Líneas por Tecnología y Pres.'!$L$208)</c15:sqref>
                  </c15:fullRef>
                </c:ext>
              </c:extLst>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Pres.'!$L$192,'Líneas por Tecnología y Pres.'!$L$204,'Líneas por Tecnología y Pres.'!$L$205,'Líneas por Tecnología y Pres.'!$L$206,'Líneas por Tecnología y Pres.'!$L$207,'Líneas por Tecnología y Pres.'!$L$208)</c:f>
              <c:numCache>
                <c:formatCode>#,##0</c:formatCode>
                <c:ptCount val="21"/>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4293696.575810249</c:v>
                </c:pt>
                <c:pt idx="16">
                  <c:v>4369313.8001151206</c:v>
                </c:pt>
                <c:pt idx="17">
                  <c:v>4366148.9887542417</c:v>
                </c:pt>
                <c:pt idx="18">
                  <c:v>4364100.0831662631</c:v>
                </c:pt>
                <c:pt idx="19">
                  <c:v>4381334.5673756814</c:v>
                </c:pt>
                <c:pt idx="20">
                  <c:v>4412713.5317769432</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1937047120"/>
        <c:axId val="1937055280"/>
      </c:barChart>
      <c:catAx>
        <c:axId val="193704712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937055280"/>
        <c:crosses val="autoZero"/>
        <c:auto val="1"/>
        <c:lblAlgn val="ctr"/>
        <c:lblOffset val="100"/>
        <c:noMultiLvlLbl val="0"/>
      </c:catAx>
      <c:valAx>
        <c:axId val="1937055280"/>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37047120"/>
        <c:crosses val="autoZero"/>
        <c:crossBetween val="between"/>
        <c:majorUnit val="1000000"/>
        <c:minorUnit val="500000"/>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layout/>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Pres.'!$N$193,'Líneas por Tecnología y Pres.'!$N$194,'Líneas por Tecnología y Pres.'!$N$195,'Líneas por Tecnología y Pres.'!$N$196,'Líneas por Tecnología y Pres.'!$N$197,'Líneas por Tecnología y Pres.'!$N$198,'Líneas por Tecnología y Pres.'!$N$199,'Líneas por Tecnología y Pres.'!$N$200,'Líneas por Tecnología y Pres.'!$N$201,'Líneas por Tecnología y Pres.'!$N$202,'Líneas por Tecnología y Pres.'!$N$203,'Líneas por Tecnología y Pres.'!$N$204,'Líneas por Tecnología y Pres.'!$N$205,'Líneas por Tecnología y Pres.'!$N$206,'Líneas por Tecnología y Pres.'!$N$207,'Líneas por Tecnología y Pres.'!$N$208)</c15:sqref>
                  </c15:fullRef>
                </c:ext>
              </c:extLst>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Pres.'!$N$192,'Líneas por Tecnología y Pres.'!$N$204,'Líneas por Tecnología y Pres.'!$N$205,'Líneas por Tecnología y Pres.'!$N$206,'Líneas por Tecnología y Pres.'!$N$207,'Líneas por Tecnología y Pres.'!$N$208)</c:f>
              <c:numCache>
                <c:formatCode>#,##0</c:formatCode>
                <c:ptCount val="21"/>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Pres.'!$O$193,'Líneas por Tecnología y Pres.'!$O$194,'Líneas por Tecnología y Pres.'!$O$195,'Líneas por Tecnología y Pres.'!$O$196,'Líneas por Tecnología y Pres.'!$O$197,'Líneas por Tecnología y Pres.'!$O$198,'Líneas por Tecnología y Pres.'!$O$199,'Líneas por Tecnología y Pres.'!$O$200,'Líneas por Tecnología y Pres.'!$O$201,'Líneas por Tecnología y Pres.'!$O$202,'Líneas por Tecnología y Pres.'!$O$203,'Líneas por Tecnología y Pres.'!$O$204,'Líneas por Tecnología y Pres.'!$O$205,'Líneas por Tecnología y Pres.'!$O$206,'Líneas por Tecnología y Pres.'!$O$207,'Líneas por Tecnología y Pres.'!$O$208)</c15:sqref>
                  </c15:fullRef>
                </c:ext>
              </c:extLst>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Pres.'!$O$192,'Líneas por Tecnología y Pres.'!$O$204,'Líneas por Tecnología y Pres.'!$O$205,'Líneas por Tecnología y Pres.'!$O$206,'Líneas por Tecnología y Pres.'!$O$207,'Líneas por Tecnología y Pres.'!$O$208)</c:f>
              <c:numCache>
                <c:formatCode>#,##0</c:formatCode>
                <c:ptCount val="21"/>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91216</c:v>
                </c:pt>
                <c:pt idx="16">
                  <c:v>11298</c:v>
                </c:pt>
                <c:pt idx="17">
                  <c:v>11054</c:v>
                </c:pt>
                <c:pt idx="18">
                  <c:v>11049</c:v>
                </c:pt>
                <c:pt idx="19">
                  <c:v>11069</c:v>
                </c:pt>
                <c:pt idx="20">
                  <c:v>10985</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Pres.'!$P$193,'Líneas por Tecnología y Pres.'!$P$194,'Líneas por Tecnología y Pres.'!$P$195,'Líneas por Tecnología y Pres.'!$P$196,'Líneas por Tecnología y Pres.'!$P$197,'Líneas por Tecnología y Pres.'!$P$198,'Líneas por Tecnología y Pres.'!$P$199,'Líneas por Tecnología y Pres.'!$P$200,'Líneas por Tecnología y Pres.'!$P$201,'Líneas por Tecnología y Pres.'!$P$202,'Líneas por Tecnología y Pres.'!$P$203,'Líneas por Tecnología y Pres.'!$P$204,'Líneas por Tecnología y Pres.'!$P$205,'Líneas por Tecnología y Pres.'!$P$206,'Líneas por Tecnología y Pres.'!$P$207,'Líneas por Tecnología y Pres.'!$P$208)</c15:sqref>
                  </c15:fullRef>
                </c:ext>
              </c:extLst>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Pres.'!$P$192,'Líneas por Tecnología y Pres.'!$P$204,'Líneas por Tecnología y Pres.'!$P$205,'Líneas por Tecnología y Pres.'!$P$206,'Líneas por Tecnología y Pres.'!$P$207,'Líneas por Tecnología y Pres.'!$P$208)</c:f>
              <c:numCache>
                <c:formatCode>#,##0</c:formatCode>
                <c:ptCount val="21"/>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Pres.'!$Q$193,'Líneas por Tecnología y Pres.'!$Q$194,'Líneas por Tecnología y Pres.'!$Q$195,'Líneas por Tecnología y Pres.'!$Q$196,'Líneas por Tecnología y Pres.'!$Q$197,'Líneas por Tecnología y Pres.'!$Q$198,'Líneas por Tecnología y Pres.'!$Q$199,'Líneas por Tecnología y Pres.'!$Q$200,'Líneas por Tecnología y Pres.'!$Q$201,'Líneas por Tecnología y Pres.'!$Q$202,'Líneas por Tecnología y Pres.'!$Q$203,'Líneas por Tecnología y Pres.'!$Q$204,'Líneas por Tecnología y Pres.'!$Q$205,'Líneas por Tecnología y Pres.'!$Q$206,'Líneas por Tecnología y Pres.'!$Q$207,'Líneas por Tecnología y Pres.'!$Q$208)</c15:sqref>
                  </c15:fullRef>
                </c:ext>
              </c:extLst>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Pres.'!$Q$192,'Líneas por Tecnología y Pres.'!$Q$204,'Líneas por Tecnología y Pres.'!$Q$205,'Líneas por Tecnología y Pres.'!$Q$206,'Líneas por Tecnología y Pres.'!$Q$207,'Líneas por Tecnología y Pres.'!$Q$208)</c:f>
              <c:numCache>
                <c:formatCode>#,##0</c:formatCode>
                <c:ptCount val="21"/>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40016</c:v>
                </c:pt>
                <c:pt idx="16">
                  <c:v>35706</c:v>
                </c:pt>
                <c:pt idx="17">
                  <c:v>35621</c:v>
                </c:pt>
                <c:pt idx="18">
                  <c:v>35545</c:v>
                </c:pt>
                <c:pt idx="19">
                  <c:v>35505</c:v>
                </c:pt>
                <c:pt idx="20">
                  <c:v>35459</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Pres.'!$R$193,'Líneas por Tecnología y Pres.'!$R$194,'Líneas por Tecnología y Pres.'!$R$195,'Líneas por Tecnología y Pres.'!$R$196,'Líneas por Tecnología y Pres.'!$R$197,'Líneas por Tecnología y Pres.'!$R$198,'Líneas por Tecnología y Pres.'!$R$199,'Líneas por Tecnología y Pres.'!$R$200,'Líneas por Tecnología y Pres.'!$R$201,'Líneas por Tecnología y Pres.'!$R$202,'Líneas por Tecnología y Pres.'!$R$203,'Líneas por Tecnología y Pres.'!$R$204,'Líneas por Tecnología y Pres.'!$R$205,'Líneas por Tecnología y Pres.'!$R$206,'Líneas por Tecnología y Pres.'!$R$207,'Líneas por Tecnología y Pres.'!$R$208)</c15:sqref>
                  </c15:fullRef>
                </c:ext>
              </c:extLst>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Pres.'!$R$192,'Líneas por Tecnología y Pres.'!$R$204,'Líneas por Tecnología y Pres.'!$R$205,'Líneas por Tecnología y Pres.'!$R$206,'Líneas por Tecnología y Pres.'!$R$207,'Líneas por Tecnología y Pres.'!$R$208)</c:f>
              <c:numCache>
                <c:formatCode>#,##0</c:formatCode>
                <c:ptCount val="21"/>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3119071</c:v>
                </c:pt>
                <c:pt idx="16">
                  <c:v>3263422</c:v>
                </c:pt>
                <c:pt idx="17">
                  <c:v>3260095</c:v>
                </c:pt>
                <c:pt idx="18">
                  <c:v>3254298</c:v>
                </c:pt>
                <c:pt idx="19">
                  <c:v>3245697</c:v>
                </c:pt>
                <c:pt idx="20">
                  <c:v>3243428</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1937045488"/>
        <c:axId val="1937046032"/>
      </c:barChart>
      <c:catAx>
        <c:axId val="1937045488"/>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C"/>
          </a:p>
        </c:txPr>
        <c:crossAx val="1937046032"/>
        <c:crosses val="autoZero"/>
        <c:auto val="1"/>
        <c:lblAlgn val="ctr"/>
        <c:lblOffset val="100"/>
        <c:noMultiLvlLbl val="0"/>
      </c:catAx>
      <c:valAx>
        <c:axId val="1937046032"/>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37045488"/>
        <c:crosses val="autoZero"/>
        <c:crossBetween val="between"/>
        <c:majorUnit val="400000"/>
        <c:minorUnit val="200000"/>
      </c:valAx>
      <c:spPr>
        <a:noFill/>
        <a:ln w="25400">
          <a:noFill/>
        </a:ln>
      </c:spPr>
    </c:plotArea>
    <c:legend>
      <c:legendPos val="t"/>
      <c:layout/>
      <c:overlay val="0"/>
      <c:txPr>
        <a:bodyPr/>
        <a:lstStyle/>
        <a:p>
          <a:pPr>
            <a:defRPr sz="900">
              <a:solidFill>
                <a:schemeClr val="bg1"/>
              </a:solidFill>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Pres.'!$T$193,'Líneas por Tecnología y Pres.'!$T$194,'Líneas por Tecnología y Pres.'!$T$195,'Líneas por Tecnología y Pres.'!$T$196,'Líneas por Tecnología y Pres.'!$T$197,'Líneas por Tecnología y Pres.'!$T$198,'Líneas por Tecnología y Pres.'!$T$199,'Líneas por Tecnología y Pres.'!$T$200,'Líneas por Tecnología y Pres.'!$T$201,'Líneas por Tecnología y Pres.'!$T$202,'Líneas por Tecnología y Pres.'!$T$203,'Líneas por Tecnología y Pres.'!$T$204,'Líneas por Tecnología y Pres.'!$T$205,'Líneas por Tecnología y Pres.'!$T$206,'Líneas por Tecnología y Pres.'!$T$207,'Líneas por Tecnología y Pres.'!$T$208)</c15:sqref>
                  </c15:fullRef>
                </c:ext>
              </c:extLst>
              <c:f>('Líneas por Tecnología y Pres.'!$T$12,'Líneas por Tecnología y Pres.'!$T$24,'Líneas por Tecnología y Pres.'!$T$36,'Líneas por Tecnología y Pres.'!$T$48,'Líneas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Pres.'!$T$192,'Líneas por Tecnología y Pres.'!$T$204,'Líneas por Tecnología y Pres.'!$T$205,'Líneas por Tecnología y Pres.'!$T$206,'Líneas por Tecnología y Pres.'!$T$207,'Líneas por Tecnología y Pres.'!$T$208)</c:f>
              <c:numCache>
                <c:formatCode>#,##0</c:formatCode>
                <c:ptCount val="21"/>
                <c:pt idx="0">
                  <c:v>688357</c:v>
                </c:pt>
                <c:pt idx="1">
                  <c:v>544313</c:v>
                </c:pt>
                <c:pt idx="2">
                  <c:v>389834</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Pres.'!$U$193,'Líneas por Tecnología y Pres.'!$U$194,'Líneas por Tecnología y Pres.'!$U$195,'Líneas por Tecnología y Pres.'!$U$196,'Líneas por Tecnología y Pres.'!$U$197,'Líneas por Tecnología y Pres.'!$U$198,'Líneas por Tecnología y Pres.'!$U$199,'Líneas por Tecnología y Pres.'!$U$200,'Líneas por Tecnología y Pres.'!$U$201,'Líneas por Tecnología y Pres.'!$U$202,'Líneas por Tecnología y Pres.'!$U$203,'Líneas por Tecnología y Pres.'!$U$204,'Líneas por Tecnología y Pres.'!$U$205,'Líneas por Tecnología y Pres.'!$U$206,'Líneas por Tecnología y Pres.'!$U$207,'Líneas por Tecnología y Pres.'!$U$208)</c15:sqref>
                  </c15:fullRef>
                </c:ext>
              </c:extLst>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Pres.'!$U$192,'Líneas por Tecnología y Pres.'!$U$204,'Líneas por Tecnología y Pres.'!$U$205,'Líneas por Tecnología y Pres.'!$U$206,'Líneas por Tecnología y Pres.'!$U$207,'Líneas por Tecnología y Pres.'!$U$208)</c:f>
              <c:numCache>
                <c:formatCode>#,##0</c:formatCode>
                <c:ptCount val="21"/>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1668858.5513092671</c:v>
                </c:pt>
                <c:pt idx="16">
                  <c:v>1410633.3474002117</c:v>
                </c:pt>
                <c:pt idx="17">
                  <c:v>1417245.3322802528</c:v>
                </c:pt>
                <c:pt idx="18">
                  <c:v>1403922.6889488311</c:v>
                </c:pt>
                <c:pt idx="19">
                  <c:v>1433012</c:v>
                </c:pt>
                <c:pt idx="20">
                  <c:v>1408683.2255595902</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Pres.'!$V$193,'Líneas por Tecnología y Pres.'!$V$194,'Líneas por Tecnología y Pres.'!$V$195,'Líneas por Tecnología y Pres.'!$V$196,'Líneas por Tecnología y Pres.'!$V$197,'Líneas por Tecnología y Pres.'!$V$198,'Líneas por Tecnología y Pres.'!$V$199,'Líneas por Tecnología y Pres.'!$V$200,'Líneas por Tecnología y Pres.'!$V$201,'Líneas por Tecnología y Pres.'!$V$202,'Líneas por Tecnología y Pres.'!$V$203,'Líneas por Tecnología y Pres.'!$V$204,'Líneas por Tecnología y Pres.'!$V$205,'Líneas por Tecnología y Pres.'!$V$206,'Líneas por Tecnología y Pres.'!$V$207,'Líneas por Tecnología y Pres.'!$V$208)</c15:sqref>
                  </c15:fullRef>
                </c:ext>
              </c:extLst>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Pres.'!$V$192,'Líneas por Tecnología y Pres.'!$V$204,'Líneas por Tecnología y Pres.'!$V$205,'Líneas por Tecnología y Pres.'!$V$206,'Líneas por Tecnología y Pres.'!$V$207,'Líneas por Tecnología y Pres.'!$V$208)</c:f>
              <c:numCache>
                <c:formatCode>#,##0</c:formatCode>
                <c:ptCount val="21"/>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3437383.8728804835</c:v>
                </c:pt>
                <c:pt idx="16">
                  <c:v>5077045.8524846677</c:v>
                </c:pt>
                <c:pt idx="17">
                  <c:v>5078410.6789655052</c:v>
                </c:pt>
                <c:pt idx="18">
                  <c:v>5077355.2278849054</c:v>
                </c:pt>
                <c:pt idx="19">
                  <c:v>5111775</c:v>
                </c:pt>
                <c:pt idx="20">
                  <c:v>5137370.2426634673</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Pres.'!$W$193,'Líneas por Tecnología y Pres.'!$W$194,'Líneas por Tecnología y Pres.'!$W$195,'Líneas por Tecnología y Pres.'!$W$196,'Líneas por Tecnología y Pres.'!$W$197,'Líneas por Tecnología y Pres.'!$W$198,'Líneas por Tecnología y Pres.'!$W$199,'Líneas por Tecnología y Pres.'!$W$200,'Líneas por Tecnología y Pres.'!$W$201,'Líneas por Tecnología y Pres.'!$W$202,'Líneas por Tecnología y Pres.'!$W$203,'Líneas por Tecnología y Pres.'!$W$204,'Líneas por Tecnología y Pres.'!$W$205,'Líneas por Tecnología y Pres.'!$W$206,'Líneas por Tecnología y Pres.'!$W$207,'Líneas por Tecnología y Pres.'!$W$208)</c15:sqref>
                  </c15:fullRef>
                </c:ext>
              </c:extLst>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Pres.'!$W$192,'Líneas por Tecnología y Pres.'!$W$204,'Líneas por Tecnología y Pres.'!$W$205,'Líneas por Tecnología y Pres.'!$W$206,'Líneas por Tecnología y Pres.'!$W$207,'Líneas por Tecnología y Pres.'!$W$208)</c:f>
              <c:numCache>
                <c:formatCode>#,##0</c:formatCode>
                <c:ptCount val="21"/>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1762453</c:v>
                </c:pt>
                <c:pt idx="16">
                  <c:v>35706</c:v>
                </c:pt>
                <c:pt idx="17">
                  <c:v>35621</c:v>
                </c:pt>
                <c:pt idx="18">
                  <c:v>35545</c:v>
                </c:pt>
                <c:pt idx="19">
                  <c:v>35505</c:v>
                </c:pt>
                <c:pt idx="20">
                  <c:v>35459</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extLst>
                <c:ext xmlns:c15="http://schemas.microsoft.com/office/drawing/2012/chart" uri="{02D57815-91ED-43cb-92C2-25804820EDAC}">
                  <c15:fullRef>
                    <c15:sqre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Pres.'!$A$193,'Líneas por Tecnología y Pres.'!$A$194,'Líneas por Tecnología y Pres.'!$A$195,'Líneas por Tecnología y Pres.'!$A$196,'Líneas por Tecnología y Pres.'!$A$197,'Líneas por Tecnología y Pres.'!$A$198,'Líneas por Tecnología y Pres.'!$A$199,'Líneas por Tecnología y Pres.'!$A$200,'Líneas por Tecnología y Pres.'!$A$201,'Líneas por Tecnología y Pres.'!$A$202,'Líneas por Tecnología y Pres.'!$A$203,'Líneas por Tecnología y Pres.'!$A$204,'Líneas por Tecnología y Pres.'!$A$205,'Líneas por Tecnología y Pres.'!$A$206:$A$207,'Líneas por Tecnología y Pres.'!$A$208)</c15:sqref>
                  </c15:fullRef>
                </c:ext>
              </c:extLst>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Pres.'!$A$192,'Líneas por Tecnología y Pres.'!$A$204,'Líneas por Tecnología y Pres.'!$A$205,'Líneas por Tecnología y Pres.'!$A$206:$A$207,'Líneas por Tecnología y Pres.'!$A$208)</c:f>
              <c:strCache>
                <c:ptCount val="21"/>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Dic2024</c:v>
                </c:pt>
                <c:pt idx="17">
                  <c:v>Ene2025</c:v>
                </c:pt>
                <c:pt idx="18">
                  <c:v>Feb2025</c:v>
                </c:pt>
                <c:pt idx="19">
                  <c:v>Mar2025</c:v>
                </c:pt>
                <c:pt idx="20">
                  <c:v>Abr2025</c:v>
                </c:pt>
              </c:strCache>
            </c:strRef>
          </c:cat>
          <c:val>
            <c:numRef>
              <c:extLst>
                <c:ext xmlns:c15="http://schemas.microsoft.com/office/drawing/2012/chart" uri="{02D57815-91ED-43cb-92C2-25804820EDAC}">
                  <c15:fullRef>
                    <c15:sqre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Pres.'!$X$193,'Líneas por Tecnología y Pres.'!$X$194,'Líneas por Tecnología y Pres.'!$X$195,'Líneas por Tecnología y Pres.'!$X$196,'Líneas por Tecnología y Pres.'!$X$197,'Líneas por Tecnología y Pres.'!$X$198,'Líneas por Tecnología y Pres.'!$X$199,'Líneas por Tecnología y Pres.'!$X$200,'Líneas por Tecnología y Pres.'!$X$201,'Líneas por Tecnología y Pres.'!$X$202,'Líneas por Tecnología y Pres.'!$X$203,'Líneas por Tecnología y Pres.'!$X$204,'Líneas por Tecnología y Pres.'!$X$205,'Líneas por Tecnología y Pres.'!$X$206,'Líneas por Tecnología y Pres.'!$X$207,'Líneas por Tecnología y Pres.'!$X$208)</c15:sqref>
                  </c15:fullRef>
                </c:ext>
              </c:extLst>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Pres.'!$X$192,'Líneas por Tecnología y Pres.'!$X$204,'Líneas por Tecnología y Pres.'!$X$205,'Líneas por Tecnología y Pres.'!$X$206,'Líneas por Tecnología y Pres.'!$X$207,'Líneas por Tecnología y Pres.'!$X$208)</c:f>
              <c:numCache>
                <c:formatCode>#,##0</c:formatCode>
                <c:ptCount val="21"/>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11296897.57581025</c:v>
                </c:pt>
                <c:pt idx="16">
                  <c:v>11901945.80011512</c:v>
                </c:pt>
                <c:pt idx="17">
                  <c:v>11925498.988754243</c:v>
                </c:pt>
                <c:pt idx="18">
                  <c:v>11922585.083166264</c:v>
                </c:pt>
                <c:pt idx="19">
                  <c:v>11934766.567375682</c:v>
                </c:pt>
                <c:pt idx="20">
                  <c:v>11979504.531776942</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1937041136"/>
        <c:axId val="1937051472"/>
        <c:axId val="0"/>
      </c:bar3DChart>
      <c:catAx>
        <c:axId val="1937041136"/>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37051472"/>
        <c:crosses val="autoZero"/>
        <c:auto val="1"/>
        <c:lblAlgn val="ctr"/>
        <c:lblOffset val="100"/>
        <c:noMultiLvlLbl val="0"/>
      </c:catAx>
      <c:valAx>
        <c:axId val="193705147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C"/>
          </a:p>
        </c:txPr>
        <c:crossAx val="1937041136"/>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295275</xdr:colOff>
      <xdr:row>1</xdr:row>
      <xdr:rowOff>19050</xdr:rowOff>
    </xdr:from>
    <xdr:to>
      <xdr:col>24</xdr:col>
      <xdr:colOff>561975</xdr:colOff>
      <xdr:row>3</xdr:row>
      <xdr:rowOff>155848</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92150" y="266700"/>
          <a:ext cx="2124075" cy="6320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 xmlns:a16="http://schemas.microsoft.com/office/drawing/2014/main"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 xmlns:a16="http://schemas.microsoft.com/office/drawing/2014/main"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676275</xdr:colOff>
      <xdr:row>67</xdr:row>
      <xdr:rowOff>180976</xdr:rowOff>
    </xdr:to>
    <xdr:graphicFrame macro="">
      <xdr:nvGraphicFramePr>
        <xdr:cNvPr id="3076" name="Gráfico 8">
          <a:extLst>
            <a:ext uri="{FF2B5EF4-FFF2-40B4-BE49-F238E27FC236}">
              <a16:creationId xmlns="" xmlns:a16="http://schemas.microsoft.com/office/drawing/2014/main"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43296</xdr:colOff>
      <xdr:row>1</xdr:row>
      <xdr:rowOff>51954</xdr:rowOff>
    </xdr:from>
    <xdr:to>
      <xdr:col>14</xdr:col>
      <xdr:colOff>643371</xdr:colOff>
      <xdr:row>3</xdr:row>
      <xdr:rowOff>181825</xdr:rowOff>
    </xdr:to>
    <xdr:pic>
      <xdr:nvPicPr>
        <xdr:cNvPr id="7" name="Imagen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187296" y="303068"/>
          <a:ext cx="2124075" cy="6320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 xmlns:a16="http://schemas.microsoft.com/office/drawing/2014/main"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593725</xdr:colOff>
      <xdr:row>1</xdr:row>
      <xdr:rowOff>28575</xdr:rowOff>
    </xdr:from>
    <xdr:to>
      <xdr:col>14</xdr:col>
      <xdr:colOff>431800</xdr:colOff>
      <xdr:row>3</xdr:row>
      <xdr:rowOff>165373</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75725" y="282575"/>
          <a:ext cx="2162175" cy="6447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18"/>
      <c r="C3" s="218"/>
      <c r="D3" s="218"/>
      <c r="E3" s="218"/>
      <c r="F3" s="218"/>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270</v>
      </c>
      <c r="C7" s="155"/>
      <c r="D7" s="155"/>
      <c r="E7" s="155"/>
      <c r="F7" s="155"/>
      <c r="G7" s="155"/>
      <c r="H7" s="69"/>
      <c r="I7" s="69"/>
      <c r="J7" s="69"/>
      <c r="K7" s="76"/>
    </row>
    <row r="8" spans="1:12" ht="20.100000000000001" customHeight="1" thickBot="1" x14ac:dyDescent="0.3">
      <c r="A8" s="81"/>
      <c r="B8" s="156" t="s">
        <v>269</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0" t="s">
        <v>95</v>
      </c>
      <c r="G10" s="220"/>
      <c r="H10" s="220"/>
      <c r="I10" s="220"/>
      <c r="J10" s="220"/>
      <c r="K10" s="221"/>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19" t="s">
        <v>104</v>
      </c>
      <c r="C12" s="219"/>
      <c r="D12" s="219"/>
      <c r="E12" s="165"/>
      <c r="F12" s="216" t="s">
        <v>102</v>
      </c>
      <c r="G12" s="216"/>
      <c r="H12" s="216"/>
      <c r="I12" s="216"/>
      <c r="J12" s="216"/>
      <c r="K12" s="217"/>
    </row>
    <row r="13" spans="1:12" ht="20.100000000000001" customHeight="1" x14ac:dyDescent="0.25">
      <c r="A13" s="168"/>
      <c r="B13" s="169"/>
      <c r="C13" s="169"/>
      <c r="D13" s="169"/>
      <c r="E13" s="165"/>
      <c r="F13" s="165"/>
      <c r="G13" s="165"/>
      <c r="H13" s="165"/>
      <c r="I13" s="165"/>
      <c r="J13" s="165"/>
      <c r="K13" s="170"/>
    </row>
    <row r="14" spans="1:12" x14ac:dyDescent="0.25">
      <c r="A14" s="168"/>
      <c r="B14" s="219" t="s">
        <v>103</v>
      </c>
      <c r="C14" s="219"/>
      <c r="D14" s="219"/>
      <c r="E14" s="165"/>
      <c r="F14" s="216" t="s">
        <v>108</v>
      </c>
      <c r="G14" s="216"/>
      <c r="H14" s="216"/>
      <c r="I14" s="216"/>
      <c r="J14" s="216"/>
      <c r="K14" s="217"/>
    </row>
    <row r="15" spans="1:12" ht="20.100000000000001" customHeight="1" x14ac:dyDescent="0.25">
      <c r="A15" s="168"/>
      <c r="B15" s="169"/>
      <c r="C15" s="169"/>
      <c r="D15" s="169"/>
      <c r="E15" s="165"/>
      <c r="F15" s="165"/>
      <c r="G15" s="165"/>
      <c r="H15" s="165"/>
      <c r="I15" s="165"/>
      <c r="J15" s="165"/>
      <c r="K15" s="170"/>
    </row>
    <row r="16" spans="1:12" x14ac:dyDescent="0.25">
      <c r="A16" s="168"/>
      <c r="B16" s="219" t="s">
        <v>101</v>
      </c>
      <c r="C16" s="219"/>
      <c r="D16" s="219"/>
      <c r="E16" s="165"/>
      <c r="F16" s="216" t="s">
        <v>109</v>
      </c>
      <c r="G16" s="216"/>
      <c r="H16" s="216"/>
      <c r="I16" s="216"/>
      <c r="J16" s="216"/>
      <c r="K16" s="217"/>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9"/>
  <sheetViews>
    <sheetView showGridLines="0" zoomScaleNormal="100" workbookViewId="0">
      <pane xSplit="1" ySplit="11" topLeftCell="B186" activePane="bottomRight" state="frozen"/>
      <selection pane="topRight" activeCell="B1" sqref="B1"/>
      <selection pane="bottomLeft" activeCell="A12" sqref="A12"/>
      <selection pane="bottomRight" activeCell="B209" sqref="B209:Y209"/>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Mayo 2025</v>
      </c>
      <c r="C7" s="155"/>
      <c r="D7" s="155"/>
      <c r="E7" s="155"/>
      <c r="F7" s="155"/>
      <c r="G7" s="155"/>
      <c r="H7" s="155"/>
      <c r="I7" s="24"/>
      <c r="J7" s="24"/>
      <c r="K7" s="24"/>
      <c r="L7" s="24"/>
      <c r="M7" s="25"/>
      <c r="N7" s="239" t="s">
        <v>99</v>
      </c>
      <c r="O7" s="239"/>
      <c r="P7" s="239"/>
      <c r="Q7" s="25"/>
      <c r="R7" s="25"/>
      <c r="S7" s="25"/>
      <c r="T7" s="25"/>
      <c r="U7" s="160"/>
      <c r="V7" s="25"/>
      <c r="W7" s="25"/>
      <c r="X7" s="25"/>
      <c r="Y7" s="26"/>
    </row>
    <row r="8" spans="1:25" s="1" customFormat="1" ht="20.100000000000001" customHeight="1" thickBot="1" x14ac:dyDescent="0.25">
      <c r="A8" s="27"/>
      <c r="B8" s="156" t="str">
        <f>Índice!B8</f>
        <v>Fecha de corte: Abril 2025</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42" t="s">
        <v>1</v>
      </c>
      <c r="C10" s="242"/>
      <c r="D10" s="242"/>
      <c r="E10" s="242"/>
      <c r="F10" s="243"/>
      <c r="G10" s="36" t="s">
        <v>2</v>
      </c>
      <c r="H10" s="246" t="s">
        <v>3</v>
      </c>
      <c r="I10" s="242"/>
      <c r="J10" s="242"/>
      <c r="K10" s="242"/>
      <c r="L10" s="243"/>
      <c r="M10" s="36" t="s">
        <v>2</v>
      </c>
      <c r="N10" s="242" t="s">
        <v>98</v>
      </c>
      <c r="O10" s="242"/>
      <c r="P10" s="242"/>
      <c r="Q10" s="242"/>
      <c r="R10" s="242"/>
      <c r="S10" s="37" t="s">
        <v>2</v>
      </c>
      <c r="T10" s="36" t="s">
        <v>2</v>
      </c>
      <c r="U10" s="36" t="s">
        <v>2</v>
      </c>
      <c r="V10" s="36" t="s">
        <v>2</v>
      </c>
      <c r="W10" s="36" t="s">
        <v>2</v>
      </c>
      <c r="X10" s="37" t="s">
        <v>2</v>
      </c>
      <c r="Y10" s="244"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45"/>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96"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96" t="s">
        <v>208</v>
      </c>
      <c r="B164" s="21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96" t="s">
        <v>212</v>
      </c>
      <c r="B165" s="214">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96" t="s">
        <v>219</v>
      </c>
      <c r="B166" s="214">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96" t="s">
        <v>220</v>
      </c>
      <c r="B167" s="214">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96" t="s">
        <v>225</v>
      </c>
      <c r="B168" s="214">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96" t="s">
        <v>224</v>
      </c>
      <c r="B169" s="214">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96" t="s">
        <v>226</v>
      </c>
      <c r="B170" s="214">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196" t="s">
        <v>227</v>
      </c>
      <c r="B171" s="214">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09">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196" t="s">
        <v>228</v>
      </c>
      <c r="B172" s="214">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09">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196" t="s">
        <v>229</v>
      </c>
      <c r="B173" s="214">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09">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196" t="s">
        <v>230</v>
      </c>
      <c r="B174" s="214">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09">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196" t="s">
        <v>231</v>
      </c>
      <c r="B175" s="214">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09">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196" t="s">
        <v>232</v>
      </c>
      <c r="B176" s="214">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09">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196" t="s">
        <v>233</v>
      </c>
      <c r="B177" s="214">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09">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196" t="s">
        <v>234</v>
      </c>
      <c r="B178" s="214">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09">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196" t="s">
        <v>235</v>
      </c>
      <c r="B179" s="214">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09">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196" t="s">
        <v>236</v>
      </c>
      <c r="B180" s="206">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09">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196" t="s">
        <v>237</v>
      </c>
      <c r="B181" s="211">
        <v>0</v>
      </c>
      <c r="C181" s="204">
        <v>1286490</v>
      </c>
      <c r="D181" s="204">
        <v>2551565</v>
      </c>
      <c r="E181" s="204">
        <v>1753591</v>
      </c>
      <c r="F181" s="205">
        <v>3481775</v>
      </c>
      <c r="G181" s="210">
        <f t="shared" ref="G181" si="467">SUM(B181:F181)</f>
        <v>9073421</v>
      </c>
      <c r="H181" s="211">
        <v>0</v>
      </c>
      <c r="I181" s="204">
        <v>375896.19164634671</v>
      </c>
      <c r="J181" s="204">
        <v>1053485.8203377109</v>
      </c>
      <c r="K181" s="204">
        <v>0</v>
      </c>
      <c r="L181" s="205">
        <v>3982477.9880159423</v>
      </c>
      <c r="M181" s="210">
        <f t="shared" ref="M181" si="468">+SUM(H181:L181)</f>
        <v>5411860</v>
      </c>
      <c r="N181" s="211">
        <v>0</v>
      </c>
      <c r="O181" s="204">
        <v>88678</v>
      </c>
      <c r="P181" s="204">
        <v>0</v>
      </c>
      <c r="Q181" s="204">
        <v>40363</v>
      </c>
      <c r="R181" s="205">
        <v>2899213</v>
      </c>
      <c r="S181" s="209">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196" t="s">
        <v>238</v>
      </c>
      <c r="B182" s="206">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09">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196" t="s">
        <v>239</v>
      </c>
      <c r="B183" s="206">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09">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196" t="s">
        <v>240</v>
      </c>
      <c r="B184" s="206">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09">
        <f t="shared" ref="S184:S198"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196" t="s">
        <v>241</v>
      </c>
      <c r="B185" s="206">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09">
        <f t="shared" si="496"/>
        <v>3108405</v>
      </c>
      <c r="T185" s="198">
        <f t="shared" ref="T185:T186" si="505">SUM(B185,H185,N185)</f>
        <v>0</v>
      </c>
      <c r="U185" s="13">
        <f t="shared" ref="U185:U194"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4" si="510">+G185+M185+S185</f>
        <v>17801834</v>
      </c>
    </row>
    <row r="186" spans="1:25" s="2" customFormat="1" ht="12.75" x14ac:dyDescent="0.2">
      <c r="A186" s="196" t="s">
        <v>242</v>
      </c>
      <c r="B186" s="214">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09">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196" t="s">
        <v>243</v>
      </c>
      <c r="B187" s="214">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09">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196" t="s">
        <v>244</v>
      </c>
      <c r="B188" s="214">
        <v>0</v>
      </c>
      <c r="C188" s="204">
        <v>1306317</v>
      </c>
      <c r="D188" s="204">
        <v>2662073</v>
      </c>
      <c r="E188" s="204">
        <v>1790237</v>
      </c>
      <c r="F188" s="205">
        <v>3590903</v>
      </c>
      <c r="G188" s="202">
        <f t="shared" ref="G188:G208" si="518">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09">
        <f t="shared" si="496"/>
        <v>3164614</v>
      </c>
      <c r="T188" s="198">
        <f t="shared" ref="T188" si="519">SUM(B188,H188,N188)</f>
        <v>0</v>
      </c>
      <c r="U188" s="13">
        <f t="shared" si="506"/>
        <v>1728312.0134228023</v>
      </c>
      <c r="V188" s="13">
        <f t="shared" ref="V188" si="520">SUM(D188,J188,P188)</f>
        <v>3625724.9431330189</v>
      </c>
      <c r="W188" s="13">
        <f t="shared" ref="W188" si="521">SUM(E188,K188,Q188)</f>
        <v>1830380</v>
      </c>
      <c r="X188" s="13">
        <f t="shared" ref="X188:X194" si="522">SUM(F188,L188,R188)</f>
        <v>10860178.043444179</v>
      </c>
      <c r="Y188" s="208">
        <f t="shared" si="510"/>
        <v>18044595</v>
      </c>
    </row>
    <row r="189" spans="1:25" s="2" customFormat="1" ht="12.75" x14ac:dyDescent="0.2">
      <c r="A189" s="196" t="s">
        <v>247</v>
      </c>
      <c r="B189" s="214">
        <v>0</v>
      </c>
      <c r="C189" s="204">
        <v>1307816</v>
      </c>
      <c r="D189" s="204">
        <v>2666567</v>
      </c>
      <c r="E189" s="204">
        <v>1792961</v>
      </c>
      <c r="F189" s="205">
        <v>3593663</v>
      </c>
      <c r="G189" s="202">
        <f t="shared" si="518"/>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09">
        <f t="shared" si="496"/>
        <v>3184663</v>
      </c>
      <c r="T189" s="198">
        <f t="shared" ref="T189:T194" si="523">SUM(B189,H189,N189)</f>
        <v>0</v>
      </c>
      <c r="U189" s="13">
        <f t="shared" si="506"/>
        <v>1720703.4620910157</v>
      </c>
      <c r="V189" s="13">
        <f t="shared" ref="V189" si="524">SUM(D189,J189,P189)</f>
        <v>3613509.2633720329</v>
      </c>
      <c r="W189" s="13">
        <f t="shared" ref="W189" si="525">SUM(E189,K189,Q189)</f>
        <v>1833058</v>
      </c>
      <c r="X189" s="13">
        <f t="shared" si="522"/>
        <v>10915028.274536952</v>
      </c>
      <c r="Y189" s="208">
        <f t="shared" si="510"/>
        <v>18082299</v>
      </c>
    </row>
    <row r="190" spans="1:25" s="2" customFormat="1" ht="12.75" x14ac:dyDescent="0.2">
      <c r="A190" s="196" t="s">
        <v>248</v>
      </c>
      <c r="B190" s="214">
        <v>0</v>
      </c>
      <c r="C190" s="204">
        <v>1291044</v>
      </c>
      <c r="D190" s="204">
        <v>2608341</v>
      </c>
      <c r="E190" s="204">
        <v>1751431</v>
      </c>
      <c r="F190" s="205">
        <v>3727547</v>
      </c>
      <c r="G190" s="202">
        <f t="shared" si="518"/>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09">
        <f t="shared" si="496"/>
        <v>3202774</v>
      </c>
      <c r="T190" s="198">
        <f t="shared" si="523"/>
        <v>0</v>
      </c>
      <c r="U190" s="13">
        <f t="shared" si="506"/>
        <v>1688303.2370541706</v>
      </c>
      <c r="V190" s="13">
        <f t="shared" ref="V190:V194" si="526">SUM(D190,J190,P190)</f>
        <v>3536780.9708993132</v>
      </c>
      <c r="W190" s="13">
        <f t="shared" ref="W190:W194" si="527">SUM(E190,K190,Q190)</f>
        <v>1791510</v>
      </c>
      <c r="X190" s="13">
        <f t="shared" si="522"/>
        <v>11083174.792046517</v>
      </c>
      <c r="Y190" s="208">
        <f t="shared" si="510"/>
        <v>18099769</v>
      </c>
    </row>
    <row r="191" spans="1:25" s="2" customFormat="1" ht="12.75" x14ac:dyDescent="0.2">
      <c r="A191" s="196" t="s">
        <v>249</v>
      </c>
      <c r="B191" s="214">
        <v>0</v>
      </c>
      <c r="C191" s="204">
        <v>1282586</v>
      </c>
      <c r="D191" s="204">
        <v>2562519</v>
      </c>
      <c r="E191" s="204">
        <v>1733762</v>
      </c>
      <c r="F191" s="205">
        <v>3820909</v>
      </c>
      <c r="G191" s="202">
        <f t="shared" si="518"/>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09">
        <f t="shared" si="496"/>
        <v>3225513</v>
      </c>
      <c r="T191" s="198">
        <f t="shared" si="523"/>
        <v>0</v>
      </c>
      <c r="U191" s="13">
        <f t="shared" si="506"/>
        <v>1678708.011956095</v>
      </c>
      <c r="V191" s="13">
        <f t="shared" si="526"/>
        <v>3470114.6197688207</v>
      </c>
      <c r="W191" s="13">
        <f t="shared" si="527"/>
        <v>1773802</v>
      </c>
      <c r="X191" s="13">
        <f t="shared" si="522"/>
        <v>11202863.368275084</v>
      </c>
      <c r="Y191" s="208">
        <f t="shared" si="510"/>
        <v>18125488</v>
      </c>
    </row>
    <row r="192" spans="1:25" s="2" customFormat="1" ht="12.75" x14ac:dyDescent="0.2">
      <c r="A192" s="196" t="s">
        <v>255</v>
      </c>
      <c r="B192" s="214">
        <v>0</v>
      </c>
      <c r="C192" s="204">
        <v>1278432</v>
      </c>
      <c r="D192" s="204">
        <v>2540715</v>
      </c>
      <c r="E192" s="204">
        <v>1722437</v>
      </c>
      <c r="F192" s="205">
        <v>3884130</v>
      </c>
      <c r="G192" s="202">
        <f t="shared" si="518"/>
        <v>9425714</v>
      </c>
      <c r="H192" s="203">
        <v>0</v>
      </c>
      <c r="I192" s="204">
        <v>299210.551309267</v>
      </c>
      <c r="J192" s="204">
        <v>896668.87288048351</v>
      </c>
      <c r="K192" s="204">
        <v>0</v>
      </c>
      <c r="L192" s="205">
        <v>4293696.575810249</v>
      </c>
      <c r="M192" s="202">
        <f>+SUM(H192:L192)</f>
        <v>5489576</v>
      </c>
      <c r="N192" s="203">
        <v>0</v>
      </c>
      <c r="O192" s="204">
        <v>91216</v>
      </c>
      <c r="P192" s="204">
        <v>0</v>
      </c>
      <c r="Q192" s="204">
        <v>40016</v>
      </c>
      <c r="R192" s="205">
        <v>3119071</v>
      </c>
      <c r="S192" s="209">
        <f t="shared" si="496"/>
        <v>3250303</v>
      </c>
      <c r="T192" s="198">
        <f t="shared" si="523"/>
        <v>0</v>
      </c>
      <c r="U192" s="13">
        <f t="shared" si="506"/>
        <v>1668858.5513092671</v>
      </c>
      <c r="V192" s="13">
        <f t="shared" si="526"/>
        <v>3437383.8728804835</v>
      </c>
      <c r="W192" s="13">
        <f t="shared" si="527"/>
        <v>1762453</v>
      </c>
      <c r="X192" s="13">
        <f t="shared" si="522"/>
        <v>11296897.57581025</v>
      </c>
      <c r="Y192" s="208">
        <f t="shared" si="510"/>
        <v>18165593</v>
      </c>
    </row>
    <row r="193" spans="1:25" s="2" customFormat="1" ht="12.75" x14ac:dyDescent="0.2">
      <c r="A193" s="196" t="s">
        <v>250</v>
      </c>
      <c r="B193" s="214">
        <v>0</v>
      </c>
      <c r="C193" s="204">
        <v>1271343</v>
      </c>
      <c r="D193" s="204">
        <v>4214554</v>
      </c>
      <c r="E193" s="204">
        <v>0</v>
      </c>
      <c r="F193" s="205">
        <v>3949282</v>
      </c>
      <c r="G193" s="202">
        <f t="shared" si="518"/>
        <v>9435179</v>
      </c>
      <c r="H193" s="203">
        <v>0</v>
      </c>
      <c r="I193" s="204">
        <v>283602.74327301886</v>
      </c>
      <c r="J193" s="204">
        <v>890161.02534294827</v>
      </c>
      <c r="K193" s="204">
        <v>0</v>
      </c>
      <c r="L193" s="205">
        <v>4253028.2313840324</v>
      </c>
      <c r="M193" s="202">
        <f>+SUM(H193:L193)</f>
        <v>5426792</v>
      </c>
      <c r="N193" s="203">
        <v>0</v>
      </c>
      <c r="O193" s="204">
        <v>90857</v>
      </c>
      <c r="P193" s="204">
        <v>0</v>
      </c>
      <c r="Q193" s="204">
        <v>39987</v>
      </c>
      <c r="R193" s="205">
        <v>3136814</v>
      </c>
      <c r="S193" s="209">
        <f t="shared" si="496"/>
        <v>3267658</v>
      </c>
      <c r="T193" s="198">
        <f t="shared" si="523"/>
        <v>0</v>
      </c>
      <c r="U193" s="13">
        <f t="shared" si="506"/>
        <v>1645802.7432730189</v>
      </c>
      <c r="V193" s="13">
        <f t="shared" si="526"/>
        <v>5104715.0253429487</v>
      </c>
      <c r="W193" s="13">
        <f t="shared" si="527"/>
        <v>39987</v>
      </c>
      <c r="X193" s="13">
        <f t="shared" si="522"/>
        <v>11339124.231384031</v>
      </c>
      <c r="Y193" s="208">
        <f t="shared" si="510"/>
        <v>18129629</v>
      </c>
    </row>
    <row r="194" spans="1:25" s="2" customFormat="1" ht="12.75" x14ac:dyDescent="0.2">
      <c r="A194" s="196" t="s">
        <v>253</v>
      </c>
      <c r="B194" s="214">
        <v>0</v>
      </c>
      <c r="C194" s="204">
        <v>1267513</v>
      </c>
      <c r="D194" s="204">
        <v>4201114</v>
      </c>
      <c r="E194" s="204">
        <v>0</v>
      </c>
      <c r="F194" s="205">
        <v>3975397</v>
      </c>
      <c r="G194" s="202">
        <f t="shared" si="518"/>
        <v>9444024</v>
      </c>
      <c r="H194" s="203">
        <v>0</v>
      </c>
      <c r="I194" s="204">
        <v>281156.29696772026</v>
      </c>
      <c r="J194" s="204">
        <v>880092.08284623222</v>
      </c>
      <c r="K194" s="204">
        <v>0</v>
      </c>
      <c r="L194" s="205">
        <v>4255374.6201860476</v>
      </c>
      <c r="M194" s="202">
        <f t="shared" ref="M194:M208" si="528">+SUM(H194:L194)</f>
        <v>5416623</v>
      </c>
      <c r="N194" s="203">
        <v>0</v>
      </c>
      <c r="O194" s="204">
        <v>90666</v>
      </c>
      <c r="P194" s="204">
        <v>0</v>
      </c>
      <c r="Q194" s="204">
        <v>39954</v>
      </c>
      <c r="R194" s="205">
        <v>3157848</v>
      </c>
      <c r="S194" s="209">
        <f t="shared" si="496"/>
        <v>3288468</v>
      </c>
      <c r="T194" s="198">
        <f t="shared" si="523"/>
        <v>0</v>
      </c>
      <c r="U194" s="13">
        <f t="shared" si="506"/>
        <v>1639335.2969677201</v>
      </c>
      <c r="V194" s="13">
        <f t="shared" si="526"/>
        <v>5081206.0828462318</v>
      </c>
      <c r="W194" s="13">
        <f t="shared" si="527"/>
        <v>39954</v>
      </c>
      <c r="X194" s="13">
        <f t="shared" si="522"/>
        <v>11388619.620186048</v>
      </c>
      <c r="Y194" s="208">
        <f t="shared" si="510"/>
        <v>18149115</v>
      </c>
    </row>
    <row r="195" spans="1:25" s="2" customFormat="1" ht="12.75" x14ac:dyDescent="0.2">
      <c r="A195" s="196" t="s">
        <v>254</v>
      </c>
      <c r="B195" s="214">
        <v>0</v>
      </c>
      <c r="C195" s="204">
        <v>1275825</v>
      </c>
      <c r="D195" s="204">
        <v>4180491</v>
      </c>
      <c r="E195" s="204">
        <v>0</v>
      </c>
      <c r="F195" s="205">
        <v>4022797</v>
      </c>
      <c r="G195" s="202">
        <f t="shared" si="518"/>
        <v>9479113</v>
      </c>
      <c r="H195" s="203">
        <v>0</v>
      </c>
      <c r="I195" s="204">
        <v>267820.73216385813</v>
      </c>
      <c r="J195" s="204">
        <v>857993.41365719913</v>
      </c>
      <c r="K195" s="204">
        <v>0</v>
      </c>
      <c r="L195" s="205">
        <v>4255899.8541789437</v>
      </c>
      <c r="M195" s="202">
        <f t="shared" si="528"/>
        <v>5381714.0000000009</v>
      </c>
      <c r="N195" s="203">
        <v>0</v>
      </c>
      <c r="O195" s="204">
        <v>90578</v>
      </c>
      <c r="P195" s="204">
        <v>0</v>
      </c>
      <c r="Q195" s="204">
        <v>39942</v>
      </c>
      <c r="R195" s="205">
        <v>3181430</v>
      </c>
      <c r="S195" s="209">
        <f t="shared" si="496"/>
        <v>3311950</v>
      </c>
      <c r="T195" s="198">
        <f t="shared" ref="T195:T197" si="529">SUM(B195,H195,N195)</f>
        <v>0</v>
      </c>
      <c r="U195" s="13">
        <f t="shared" ref="U195:U197" si="530">SUM(C195,I195,O195)</f>
        <v>1634223.7321638581</v>
      </c>
      <c r="V195" s="13">
        <f t="shared" ref="V195:V197" si="531">SUM(D195,J195,P195)</f>
        <v>5038484.4136571996</v>
      </c>
      <c r="W195" s="13">
        <f t="shared" ref="W195:W197" si="532">SUM(E195,K195,Q195)</f>
        <v>39942</v>
      </c>
      <c r="X195" s="13">
        <f t="shared" ref="X195:X197" si="533">SUM(F195,L195,R195)</f>
        <v>11460126.854178943</v>
      </c>
      <c r="Y195" s="208">
        <f t="shared" ref="Y195:Y197" si="534">+G195+M195+S195</f>
        <v>18172777</v>
      </c>
    </row>
    <row r="196" spans="1:25" s="2" customFormat="1" ht="12.75" x14ac:dyDescent="0.2">
      <c r="A196" s="196" t="s">
        <v>256</v>
      </c>
      <c r="B196" s="214">
        <v>0</v>
      </c>
      <c r="C196" s="204">
        <v>1277802</v>
      </c>
      <c r="D196" s="204">
        <v>4219594</v>
      </c>
      <c r="E196" s="204">
        <v>0</v>
      </c>
      <c r="F196" s="205">
        <v>4050177</v>
      </c>
      <c r="G196" s="202">
        <f t="shared" si="518"/>
        <v>9547573</v>
      </c>
      <c r="H196" s="203">
        <v>0</v>
      </c>
      <c r="I196" s="204">
        <v>264196.77823789429</v>
      </c>
      <c r="J196" s="204">
        <v>845534.15296157601</v>
      </c>
      <c r="K196" s="204">
        <v>0</v>
      </c>
      <c r="L196" s="205">
        <v>4256590.0688005295</v>
      </c>
      <c r="M196" s="202">
        <f t="shared" si="528"/>
        <v>5366321</v>
      </c>
      <c r="N196" s="203">
        <v>0</v>
      </c>
      <c r="O196" s="204">
        <v>90193</v>
      </c>
      <c r="P196" s="204">
        <v>0</v>
      </c>
      <c r="Q196" s="204">
        <v>39501</v>
      </c>
      <c r="R196" s="205">
        <v>3191529</v>
      </c>
      <c r="S196" s="209">
        <f t="shared" si="496"/>
        <v>3321223</v>
      </c>
      <c r="T196" s="198">
        <f t="shared" si="529"/>
        <v>0</v>
      </c>
      <c r="U196" s="13">
        <f t="shared" si="530"/>
        <v>1632191.7782378942</v>
      </c>
      <c r="V196" s="13">
        <f t="shared" si="531"/>
        <v>5065128.1529615764</v>
      </c>
      <c r="W196" s="13">
        <f t="shared" si="532"/>
        <v>39501</v>
      </c>
      <c r="X196" s="13">
        <f t="shared" si="533"/>
        <v>11498296.068800529</v>
      </c>
      <c r="Y196" s="208">
        <f t="shared" si="534"/>
        <v>18235117</v>
      </c>
    </row>
    <row r="197" spans="1:25" s="2" customFormat="1" ht="12.75" x14ac:dyDescent="0.2">
      <c r="A197" s="196" t="s">
        <v>257</v>
      </c>
      <c r="B197" s="214">
        <v>0</v>
      </c>
      <c r="C197" s="204">
        <v>1271686</v>
      </c>
      <c r="D197" s="204">
        <v>4256009</v>
      </c>
      <c r="E197" s="204">
        <v>0</v>
      </c>
      <c r="F197" s="205">
        <v>4051850</v>
      </c>
      <c r="G197" s="202">
        <f t="shared" si="518"/>
        <v>9579545</v>
      </c>
      <c r="H197" s="203">
        <v>0</v>
      </c>
      <c r="I197" s="204">
        <v>254498.08187472529</v>
      </c>
      <c r="J197" s="204">
        <v>823144.03363714449</v>
      </c>
      <c r="K197" s="204">
        <v>0</v>
      </c>
      <c r="L197" s="205">
        <v>4262596.88448813</v>
      </c>
      <c r="M197" s="202">
        <f t="shared" si="528"/>
        <v>5340239</v>
      </c>
      <c r="N197" s="203">
        <v>0</v>
      </c>
      <c r="O197" s="204">
        <v>89334</v>
      </c>
      <c r="P197" s="204">
        <v>0</v>
      </c>
      <c r="Q197" s="204">
        <v>37945</v>
      </c>
      <c r="R197" s="205">
        <v>3202981</v>
      </c>
      <c r="S197" s="209">
        <f t="shared" si="496"/>
        <v>3330260</v>
      </c>
      <c r="T197" s="198">
        <f t="shared" si="529"/>
        <v>0</v>
      </c>
      <c r="U197" s="13">
        <f t="shared" si="530"/>
        <v>1615518.0818747254</v>
      </c>
      <c r="V197" s="13">
        <f t="shared" si="531"/>
        <v>5079153.0336371446</v>
      </c>
      <c r="W197" s="13">
        <f t="shared" si="532"/>
        <v>37945</v>
      </c>
      <c r="X197" s="13">
        <f t="shared" si="533"/>
        <v>11517427.88448813</v>
      </c>
      <c r="Y197" s="208">
        <f t="shared" si="534"/>
        <v>18250044</v>
      </c>
    </row>
    <row r="198" spans="1:25" s="2" customFormat="1" ht="12.75" x14ac:dyDescent="0.2">
      <c r="A198" s="196" t="s">
        <v>258</v>
      </c>
      <c r="B198" s="214">
        <v>0</v>
      </c>
      <c r="C198" s="204">
        <v>1262503</v>
      </c>
      <c r="D198" s="204">
        <v>4285878</v>
      </c>
      <c r="E198" s="204">
        <v>0</v>
      </c>
      <c r="F198" s="205">
        <v>4061853</v>
      </c>
      <c r="G198" s="202">
        <f t="shared" si="518"/>
        <v>9610234</v>
      </c>
      <c r="H198" s="203">
        <v>0</v>
      </c>
      <c r="I198" s="204">
        <v>243643.7460927527</v>
      </c>
      <c r="J198" s="204">
        <v>809720.6518692614</v>
      </c>
      <c r="K198" s="204">
        <v>0</v>
      </c>
      <c r="L198" s="205">
        <v>4267032.6020379858</v>
      </c>
      <c r="M198" s="202">
        <f t="shared" si="528"/>
        <v>5320397</v>
      </c>
      <c r="N198" s="203">
        <v>0</v>
      </c>
      <c r="O198" s="204">
        <v>86244</v>
      </c>
      <c r="P198" s="204">
        <v>0</v>
      </c>
      <c r="Q198" s="204">
        <v>36837</v>
      </c>
      <c r="R198" s="205">
        <v>3212598</v>
      </c>
      <c r="S198" s="209">
        <f t="shared" si="496"/>
        <v>3335679</v>
      </c>
      <c r="T198" s="198">
        <f t="shared" ref="T198" si="535">SUM(B198,H198,N198)</f>
        <v>0</v>
      </c>
      <c r="U198" s="13">
        <f t="shared" ref="U198" si="536">SUM(C198,I198,O198)</f>
        <v>1592390.7460927528</v>
      </c>
      <c r="V198" s="13">
        <f t="shared" ref="V198" si="537">SUM(D198,J198,P198)</f>
        <v>5095598.6518692616</v>
      </c>
      <c r="W198" s="13">
        <f t="shared" ref="W198" si="538">SUM(E198,K198,Q198)</f>
        <v>36837</v>
      </c>
      <c r="X198" s="13">
        <f t="shared" ref="X198" si="539">SUM(F198,L198,R198)</f>
        <v>11541483.602037985</v>
      </c>
      <c r="Y198" s="208">
        <f t="shared" ref="Y198" si="540">+G198+M198+S198</f>
        <v>18266310</v>
      </c>
    </row>
    <row r="199" spans="1:25" s="2" customFormat="1" ht="12.75" x14ac:dyDescent="0.2">
      <c r="A199" s="196" t="s">
        <v>259</v>
      </c>
      <c r="B199" s="214">
        <v>0</v>
      </c>
      <c r="C199" s="204">
        <v>1258814</v>
      </c>
      <c r="D199" s="204">
        <v>4295675</v>
      </c>
      <c r="E199" s="204">
        <v>0</v>
      </c>
      <c r="F199" s="205">
        <v>4072007</v>
      </c>
      <c r="G199" s="202">
        <f t="shared" si="518"/>
        <v>9626496</v>
      </c>
      <c r="H199" s="203">
        <v>0</v>
      </c>
      <c r="I199" s="204">
        <v>181123.47686849211</v>
      </c>
      <c r="J199" s="204">
        <v>765885.45460503758</v>
      </c>
      <c r="K199" s="204">
        <v>0</v>
      </c>
      <c r="L199" s="205">
        <v>4263322.0685264701</v>
      </c>
      <c r="M199" s="202">
        <f t="shared" si="528"/>
        <v>5210331</v>
      </c>
      <c r="N199" s="203">
        <v>0</v>
      </c>
      <c r="O199" s="204">
        <v>82172</v>
      </c>
      <c r="P199" s="204">
        <v>0</v>
      </c>
      <c r="Q199" s="204">
        <v>36242</v>
      </c>
      <c r="R199" s="205">
        <v>3225821</v>
      </c>
      <c r="S199" s="209">
        <f t="shared" ref="S199:S200" si="541">SUM(N199:R199)</f>
        <v>3344235</v>
      </c>
      <c r="T199" s="198">
        <f t="shared" ref="T199" si="542">SUM(B199,H199,N199)</f>
        <v>0</v>
      </c>
      <c r="U199" s="13">
        <f t="shared" ref="U199" si="543">SUM(C199,I199,O199)</f>
        <v>1522109.4768684921</v>
      </c>
      <c r="V199" s="13">
        <f t="shared" ref="V199" si="544">SUM(D199,J199,P199)</f>
        <v>5061560.4546050373</v>
      </c>
      <c r="W199" s="13">
        <f t="shared" ref="W199" si="545">SUM(E199,K199,Q199)</f>
        <v>36242</v>
      </c>
      <c r="X199" s="13">
        <f t="shared" ref="X199" si="546">SUM(F199,L199,R199)</f>
        <v>11561150.068526469</v>
      </c>
      <c r="Y199" s="208">
        <f t="shared" ref="Y199" si="547">+G199+M199+S199</f>
        <v>18181062</v>
      </c>
    </row>
    <row r="200" spans="1:25" s="2" customFormat="1" ht="12.75" x14ac:dyDescent="0.2">
      <c r="A200" s="196" t="s">
        <v>260</v>
      </c>
      <c r="B200" s="214">
        <v>0</v>
      </c>
      <c r="C200" s="204">
        <v>1258642</v>
      </c>
      <c r="D200" s="204">
        <v>4313750</v>
      </c>
      <c r="E200" s="204">
        <v>0</v>
      </c>
      <c r="F200" s="205">
        <v>4082010</v>
      </c>
      <c r="G200" s="202">
        <f>SUM(B200:F200)</f>
        <v>9654402</v>
      </c>
      <c r="H200" s="203">
        <v>0</v>
      </c>
      <c r="I200" s="204">
        <v>184539.40973443788</v>
      </c>
      <c r="J200" s="204">
        <v>749659.25847317674</v>
      </c>
      <c r="K200" s="204">
        <v>0</v>
      </c>
      <c r="L200" s="205">
        <v>4293976.3317923853</v>
      </c>
      <c r="M200" s="202">
        <f t="shared" si="528"/>
        <v>5228175</v>
      </c>
      <c r="N200" s="203">
        <v>0</v>
      </c>
      <c r="O200" s="204">
        <v>82133</v>
      </c>
      <c r="P200" s="204">
        <v>0</v>
      </c>
      <c r="Q200" s="204">
        <v>36049</v>
      </c>
      <c r="R200" s="205">
        <v>3238187</v>
      </c>
      <c r="S200" s="209">
        <f t="shared" si="541"/>
        <v>3356369</v>
      </c>
      <c r="T200" s="198">
        <f t="shared" ref="T200" si="548">SUM(B200,H200,N200)</f>
        <v>0</v>
      </c>
      <c r="U200" s="13">
        <f t="shared" ref="U200" si="549">SUM(C200,I200,O200)</f>
        <v>1525314.4097344379</v>
      </c>
      <c r="V200" s="13">
        <f t="shared" ref="V200" si="550">SUM(D200,J200,P200)</f>
        <v>5063409.2584731765</v>
      </c>
      <c r="W200" s="13">
        <f t="shared" ref="W200" si="551">SUM(E200,K200,Q200)</f>
        <v>36049</v>
      </c>
      <c r="X200" s="13">
        <f t="shared" ref="X200" si="552">SUM(F200,L200,R200)</f>
        <v>11614173.331792384</v>
      </c>
      <c r="Y200" s="208">
        <f t="shared" ref="Y200" si="553">+G200+M200+S200</f>
        <v>18238946</v>
      </c>
    </row>
    <row r="201" spans="1:25" s="2" customFormat="1" ht="12.75" x14ac:dyDescent="0.2">
      <c r="A201" s="196" t="s">
        <v>261</v>
      </c>
      <c r="B201" s="214">
        <v>0</v>
      </c>
      <c r="C201" s="204">
        <v>1255444</v>
      </c>
      <c r="D201" s="204">
        <v>4325023</v>
      </c>
      <c r="E201" s="204">
        <v>0</v>
      </c>
      <c r="F201" s="205">
        <v>4108935</v>
      </c>
      <c r="G201" s="202">
        <f>SUM(B201:F201)</f>
        <v>9689402</v>
      </c>
      <c r="H201" s="203">
        <v>0</v>
      </c>
      <c r="I201" s="204">
        <v>179268.17489016874</v>
      </c>
      <c r="J201" s="204">
        <v>748526.48882831528</v>
      </c>
      <c r="K201" s="204">
        <v>0</v>
      </c>
      <c r="L201" s="205">
        <v>4324485.3362815157</v>
      </c>
      <c r="M201" s="202">
        <f t="shared" si="528"/>
        <v>5252280</v>
      </c>
      <c r="N201" s="203">
        <v>0</v>
      </c>
      <c r="O201" s="204">
        <v>19955</v>
      </c>
      <c r="P201" s="204">
        <v>0</v>
      </c>
      <c r="Q201" s="204">
        <v>35919</v>
      </c>
      <c r="R201" s="205">
        <v>3238752</v>
      </c>
      <c r="S201" s="209">
        <f t="shared" ref="S201" si="554">SUM(N201:R201)</f>
        <v>3294626</v>
      </c>
      <c r="T201" s="198">
        <f t="shared" ref="T201:T208" si="555">SUM(B201,H201,N201)</f>
        <v>0</v>
      </c>
      <c r="U201" s="13">
        <f t="shared" ref="U201:U206" si="556">SUM(C201,I201,O201)</f>
        <v>1454667.1748901687</v>
      </c>
      <c r="V201" s="13">
        <f t="shared" ref="V201:V206" si="557">SUM(D201,J201,P201)</f>
        <v>5073549.4888283154</v>
      </c>
      <c r="W201" s="13">
        <f t="shared" ref="W201:W206" si="558">SUM(E201,K201,Q201)</f>
        <v>35919</v>
      </c>
      <c r="X201" s="13">
        <f t="shared" ref="X201:X206" si="559">SUM(F201,L201,R201)</f>
        <v>11672172.336281516</v>
      </c>
      <c r="Y201" s="208">
        <f t="shared" ref="Y201:Y206" si="560">+G201+M201+S201</f>
        <v>18236308</v>
      </c>
    </row>
    <row r="202" spans="1:25" s="2" customFormat="1" ht="12.75" x14ac:dyDescent="0.2">
      <c r="A202" s="196" t="s">
        <v>262</v>
      </c>
      <c r="B202" s="214">
        <v>0</v>
      </c>
      <c r="C202" s="204">
        <v>1249890</v>
      </c>
      <c r="D202" s="204">
        <v>4365016</v>
      </c>
      <c r="E202" s="204">
        <v>0</v>
      </c>
      <c r="F202" s="205">
        <v>4165091</v>
      </c>
      <c r="G202" s="202">
        <f t="shared" si="518"/>
        <v>9779997</v>
      </c>
      <c r="H202" s="203">
        <v>0</v>
      </c>
      <c r="I202" s="204">
        <v>161769.51097676862</v>
      </c>
      <c r="J202" s="204">
        <v>747221.08231516951</v>
      </c>
      <c r="K202" s="204">
        <v>0</v>
      </c>
      <c r="L202" s="205">
        <v>4361890.4067080617</v>
      </c>
      <c r="M202" s="202">
        <f t="shared" si="528"/>
        <v>5270881</v>
      </c>
      <c r="N202" s="203">
        <v>0</v>
      </c>
      <c r="O202" s="204">
        <v>11496</v>
      </c>
      <c r="P202" s="204">
        <v>0</v>
      </c>
      <c r="Q202" s="204">
        <v>35840</v>
      </c>
      <c r="R202" s="205">
        <v>3253042</v>
      </c>
      <c r="S202" s="209">
        <f t="shared" ref="S202:S208" si="561">SUM(N202:R202)</f>
        <v>3300378</v>
      </c>
      <c r="T202" s="198">
        <f t="shared" si="555"/>
        <v>0</v>
      </c>
      <c r="U202" s="13">
        <f t="shared" si="556"/>
        <v>1423155.5109767686</v>
      </c>
      <c r="V202" s="13">
        <f t="shared" si="557"/>
        <v>5112237.0823151693</v>
      </c>
      <c r="W202" s="13">
        <f t="shared" si="558"/>
        <v>35840</v>
      </c>
      <c r="X202" s="13">
        <f t="shared" si="559"/>
        <v>11780023.406708062</v>
      </c>
      <c r="Y202" s="208">
        <f t="shared" si="560"/>
        <v>18351256</v>
      </c>
    </row>
    <row r="203" spans="1:25" s="2" customFormat="1" ht="12.75" x14ac:dyDescent="0.2">
      <c r="A203" s="196" t="s">
        <v>263</v>
      </c>
      <c r="B203" s="214">
        <v>0</v>
      </c>
      <c r="C203" s="204">
        <v>1257691</v>
      </c>
      <c r="D203" s="204">
        <v>4334484</v>
      </c>
      <c r="E203" s="204">
        <v>0</v>
      </c>
      <c r="F203" s="205">
        <v>4230223</v>
      </c>
      <c r="G203" s="202">
        <f t="shared" si="518"/>
        <v>9822398</v>
      </c>
      <c r="H203" s="203">
        <v>0</v>
      </c>
      <c r="I203" s="204">
        <v>148057.63929596936</v>
      </c>
      <c r="J203" s="204">
        <v>744627.37731511495</v>
      </c>
      <c r="K203" s="204">
        <v>0</v>
      </c>
      <c r="L203" s="205">
        <v>4354358.9833889166</v>
      </c>
      <c r="M203" s="202">
        <f t="shared" si="528"/>
        <v>5247044.0000000009</v>
      </c>
      <c r="N203" s="203">
        <v>0</v>
      </c>
      <c r="O203" s="204">
        <v>11377</v>
      </c>
      <c r="P203" s="204">
        <v>0</v>
      </c>
      <c r="Q203" s="204">
        <v>35789</v>
      </c>
      <c r="R203" s="205">
        <v>3281958</v>
      </c>
      <c r="S203" s="209">
        <f t="shared" si="561"/>
        <v>3329124</v>
      </c>
      <c r="T203" s="198">
        <f t="shared" si="555"/>
        <v>0</v>
      </c>
      <c r="U203" s="13">
        <f t="shared" si="556"/>
        <v>1417125.6392959694</v>
      </c>
      <c r="V203" s="13">
        <f t="shared" si="557"/>
        <v>5079111.3773151152</v>
      </c>
      <c r="W203" s="13">
        <f t="shared" si="558"/>
        <v>35789</v>
      </c>
      <c r="X203" s="13">
        <f t="shared" si="559"/>
        <v>11866539.983388916</v>
      </c>
      <c r="Y203" s="208">
        <f t="shared" si="560"/>
        <v>18398566</v>
      </c>
    </row>
    <row r="204" spans="1:25" s="2" customFormat="1" ht="12.75" x14ac:dyDescent="0.2">
      <c r="A204" s="196" t="s">
        <v>264</v>
      </c>
      <c r="B204" s="214">
        <v>0</v>
      </c>
      <c r="C204" s="204">
        <v>1255492</v>
      </c>
      <c r="D204" s="204">
        <v>4336883</v>
      </c>
      <c r="E204" s="204">
        <v>0</v>
      </c>
      <c r="F204" s="205">
        <v>4269210</v>
      </c>
      <c r="G204" s="202">
        <f t="shared" si="518"/>
        <v>9861585</v>
      </c>
      <c r="H204" s="203">
        <v>0</v>
      </c>
      <c r="I204" s="204">
        <v>143843.3474002117</v>
      </c>
      <c r="J204" s="204">
        <v>740162.85248466767</v>
      </c>
      <c r="K204" s="204">
        <v>0</v>
      </c>
      <c r="L204" s="205">
        <v>4369313.8001151206</v>
      </c>
      <c r="M204" s="202">
        <f t="shared" si="528"/>
        <v>5253320</v>
      </c>
      <c r="N204" s="203">
        <v>0</v>
      </c>
      <c r="O204" s="204">
        <v>11298</v>
      </c>
      <c r="P204" s="204">
        <v>0</v>
      </c>
      <c r="Q204" s="204">
        <v>35706</v>
      </c>
      <c r="R204" s="205">
        <v>3263422</v>
      </c>
      <c r="S204" s="209">
        <f t="shared" si="561"/>
        <v>3310426</v>
      </c>
      <c r="T204" s="198">
        <f t="shared" si="555"/>
        <v>0</v>
      </c>
      <c r="U204" s="13">
        <f t="shared" si="556"/>
        <v>1410633.3474002117</v>
      </c>
      <c r="V204" s="13">
        <f t="shared" si="557"/>
        <v>5077045.8524846677</v>
      </c>
      <c r="W204" s="13">
        <f t="shared" si="558"/>
        <v>35706</v>
      </c>
      <c r="X204" s="13">
        <f t="shared" si="559"/>
        <v>11901945.80011512</v>
      </c>
      <c r="Y204" s="208">
        <f t="shared" si="560"/>
        <v>18425331</v>
      </c>
    </row>
    <row r="205" spans="1:25" s="2" customFormat="1" ht="12.75" x14ac:dyDescent="0.2">
      <c r="A205" s="196" t="s">
        <v>265</v>
      </c>
      <c r="B205" s="214">
        <v>0</v>
      </c>
      <c r="C205" s="204">
        <v>1265975</v>
      </c>
      <c r="D205" s="204">
        <v>4341702</v>
      </c>
      <c r="E205" s="204">
        <v>0</v>
      </c>
      <c r="F205" s="205">
        <v>4299255</v>
      </c>
      <c r="G205" s="202">
        <f t="shared" si="518"/>
        <v>9906932</v>
      </c>
      <c r="H205" s="203">
        <v>0</v>
      </c>
      <c r="I205" s="204">
        <v>140216.33228025289</v>
      </c>
      <c r="J205" s="204">
        <v>736708.6789655051</v>
      </c>
      <c r="K205" s="204">
        <v>0</v>
      </c>
      <c r="L205" s="205">
        <v>4366148.9887542417</v>
      </c>
      <c r="M205" s="202">
        <f t="shared" si="528"/>
        <v>5243074</v>
      </c>
      <c r="N205" s="203">
        <v>0</v>
      </c>
      <c r="O205" s="204">
        <v>11054</v>
      </c>
      <c r="P205" s="204">
        <v>0</v>
      </c>
      <c r="Q205" s="204">
        <v>35621</v>
      </c>
      <c r="R205" s="205">
        <v>3260095</v>
      </c>
      <c r="S205" s="209">
        <f t="shared" si="561"/>
        <v>3306770</v>
      </c>
      <c r="T205" s="198">
        <f t="shared" si="555"/>
        <v>0</v>
      </c>
      <c r="U205" s="13">
        <f t="shared" si="556"/>
        <v>1417245.3322802528</v>
      </c>
      <c r="V205" s="13">
        <f t="shared" si="557"/>
        <v>5078410.6789655052</v>
      </c>
      <c r="W205" s="13">
        <f t="shared" si="558"/>
        <v>35621</v>
      </c>
      <c r="X205" s="13">
        <f t="shared" si="559"/>
        <v>11925498.988754243</v>
      </c>
      <c r="Y205" s="208">
        <f t="shared" si="560"/>
        <v>18456776</v>
      </c>
    </row>
    <row r="206" spans="1:25" s="2" customFormat="1" ht="12.75" x14ac:dyDescent="0.2">
      <c r="A206" s="196" t="s">
        <v>266</v>
      </c>
      <c r="B206" s="214">
        <v>0</v>
      </c>
      <c r="C206" s="204">
        <v>1253780</v>
      </c>
      <c r="D206" s="204">
        <v>4362577</v>
      </c>
      <c r="E206" s="204">
        <v>0</v>
      </c>
      <c r="F206" s="205">
        <v>4304187</v>
      </c>
      <c r="G206" s="202">
        <f t="shared" si="518"/>
        <v>9920544</v>
      </c>
      <c r="H206" s="203">
        <v>0</v>
      </c>
      <c r="I206" s="204">
        <v>139093.68894883106</v>
      </c>
      <c r="J206" s="204">
        <v>714778.22788490541</v>
      </c>
      <c r="K206" s="204">
        <v>0</v>
      </c>
      <c r="L206" s="205">
        <v>4364100.0831662631</v>
      </c>
      <c r="M206" s="202">
        <f t="shared" si="528"/>
        <v>5217972</v>
      </c>
      <c r="N206" s="203">
        <v>0</v>
      </c>
      <c r="O206" s="204">
        <v>11049</v>
      </c>
      <c r="P206" s="204">
        <v>0</v>
      </c>
      <c r="Q206" s="204">
        <v>35545</v>
      </c>
      <c r="R206" s="205">
        <v>3254298</v>
      </c>
      <c r="S206" s="209">
        <f t="shared" si="561"/>
        <v>3300892</v>
      </c>
      <c r="T206" s="198">
        <f t="shared" si="555"/>
        <v>0</v>
      </c>
      <c r="U206" s="13">
        <f t="shared" si="556"/>
        <v>1403922.6889488311</v>
      </c>
      <c r="V206" s="13">
        <f t="shared" si="557"/>
        <v>5077355.2278849054</v>
      </c>
      <c r="W206" s="13">
        <f t="shared" si="558"/>
        <v>35545</v>
      </c>
      <c r="X206" s="13">
        <f t="shared" si="559"/>
        <v>11922585.083166264</v>
      </c>
      <c r="Y206" s="208">
        <f t="shared" si="560"/>
        <v>18439408</v>
      </c>
    </row>
    <row r="207" spans="1:25" s="2" customFormat="1" ht="12.75" x14ac:dyDescent="0.2">
      <c r="A207" s="196" t="s">
        <v>267</v>
      </c>
      <c r="B207" s="214">
        <v>0</v>
      </c>
      <c r="C207" s="205">
        <v>1253394</v>
      </c>
      <c r="D207" s="205">
        <v>4387488</v>
      </c>
      <c r="E207" s="205">
        <v>0</v>
      </c>
      <c r="F207" s="205">
        <v>4307735</v>
      </c>
      <c r="G207" s="202">
        <f t="shared" si="518"/>
        <v>9948617</v>
      </c>
      <c r="H207" s="206">
        <v>0</v>
      </c>
      <c r="I207" s="205">
        <v>168549</v>
      </c>
      <c r="J207" s="205">
        <v>724287</v>
      </c>
      <c r="K207" s="205">
        <v>0</v>
      </c>
      <c r="L207" s="205">
        <v>4381334.5673756814</v>
      </c>
      <c r="M207" s="202">
        <f t="shared" si="528"/>
        <v>5274170.5673756814</v>
      </c>
      <c r="N207" s="206">
        <v>0</v>
      </c>
      <c r="O207" s="205">
        <v>11069</v>
      </c>
      <c r="P207" s="205">
        <v>0</v>
      </c>
      <c r="Q207" s="205">
        <v>35505</v>
      </c>
      <c r="R207" s="205">
        <v>3245697</v>
      </c>
      <c r="S207" s="209">
        <f t="shared" si="561"/>
        <v>3292271</v>
      </c>
      <c r="T207" s="198">
        <f t="shared" si="555"/>
        <v>0</v>
      </c>
      <c r="U207" s="13">
        <f t="shared" ref="U207:U208" si="562">SUM(C207,I207,O207)</f>
        <v>1433012</v>
      </c>
      <c r="V207" s="13">
        <f t="shared" ref="V207:V208" si="563">SUM(D207,J207,P207)</f>
        <v>5111775</v>
      </c>
      <c r="W207" s="13">
        <f t="shared" ref="W207:W208" si="564">SUM(E207,K207,Q207)</f>
        <v>35505</v>
      </c>
      <c r="X207" s="13">
        <f t="shared" ref="X207:X208" si="565">SUM(F207,L207,R207)</f>
        <v>11934766.567375682</v>
      </c>
      <c r="Y207" s="208">
        <f t="shared" ref="Y207:Y208" si="566">+G207+M207+S207</f>
        <v>18515058.567375682</v>
      </c>
    </row>
    <row r="208" spans="1:25" s="2" customFormat="1" ht="12.75" x14ac:dyDescent="0.2">
      <c r="A208" s="196" t="s">
        <v>268</v>
      </c>
      <c r="B208" s="206">
        <v>0</v>
      </c>
      <c r="C208" s="215">
        <v>1229303</v>
      </c>
      <c r="D208" s="215">
        <v>4420362</v>
      </c>
      <c r="E208" s="215">
        <v>0</v>
      </c>
      <c r="F208" s="215">
        <v>4323363</v>
      </c>
      <c r="G208" s="202">
        <f t="shared" si="518"/>
        <v>9973028</v>
      </c>
      <c r="H208" s="206">
        <v>0</v>
      </c>
      <c r="I208" s="215">
        <v>168395.22555959018</v>
      </c>
      <c r="J208" s="215">
        <v>717008.24266346695</v>
      </c>
      <c r="K208" s="215">
        <v>0</v>
      </c>
      <c r="L208" s="215">
        <v>4412713.5317769432</v>
      </c>
      <c r="M208" s="202">
        <f t="shared" si="528"/>
        <v>5298117</v>
      </c>
      <c r="N208" s="206">
        <v>0</v>
      </c>
      <c r="O208" s="215">
        <v>10985</v>
      </c>
      <c r="P208" s="215">
        <v>0</v>
      </c>
      <c r="Q208" s="215">
        <v>35459</v>
      </c>
      <c r="R208" s="215">
        <v>3243428</v>
      </c>
      <c r="S208" s="209">
        <f t="shared" si="561"/>
        <v>3289872</v>
      </c>
      <c r="T208" s="198">
        <f t="shared" si="555"/>
        <v>0</v>
      </c>
      <c r="U208" s="13">
        <f>SUM(C208,I208,O208)</f>
        <v>1408683.2255595902</v>
      </c>
      <c r="V208" s="13">
        <f t="shared" si="563"/>
        <v>5137370.2426634673</v>
      </c>
      <c r="W208" s="13">
        <f t="shared" si="564"/>
        <v>35459</v>
      </c>
      <c r="X208" s="13">
        <f t="shared" si="565"/>
        <v>11979504.531776942</v>
      </c>
      <c r="Y208" s="208">
        <f t="shared" si="566"/>
        <v>18561017</v>
      </c>
    </row>
    <row r="209" spans="1:25" s="2" customFormat="1" ht="17.25" customHeight="1" x14ac:dyDescent="0.2">
      <c r="A209" s="200" t="s">
        <v>100</v>
      </c>
      <c r="B209" s="236" t="s">
        <v>195</v>
      </c>
      <c r="C209" s="237"/>
      <c r="D209" s="237"/>
      <c r="E209" s="237"/>
      <c r="F209" s="237"/>
      <c r="G209" s="237"/>
      <c r="H209" s="237"/>
      <c r="I209" s="237"/>
      <c r="J209" s="237"/>
      <c r="K209" s="237"/>
      <c r="L209" s="237"/>
      <c r="M209" s="237"/>
      <c r="N209" s="237"/>
      <c r="O209" s="237"/>
      <c r="P209" s="237"/>
      <c r="Q209" s="237"/>
      <c r="R209" s="237"/>
      <c r="S209" s="237"/>
      <c r="T209" s="237"/>
      <c r="U209" s="237"/>
      <c r="V209" s="237"/>
      <c r="W209" s="237"/>
      <c r="X209" s="237"/>
      <c r="Y209" s="238"/>
    </row>
    <row r="210" spans="1:25" s="2" customFormat="1" ht="17.25" customHeight="1" x14ac:dyDescent="0.2">
      <c r="A210" s="191" t="s">
        <v>120</v>
      </c>
      <c r="B210" s="240" t="s">
        <v>117</v>
      </c>
      <c r="C210" s="240"/>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1"/>
    </row>
    <row r="211" spans="1:25" s="2" customFormat="1" ht="12.75" x14ac:dyDescent="0.2">
      <c r="A211" s="191" t="s">
        <v>131</v>
      </c>
      <c r="B211" s="222" t="s">
        <v>121</v>
      </c>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35"/>
    </row>
    <row r="212" spans="1:25" s="2" customFormat="1" ht="15.75" customHeight="1" x14ac:dyDescent="0.2">
      <c r="A212" s="191" t="s">
        <v>137</v>
      </c>
      <c r="B212" s="222" t="s">
        <v>132</v>
      </c>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35"/>
    </row>
    <row r="213" spans="1:25" s="2" customFormat="1" ht="15.75" customHeight="1" x14ac:dyDescent="0.2">
      <c r="A213" s="192" t="s">
        <v>144</v>
      </c>
      <c r="B213" s="222" t="s">
        <v>139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35"/>
    </row>
    <row r="214" spans="1:25" s="2" customFormat="1" ht="15.75" customHeight="1" x14ac:dyDescent="0.2">
      <c r="A214" s="192" t="s">
        <v>147</v>
      </c>
      <c r="B214" s="227" t="s">
        <v>145</v>
      </c>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9"/>
    </row>
    <row r="215" spans="1:25" s="2" customFormat="1" ht="15.75" customHeight="1" x14ac:dyDescent="0.2">
      <c r="A215" s="192" t="s">
        <v>152</v>
      </c>
      <c r="B215" s="227" t="s">
        <v>148</v>
      </c>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9"/>
    </row>
    <row r="216" spans="1:25" s="2" customFormat="1" ht="15.75" customHeight="1" x14ac:dyDescent="0.2">
      <c r="A216" s="192" t="s">
        <v>156</v>
      </c>
      <c r="B216" s="227" t="s">
        <v>158</v>
      </c>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9"/>
    </row>
    <row r="217" spans="1:25" s="2" customFormat="1" ht="15.75" customHeight="1" x14ac:dyDescent="0.2">
      <c r="A217" s="192" t="s">
        <v>160</v>
      </c>
      <c r="B217" s="227" t="s">
        <v>155</v>
      </c>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9"/>
    </row>
    <row r="218" spans="1:25" s="2" customFormat="1" ht="15.75" customHeight="1" x14ac:dyDescent="0.2">
      <c r="A218" s="192" t="s">
        <v>166</v>
      </c>
      <c r="B218" s="227" t="s">
        <v>162</v>
      </c>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9"/>
    </row>
    <row r="219" spans="1:25" s="2" customFormat="1" ht="15.75" customHeight="1" x14ac:dyDescent="0.2">
      <c r="A219" s="192" t="s">
        <v>170</v>
      </c>
      <c r="B219" s="227" t="s">
        <v>167</v>
      </c>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9"/>
    </row>
    <row r="220" spans="1:25" s="2" customFormat="1" ht="15.75" customHeight="1" x14ac:dyDescent="0.2">
      <c r="A220" s="192" t="s">
        <v>194</v>
      </c>
      <c r="B220" s="227" t="s">
        <v>171</v>
      </c>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9"/>
    </row>
    <row r="221" spans="1:25" s="2" customFormat="1" ht="12.75" x14ac:dyDescent="0.2">
      <c r="A221" s="192" t="s">
        <v>190</v>
      </c>
      <c r="B221" s="233" t="s">
        <v>189</v>
      </c>
      <c r="C221" s="233"/>
      <c r="D221" s="233"/>
      <c r="E221" s="233"/>
      <c r="F221" s="233"/>
      <c r="G221" s="233"/>
      <c r="H221" s="233"/>
      <c r="I221" s="233"/>
      <c r="J221" s="233"/>
      <c r="K221" s="233"/>
      <c r="L221" s="233"/>
      <c r="M221" s="233"/>
      <c r="N221" s="233"/>
      <c r="O221" s="233"/>
      <c r="P221" s="233"/>
      <c r="Q221" s="233"/>
      <c r="R221" s="233"/>
      <c r="S221" s="234"/>
      <c r="T221" s="6"/>
      <c r="U221" s="6"/>
      <c r="V221" s="6"/>
      <c r="W221" s="6"/>
      <c r="X221" s="6"/>
      <c r="Y221" s="6"/>
    </row>
    <row r="222" spans="1:25" s="87" customFormat="1" x14ac:dyDescent="0.25">
      <c r="A222" s="199" t="s">
        <v>204</v>
      </c>
      <c r="B222" s="230" t="s">
        <v>211</v>
      </c>
      <c r="C222" s="231"/>
      <c r="D222" s="231"/>
      <c r="E222" s="231"/>
      <c r="F222" s="231"/>
      <c r="G222" s="231"/>
      <c r="H222" s="231"/>
      <c r="I222" s="231"/>
      <c r="J222" s="231"/>
      <c r="K222" s="231"/>
      <c r="L222" s="231"/>
      <c r="M222" s="231"/>
      <c r="N222" s="231"/>
      <c r="O222" s="231"/>
      <c r="P222" s="231"/>
      <c r="Q222" s="231"/>
      <c r="R222" s="231"/>
      <c r="S222" s="232"/>
    </row>
    <row r="223" spans="1:25" s="2" customFormat="1" x14ac:dyDescent="0.25">
      <c r="A223" s="199" t="s">
        <v>205</v>
      </c>
      <c r="B223" s="230" t="s">
        <v>206</v>
      </c>
      <c r="C223" s="231"/>
      <c r="D223" s="231"/>
      <c r="E223" s="231"/>
      <c r="F223" s="231"/>
      <c r="G223" s="231"/>
      <c r="H223" s="231"/>
      <c r="I223" s="231"/>
      <c r="J223" s="231"/>
      <c r="K223" s="231"/>
      <c r="L223" s="231"/>
      <c r="M223" s="231"/>
      <c r="N223" s="231"/>
      <c r="O223" s="231"/>
      <c r="P223" s="231"/>
      <c r="Q223" s="231"/>
      <c r="R223" s="231"/>
      <c r="S223" s="232"/>
      <c r="T223" s="6"/>
      <c r="U223" s="6"/>
      <c r="V223" s="6"/>
      <c r="W223" s="6"/>
      <c r="X223" s="6"/>
      <c r="Y223" s="6"/>
    </row>
    <row r="224" spans="1:25" s="2" customFormat="1" x14ac:dyDescent="0.25">
      <c r="A224" s="199" t="s">
        <v>209</v>
      </c>
      <c r="B224" s="230" t="s">
        <v>210</v>
      </c>
      <c r="C224" s="231"/>
      <c r="D224" s="231"/>
      <c r="E224" s="231"/>
      <c r="F224" s="231"/>
      <c r="G224" s="231"/>
      <c r="H224" s="231"/>
      <c r="I224" s="231"/>
      <c r="J224" s="231"/>
      <c r="K224" s="231"/>
      <c r="L224" s="231"/>
      <c r="M224" s="231"/>
      <c r="N224" s="231"/>
      <c r="O224" s="231"/>
      <c r="P224" s="231"/>
      <c r="Q224" s="231"/>
      <c r="R224" s="231"/>
      <c r="S224" s="232"/>
      <c r="T224" s="6"/>
      <c r="U224" s="6"/>
      <c r="V224" s="6"/>
      <c r="W224" s="6"/>
      <c r="X224" s="6"/>
      <c r="Y224" s="6"/>
    </row>
    <row r="225" spans="1:25" s="2" customFormat="1" ht="12.75" x14ac:dyDescent="0.2">
      <c r="A225" s="224" t="s">
        <v>213</v>
      </c>
      <c r="B225" s="223" t="s">
        <v>214</v>
      </c>
      <c r="C225" s="223"/>
      <c r="D225" s="223"/>
      <c r="E225" s="223"/>
      <c r="F225" s="223"/>
      <c r="G225" s="223"/>
      <c r="H225" s="223"/>
      <c r="I225" s="223"/>
      <c r="J225" s="223"/>
      <c r="K225" s="223"/>
      <c r="L225" s="223"/>
      <c r="M225" s="223"/>
      <c r="N225" s="223"/>
      <c r="O225" s="223"/>
      <c r="P225" s="223"/>
      <c r="Q225" s="223"/>
      <c r="R225" s="223"/>
      <c r="S225" s="223"/>
      <c r="T225" s="6"/>
      <c r="U225" s="6"/>
      <c r="V225" s="6"/>
      <c r="W225" s="6"/>
      <c r="X225" s="6"/>
      <c r="Y225" s="6"/>
    </row>
    <row r="226" spans="1:25" s="2" customFormat="1" ht="12.75" x14ac:dyDescent="0.2">
      <c r="A226" s="225"/>
      <c r="B226" s="223" t="s">
        <v>215</v>
      </c>
      <c r="C226" s="223"/>
      <c r="D226" s="223"/>
      <c r="E226" s="223"/>
      <c r="F226" s="223"/>
      <c r="G226" s="223"/>
      <c r="H226" s="223"/>
      <c r="I226" s="223"/>
      <c r="J226" s="223"/>
      <c r="K226" s="223"/>
      <c r="L226" s="223"/>
      <c r="M226" s="223"/>
      <c r="N226" s="223"/>
      <c r="O226" s="223"/>
      <c r="P226" s="223"/>
      <c r="Q226" s="223"/>
      <c r="R226" s="223"/>
      <c r="S226" s="223"/>
      <c r="T226" s="6"/>
      <c r="U226" s="6"/>
      <c r="V226" s="6"/>
      <c r="W226" s="6"/>
      <c r="X226" s="6"/>
      <c r="Y226" s="6"/>
    </row>
    <row r="227" spans="1:25" s="2" customFormat="1" ht="23.25" customHeight="1" x14ac:dyDescent="0.2">
      <c r="A227" s="226"/>
      <c r="B227" s="222" t="s">
        <v>216</v>
      </c>
      <c r="C227" s="222"/>
      <c r="D227" s="222"/>
      <c r="E227" s="222"/>
      <c r="F227" s="222"/>
      <c r="G227" s="222"/>
      <c r="H227" s="222"/>
      <c r="I227" s="222"/>
      <c r="J227" s="222"/>
      <c r="K227" s="222"/>
      <c r="L227" s="222"/>
      <c r="M227" s="222"/>
      <c r="N227" s="222"/>
      <c r="O227" s="222"/>
      <c r="P227" s="222"/>
      <c r="Q227" s="222"/>
      <c r="R227" s="222"/>
      <c r="S227" s="222"/>
      <c r="T227" s="6"/>
      <c r="U227" s="6"/>
      <c r="V227" s="6"/>
      <c r="W227" s="6"/>
      <c r="X227" s="6"/>
      <c r="Y227" s="6"/>
    </row>
    <row r="228" spans="1:25" s="2" customFormat="1" ht="12.75" x14ac:dyDescent="0.2">
      <c r="A228" s="199" t="s">
        <v>217</v>
      </c>
      <c r="B228" s="223" t="s">
        <v>218</v>
      </c>
      <c r="C228" s="223"/>
      <c r="D228" s="223"/>
      <c r="E228" s="223"/>
      <c r="F228" s="223"/>
      <c r="G228" s="223"/>
      <c r="H228" s="223"/>
      <c r="I228" s="223"/>
      <c r="J228" s="223"/>
      <c r="K228" s="223"/>
      <c r="L228" s="223"/>
      <c r="M228" s="223"/>
      <c r="N228" s="223"/>
      <c r="O228" s="223"/>
      <c r="P228" s="223"/>
      <c r="Q228" s="223"/>
      <c r="R228" s="223"/>
      <c r="S228" s="223"/>
      <c r="T228" s="6"/>
      <c r="U228" s="6"/>
      <c r="V228" s="6"/>
      <c r="W228" s="6"/>
      <c r="X228" s="6"/>
      <c r="Y228" s="6"/>
    </row>
    <row r="229" spans="1:25" s="2" customFormat="1" ht="12.75" x14ac:dyDescent="0.2">
      <c r="A229" s="207" t="s">
        <v>221</v>
      </c>
      <c r="B229" s="223" t="s">
        <v>222</v>
      </c>
      <c r="C229" s="223"/>
      <c r="D229" s="223"/>
      <c r="E229" s="223"/>
      <c r="F229" s="223"/>
      <c r="G229" s="223"/>
      <c r="H229" s="223"/>
      <c r="I229" s="223"/>
      <c r="J229" s="223"/>
      <c r="K229" s="223"/>
      <c r="L229" s="223"/>
      <c r="M229" s="223"/>
      <c r="N229" s="223"/>
      <c r="O229" s="223"/>
      <c r="P229" s="223"/>
      <c r="Q229" s="223"/>
      <c r="R229" s="223"/>
      <c r="S229" s="223"/>
      <c r="T229" s="6"/>
      <c r="U229" s="6"/>
      <c r="V229" s="6"/>
      <c r="W229" s="6"/>
      <c r="X229" s="6"/>
      <c r="Y229" s="6"/>
    </row>
    <row r="230" spans="1:25" s="2" customFormat="1" ht="33" customHeight="1" x14ac:dyDescent="0.2">
      <c r="A230" s="207" t="s">
        <v>245</v>
      </c>
      <c r="B230" s="222" t="s">
        <v>246</v>
      </c>
      <c r="C230" s="222"/>
      <c r="D230" s="222"/>
      <c r="E230" s="222"/>
      <c r="F230" s="222"/>
      <c r="G230" s="222"/>
      <c r="H230" s="222"/>
      <c r="I230" s="222"/>
      <c r="J230" s="222"/>
      <c r="K230" s="222"/>
      <c r="L230" s="222"/>
      <c r="M230" s="222"/>
      <c r="N230" s="222"/>
      <c r="O230" s="222"/>
      <c r="P230" s="222"/>
      <c r="Q230" s="222"/>
      <c r="R230" s="222"/>
      <c r="S230" s="222"/>
      <c r="T230" s="6"/>
      <c r="U230" s="6"/>
      <c r="V230" s="6"/>
      <c r="W230" s="6"/>
      <c r="X230" s="6"/>
      <c r="Y230" s="6"/>
    </row>
    <row r="231" spans="1:25" s="2" customFormat="1" ht="60.75" customHeight="1" x14ac:dyDescent="0.2">
      <c r="A231" s="207" t="s">
        <v>251</v>
      </c>
      <c r="B231" s="222" t="s">
        <v>252</v>
      </c>
      <c r="C231" s="222"/>
      <c r="D231" s="222"/>
      <c r="E231" s="222"/>
      <c r="F231" s="222"/>
      <c r="G231" s="222"/>
      <c r="H231" s="222"/>
      <c r="I231" s="222"/>
      <c r="J231" s="222"/>
      <c r="K231" s="222"/>
      <c r="L231" s="222"/>
      <c r="M231" s="222"/>
      <c r="N231" s="222"/>
      <c r="O231" s="222"/>
      <c r="P231" s="222"/>
      <c r="Q231" s="222"/>
      <c r="R231" s="222"/>
      <c r="S231" s="222"/>
      <c r="T231" s="6"/>
      <c r="U231" s="6"/>
      <c r="V231" s="6"/>
      <c r="W231" s="6"/>
      <c r="X231" s="6"/>
      <c r="Y231" s="6"/>
    </row>
    <row r="232" spans="1: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1: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1: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1: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1: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1: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1: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1: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1: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3: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3: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3: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3: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3: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3: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3: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3: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3: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3: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3: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3:25" s="2" customFormat="1" ht="12.75" x14ac:dyDescent="0.2">
      <c r="C284" s="6"/>
      <c r="D284" s="6"/>
      <c r="E284" s="6"/>
      <c r="F284" s="6"/>
      <c r="G284" s="6"/>
      <c r="H284" s="6"/>
      <c r="I284" s="6"/>
      <c r="J284" s="6"/>
      <c r="K284" s="6"/>
      <c r="L284" s="6"/>
      <c r="M284" s="6"/>
      <c r="N284" s="6"/>
      <c r="O284" s="6"/>
      <c r="P284" s="6"/>
      <c r="Q284" s="6"/>
      <c r="R284" s="6"/>
      <c r="S284" s="6"/>
      <c r="T284" s="6"/>
      <c r="U284" s="6"/>
      <c r="V284" s="6"/>
      <c r="W284" s="6"/>
      <c r="X284" s="6"/>
      <c r="Y284" s="6"/>
    </row>
    <row r="285" spans="3:25" s="2" customFormat="1" ht="12.75" x14ac:dyDescent="0.2">
      <c r="C285" s="6"/>
      <c r="D285" s="6"/>
      <c r="E285" s="6"/>
      <c r="F285" s="6"/>
      <c r="G285" s="6"/>
      <c r="H285" s="6"/>
      <c r="I285" s="6"/>
      <c r="J285" s="6"/>
      <c r="K285" s="6"/>
      <c r="L285" s="6"/>
      <c r="M285" s="6"/>
      <c r="N285" s="6"/>
      <c r="O285" s="6"/>
      <c r="P285" s="6"/>
      <c r="Q285" s="6"/>
      <c r="R285" s="6"/>
      <c r="S285" s="6"/>
      <c r="T285" s="6"/>
      <c r="U285" s="6"/>
      <c r="V285" s="6"/>
      <c r="W285" s="6"/>
      <c r="X285" s="6"/>
      <c r="Y285" s="6"/>
    </row>
    <row r="286" spans="3:25" s="2" customFormat="1" ht="12.75" x14ac:dyDescent="0.2">
      <c r="C286" s="6"/>
      <c r="D286" s="6"/>
      <c r="E286" s="6"/>
      <c r="F286" s="6"/>
      <c r="G286" s="6"/>
      <c r="H286" s="6"/>
      <c r="I286" s="6"/>
      <c r="J286" s="6"/>
      <c r="K286" s="6"/>
      <c r="L286" s="6"/>
      <c r="M286" s="6"/>
      <c r="N286" s="6"/>
      <c r="O286" s="6"/>
      <c r="P286" s="6"/>
      <c r="Q286" s="6"/>
      <c r="R286" s="6"/>
      <c r="S286" s="6"/>
      <c r="T286" s="6"/>
      <c r="U286" s="6"/>
      <c r="V286" s="6"/>
      <c r="W286" s="6"/>
      <c r="X286" s="6"/>
      <c r="Y286" s="6"/>
    </row>
    <row r="287" spans="3:25" s="2" customFormat="1" ht="12.75" x14ac:dyDescent="0.2">
      <c r="C287" s="6"/>
      <c r="D287" s="6"/>
      <c r="E287" s="6"/>
      <c r="F287" s="6"/>
      <c r="G287" s="6"/>
      <c r="H287" s="6"/>
      <c r="I287" s="6"/>
      <c r="J287" s="6"/>
      <c r="K287" s="6"/>
      <c r="L287" s="6"/>
      <c r="M287" s="6"/>
      <c r="N287" s="6"/>
      <c r="O287" s="6"/>
      <c r="P287" s="6"/>
      <c r="Q287" s="6"/>
      <c r="R287" s="6"/>
      <c r="S287" s="6"/>
      <c r="T287" s="6"/>
      <c r="U287" s="6"/>
      <c r="V287" s="6"/>
      <c r="W287" s="6"/>
      <c r="X287" s="6"/>
      <c r="Y287" s="6"/>
    </row>
    <row r="288" spans="3:25" s="2" customFormat="1" ht="12.75" x14ac:dyDescent="0.2">
      <c r="C288" s="6"/>
      <c r="D288" s="6"/>
      <c r="E288" s="6"/>
      <c r="F288" s="6"/>
      <c r="G288" s="6"/>
      <c r="H288" s="6"/>
      <c r="I288" s="6"/>
      <c r="J288" s="6"/>
      <c r="K288" s="6"/>
      <c r="L288" s="6"/>
      <c r="M288" s="6"/>
      <c r="N288" s="6"/>
      <c r="O288" s="6"/>
      <c r="P288" s="6"/>
      <c r="Q288" s="6"/>
      <c r="R288" s="6"/>
      <c r="S288" s="6"/>
      <c r="T288" s="6"/>
      <c r="U288" s="6"/>
      <c r="V288" s="6"/>
      <c r="W288" s="6"/>
      <c r="X288" s="6"/>
      <c r="Y288" s="6"/>
    </row>
    <row r="289" spans="1:25" s="2" customFormat="1" ht="12.75" x14ac:dyDescent="0.2">
      <c r="C289" s="6"/>
      <c r="D289" s="6"/>
      <c r="E289" s="6"/>
      <c r="F289" s="6"/>
      <c r="G289" s="6"/>
      <c r="H289" s="6"/>
      <c r="I289" s="6"/>
      <c r="J289" s="6"/>
      <c r="K289" s="6"/>
      <c r="L289" s="6"/>
      <c r="M289" s="6"/>
      <c r="N289" s="6"/>
      <c r="O289" s="6"/>
      <c r="P289" s="6"/>
      <c r="Q289" s="6"/>
      <c r="R289" s="6"/>
      <c r="S289" s="6"/>
      <c r="T289" s="6"/>
      <c r="U289" s="6"/>
      <c r="V289" s="6"/>
      <c r="W289" s="6"/>
      <c r="X289" s="6"/>
      <c r="Y289" s="6"/>
    </row>
    <row r="290" spans="1:25" s="2" customFormat="1" ht="12.75" x14ac:dyDescent="0.2">
      <c r="C290" s="6"/>
      <c r="D290" s="6"/>
      <c r="E290" s="6"/>
      <c r="F290" s="6"/>
      <c r="G290" s="6"/>
      <c r="H290" s="6"/>
      <c r="I290" s="6"/>
      <c r="J290" s="6"/>
      <c r="K290" s="6"/>
      <c r="L290" s="6"/>
      <c r="M290" s="6"/>
      <c r="N290" s="6"/>
      <c r="O290" s="6"/>
      <c r="P290" s="6"/>
      <c r="Q290" s="6"/>
      <c r="R290" s="6"/>
      <c r="S290" s="6"/>
      <c r="T290" s="6"/>
      <c r="U290" s="6"/>
      <c r="V290" s="6"/>
      <c r="W290" s="6"/>
      <c r="X290" s="6"/>
      <c r="Y290" s="6"/>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s="2" customFormat="1" ht="12.75" x14ac:dyDescent="0.2">
      <c r="C292" s="6"/>
      <c r="D292" s="6"/>
      <c r="E292" s="6"/>
      <c r="F292" s="6"/>
      <c r="G292" s="6"/>
      <c r="H292" s="6"/>
      <c r="I292" s="6"/>
      <c r="J292" s="6"/>
      <c r="K292" s="6"/>
      <c r="L292" s="6"/>
      <c r="M292" s="6"/>
      <c r="N292" s="6"/>
      <c r="O292" s="6"/>
      <c r="P292" s="6"/>
      <c r="Q292" s="6"/>
      <c r="R292" s="6"/>
      <c r="S292" s="6"/>
      <c r="T292" s="6"/>
      <c r="U292" s="6"/>
      <c r="V292" s="6"/>
      <c r="W292" s="6"/>
      <c r="X292" s="6"/>
      <c r="Y292" s="6"/>
    </row>
    <row r="293" spans="1:25" s="2" customFormat="1" ht="12.75" x14ac:dyDescent="0.2">
      <c r="C293" s="6"/>
      <c r="D293" s="6"/>
      <c r="E293" s="6"/>
      <c r="F293" s="6"/>
      <c r="G293" s="6"/>
      <c r="H293" s="6"/>
      <c r="I293" s="6"/>
      <c r="J293" s="6"/>
      <c r="K293" s="6"/>
      <c r="L293" s="6"/>
      <c r="M293" s="6"/>
      <c r="N293" s="6"/>
      <c r="O293" s="6"/>
      <c r="P293" s="6"/>
      <c r="Q293" s="6"/>
      <c r="R293" s="6"/>
      <c r="S293" s="6"/>
      <c r="T293" s="6"/>
      <c r="U293" s="6"/>
      <c r="V293" s="6"/>
      <c r="W293" s="6"/>
      <c r="X293" s="6"/>
      <c r="Y293" s="6"/>
    </row>
    <row r="294" spans="1:25" s="2" customFormat="1" ht="12.75" x14ac:dyDescent="0.2">
      <c r="C294" s="6"/>
      <c r="D294" s="6"/>
      <c r="E294" s="6"/>
      <c r="F294" s="6"/>
      <c r="G294" s="6"/>
      <c r="H294" s="6"/>
      <c r="I294" s="6"/>
      <c r="J294" s="6"/>
      <c r="K294" s="6"/>
      <c r="L294" s="6"/>
      <c r="M294" s="6"/>
      <c r="N294" s="6"/>
      <c r="O294" s="6"/>
      <c r="P294" s="6"/>
      <c r="Q294" s="6"/>
      <c r="R294" s="6"/>
      <c r="S294" s="6"/>
      <c r="T294" s="6"/>
      <c r="U294" s="6"/>
      <c r="V294" s="6"/>
      <c r="W294" s="6"/>
      <c r="X294" s="6"/>
      <c r="Y294" s="6"/>
    </row>
    <row r="295" spans="1:25" s="2" customFormat="1" ht="12.75" x14ac:dyDescent="0.2">
      <c r="C295" s="6"/>
      <c r="D295" s="6"/>
      <c r="E295" s="6"/>
      <c r="F295" s="6"/>
      <c r="G295" s="6"/>
      <c r="H295" s="6"/>
      <c r="I295" s="6"/>
      <c r="J295" s="6"/>
      <c r="K295" s="6"/>
      <c r="L295" s="6"/>
      <c r="M295" s="6"/>
      <c r="N295" s="6"/>
      <c r="O295" s="6"/>
      <c r="P295" s="6"/>
      <c r="Q295" s="6"/>
      <c r="R295" s="6"/>
      <c r="S295" s="6"/>
      <c r="T295" s="6"/>
      <c r="U295" s="6"/>
      <c r="V295" s="6"/>
      <c r="W295" s="6"/>
      <c r="X295" s="6"/>
      <c r="Y295" s="6"/>
    </row>
    <row r="296" spans="1:25" s="2" customFormat="1" ht="12.75" x14ac:dyDescent="0.2">
      <c r="C296" s="6"/>
      <c r="D296" s="6"/>
      <c r="E296" s="6"/>
      <c r="F296" s="6"/>
      <c r="G296" s="6"/>
      <c r="H296" s="6"/>
      <c r="I296" s="6"/>
      <c r="J296" s="6"/>
      <c r="K296" s="6"/>
      <c r="L296" s="6"/>
      <c r="M296" s="6"/>
      <c r="N296" s="6"/>
      <c r="O296" s="6"/>
      <c r="P296" s="6"/>
      <c r="Q296" s="6"/>
      <c r="R296" s="6"/>
      <c r="S296" s="6"/>
      <c r="T296" s="6"/>
      <c r="U296" s="6"/>
      <c r="V296" s="6"/>
      <c r="W296" s="6"/>
      <c r="X296" s="6"/>
      <c r="Y296" s="6"/>
    </row>
    <row r="297" spans="1:25" s="2" customFormat="1" ht="12.75" x14ac:dyDescent="0.2">
      <c r="C297" s="6"/>
      <c r="D297" s="6"/>
      <c r="E297" s="6"/>
      <c r="F297" s="6"/>
      <c r="G297" s="6"/>
      <c r="H297" s="6"/>
      <c r="I297" s="6"/>
      <c r="J297" s="6"/>
      <c r="K297" s="6"/>
      <c r="L297" s="6"/>
      <c r="M297" s="6"/>
      <c r="N297" s="6"/>
      <c r="O297" s="6"/>
      <c r="P297" s="6"/>
      <c r="Q297" s="6"/>
      <c r="R297" s="6"/>
      <c r="S297" s="6"/>
      <c r="T297" s="6"/>
      <c r="U297" s="6"/>
      <c r="V297" s="6"/>
      <c r="W297" s="6"/>
      <c r="X297" s="6"/>
      <c r="Y297" s="6"/>
    </row>
    <row r="298" spans="1:25" s="2" customFormat="1" ht="12.75" x14ac:dyDescent="0.2">
      <c r="C298" s="6"/>
      <c r="D298" s="6"/>
      <c r="E298" s="6"/>
      <c r="F298" s="6"/>
      <c r="G298" s="6"/>
      <c r="H298" s="6"/>
      <c r="I298" s="6"/>
      <c r="J298" s="6"/>
      <c r="K298" s="6"/>
      <c r="L298" s="6"/>
      <c r="M298" s="6"/>
      <c r="N298" s="6"/>
      <c r="O298" s="6"/>
      <c r="P298" s="6"/>
      <c r="Q298" s="6"/>
      <c r="R298" s="6"/>
      <c r="S298" s="6"/>
      <c r="T298" s="6"/>
      <c r="U298" s="6"/>
      <c r="V298" s="6"/>
      <c r="W298" s="6"/>
      <c r="X298" s="6"/>
      <c r="Y298" s="6"/>
    </row>
    <row r="299" spans="1:25" s="2" customFormat="1" ht="12.75" x14ac:dyDescent="0.2">
      <c r="C299" s="6"/>
      <c r="D299" s="6"/>
      <c r="E299" s="6"/>
      <c r="F299" s="6"/>
      <c r="G299" s="6"/>
      <c r="H299" s="6"/>
      <c r="I299" s="6"/>
      <c r="J299" s="6"/>
      <c r="K299" s="6"/>
      <c r="L299" s="6"/>
      <c r="M299" s="6"/>
      <c r="N299" s="6"/>
      <c r="O299" s="6"/>
      <c r="P299" s="6"/>
      <c r="Q299" s="6"/>
      <c r="R299" s="6"/>
      <c r="S299" s="6"/>
      <c r="T299" s="6"/>
      <c r="U299" s="6"/>
      <c r="V299" s="6"/>
      <c r="W299" s="6"/>
      <c r="X299" s="6"/>
      <c r="Y299" s="6"/>
    </row>
    <row r="300" spans="1:25" s="2" customFormat="1" ht="12.75" x14ac:dyDescent="0.2">
      <c r="C300" s="6"/>
      <c r="D300" s="6"/>
      <c r="E300" s="6"/>
      <c r="F300" s="6"/>
      <c r="G300" s="6"/>
      <c r="H300" s="6"/>
      <c r="I300" s="6"/>
      <c r="J300" s="6"/>
      <c r="K300" s="6"/>
      <c r="L300" s="6"/>
      <c r="M300" s="6"/>
      <c r="N300" s="6"/>
      <c r="O300" s="6"/>
      <c r="P300" s="6"/>
      <c r="Q300" s="6"/>
      <c r="R300" s="6"/>
      <c r="S300" s="6"/>
      <c r="T300" s="6"/>
      <c r="U300" s="6"/>
      <c r="V300" s="6"/>
      <c r="W300" s="6"/>
      <c r="X300" s="6"/>
      <c r="Y300" s="6"/>
    </row>
    <row r="301" spans="1:25" s="7" customFormat="1" ht="12.75" x14ac:dyDescent="0.2">
      <c r="A301" s="2"/>
      <c r="B301" s="2"/>
      <c r="C301" s="6"/>
      <c r="D301" s="6"/>
      <c r="E301" s="6"/>
      <c r="F301" s="6"/>
      <c r="G301" s="6"/>
      <c r="H301" s="6"/>
      <c r="I301" s="6"/>
      <c r="J301" s="6"/>
      <c r="K301" s="6"/>
      <c r="L301" s="6"/>
      <c r="M301" s="6"/>
      <c r="N301" s="6"/>
      <c r="O301" s="6"/>
      <c r="P301" s="6"/>
      <c r="Q301" s="6"/>
      <c r="R301" s="6"/>
      <c r="S301" s="6"/>
      <c r="T301" s="6"/>
      <c r="U301" s="6"/>
      <c r="V301" s="6"/>
      <c r="W301" s="6"/>
      <c r="X301" s="6"/>
      <c r="Y301" s="6"/>
    </row>
    <row r="302" spans="1:25" s="7" customFormat="1" ht="12" x14ac:dyDescent="0.2">
      <c r="C302" s="8"/>
      <c r="D302" s="8"/>
      <c r="E302" s="8"/>
      <c r="F302" s="8"/>
      <c r="G302" s="8"/>
      <c r="H302" s="8"/>
      <c r="I302" s="8"/>
      <c r="J302" s="8"/>
      <c r="K302" s="8"/>
      <c r="L302" s="8"/>
      <c r="M302" s="8"/>
      <c r="N302" s="8"/>
      <c r="O302" s="8"/>
      <c r="P302" s="8"/>
      <c r="Q302" s="8"/>
      <c r="R302" s="8"/>
      <c r="S302" s="8"/>
      <c r="T302" s="8"/>
      <c r="U302" s="8"/>
      <c r="V302" s="8"/>
      <c r="W302" s="8"/>
      <c r="X302" s="8"/>
      <c r="Y302" s="8"/>
    </row>
    <row r="303" spans="1:25" s="7" customFormat="1" ht="12" x14ac:dyDescent="0.2">
      <c r="C303" s="8"/>
      <c r="D303" s="8"/>
      <c r="E303" s="8"/>
      <c r="F303" s="8"/>
      <c r="G303" s="8"/>
      <c r="H303" s="8"/>
      <c r="I303" s="8"/>
      <c r="J303" s="8"/>
      <c r="K303" s="8"/>
      <c r="L303" s="8"/>
      <c r="M303" s="8"/>
      <c r="N303" s="8"/>
      <c r="O303" s="8"/>
      <c r="P303" s="8"/>
      <c r="Q303" s="8"/>
      <c r="R303" s="8"/>
      <c r="S303" s="8"/>
      <c r="T303" s="8"/>
      <c r="U303" s="8"/>
      <c r="V303" s="8"/>
      <c r="W303" s="8"/>
      <c r="X303" s="8"/>
      <c r="Y303" s="8"/>
    </row>
    <row r="304" spans="1:25" s="3" customFormat="1" ht="12" x14ac:dyDescent="0.2">
      <c r="A304" s="7"/>
      <c r="B304" s="7"/>
      <c r="C304" s="8"/>
      <c r="D304" s="8"/>
      <c r="E304" s="8"/>
      <c r="F304" s="8"/>
      <c r="G304" s="8"/>
      <c r="H304" s="8"/>
      <c r="I304" s="8"/>
      <c r="J304" s="8"/>
      <c r="K304" s="8"/>
      <c r="L304" s="8"/>
      <c r="M304" s="8"/>
      <c r="N304" s="8"/>
      <c r="O304" s="8"/>
      <c r="P304" s="8"/>
      <c r="Q304" s="8"/>
      <c r="R304" s="8"/>
      <c r="S304" s="8"/>
      <c r="T304" s="8"/>
      <c r="U304" s="8"/>
      <c r="V304" s="8"/>
      <c r="W304" s="8"/>
      <c r="X304" s="8"/>
      <c r="Y304" s="8"/>
    </row>
    <row r="305" spans="1:25" s="3" customFormat="1" ht="12" x14ac:dyDescent="0.2">
      <c r="C305" s="8"/>
      <c r="D305" s="8"/>
      <c r="E305" s="8"/>
      <c r="F305" s="8"/>
      <c r="G305" s="8"/>
      <c r="H305" s="8"/>
      <c r="I305" s="8"/>
      <c r="J305" s="8"/>
      <c r="K305" s="8"/>
      <c r="L305" s="8"/>
      <c r="M305" s="8"/>
      <c r="N305" s="8"/>
      <c r="O305" s="8"/>
      <c r="P305" s="8"/>
      <c r="Q305" s="8"/>
      <c r="R305" s="8"/>
      <c r="S305" s="8"/>
      <c r="T305" s="8"/>
      <c r="U305" s="8"/>
      <c r="V305" s="8"/>
      <c r="W305" s="8"/>
      <c r="X305" s="8"/>
      <c r="Y305" s="8"/>
    </row>
    <row r="306" spans="1:25" s="3" customFormat="1" ht="12" x14ac:dyDescent="0.2">
      <c r="C306" s="8"/>
      <c r="D306" s="8"/>
      <c r="E306" s="8"/>
      <c r="F306" s="8"/>
      <c r="G306" s="8"/>
      <c r="H306" s="8"/>
      <c r="I306" s="8"/>
      <c r="J306" s="8"/>
      <c r="K306" s="8"/>
      <c r="L306" s="8"/>
      <c r="M306" s="8"/>
      <c r="N306" s="8"/>
      <c r="O306" s="8"/>
      <c r="P306" s="8"/>
      <c r="Q306" s="8"/>
      <c r="R306" s="8"/>
      <c r="S306" s="8"/>
      <c r="T306" s="8"/>
      <c r="U306" s="8"/>
      <c r="V306" s="8"/>
      <c r="W306" s="8"/>
      <c r="X306" s="8"/>
      <c r="Y306" s="8"/>
    </row>
    <row r="307" spans="1:25" s="2" customFormat="1" ht="12.75" x14ac:dyDescent="0.2">
      <c r="A307" s="3"/>
      <c r="B307" s="3"/>
      <c r="C307" s="8"/>
      <c r="D307" s="8"/>
      <c r="E307" s="8"/>
      <c r="F307" s="8"/>
      <c r="G307" s="8"/>
      <c r="H307" s="8"/>
      <c r="I307" s="8"/>
      <c r="J307" s="8"/>
      <c r="K307" s="8"/>
      <c r="L307" s="8"/>
      <c r="M307" s="8"/>
      <c r="N307" s="8"/>
      <c r="O307" s="8"/>
      <c r="P307" s="8"/>
      <c r="Q307" s="8"/>
      <c r="R307" s="8"/>
      <c r="S307" s="8"/>
      <c r="T307" s="8"/>
      <c r="U307" s="8"/>
      <c r="V307" s="8"/>
      <c r="W307" s="8"/>
      <c r="X307" s="8"/>
      <c r="Y307" s="8"/>
    </row>
    <row r="308" spans="1:25" s="2" customFormat="1" ht="12.75" x14ac:dyDescent="0.2">
      <c r="C308" s="6"/>
      <c r="D308" s="6"/>
      <c r="E308" s="6"/>
      <c r="F308" s="6"/>
      <c r="G308" s="6"/>
      <c r="H308" s="6"/>
      <c r="I308" s="6"/>
      <c r="J308" s="6"/>
      <c r="K308" s="6"/>
      <c r="L308" s="6"/>
      <c r="M308" s="6"/>
      <c r="N308" s="6"/>
      <c r="O308" s="6"/>
      <c r="P308" s="6"/>
      <c r="Q308" s="6"/>
      <c r="R308" s="6"/>
      <c r="S308" s="6"/>
      <c r="T308" s="6"/>
      <c r="U308" s="6"/>
      <c r="V308" s="6"/>
      <c r="W308" s="6"/>
      <c r="X308" s="6"/>
      <c r="Y308" s="6"/>
    </row>
    <row r="309" spans="1:25" x14ac:dyDescent="0.25">
      <c r="A309" s="2"/>
      <c r="B309" s="2"/>
      <c r="C309" s="6"/>
      <c r="D309" s="6"/>
      <c r="E309" s="6"/>
      <c r="F309" s="6"/>
      <c r="G309" s="6"/>
      <c r="H309" s="6"/>
      <c r="I309" s="6"/>
      <c r="J309" s="6"/>
      <c r="K309" s="6"/>
      <c r="L309" s="6"/>
      <c r="M309" s="6"/>
      <c r="N309" s="6"/>
      <c r="O309" s="6"/>
      <c r="P309" s="6"/>
      <c r="Q309" s="6"/>
      <c r="R309" s="6"/>
      <c r="S309" s="6"/>
      <c r="T309" s="6"/>
      <c r="U309" s="6"/>
      <c r="V309" s="6"/>
      <c r="W309" s="6"/>
      <c r="X309" s="6"/>
      <c r="Y309" s="6"/>
    </row>
  </sheetData>
  <mergeCells count="29">
    <mergeCell ref="B211:Y211"/>
    <mergeCell ref="B214:Y214"/>
    <mergeCell ref="B228:S228"/>
    <mergeCell ref="B209:Y209"/>
    <mergeCell ref="N7:P7"/>
    <mergeCell ref="B210:Y210"/>
    <mergeCell ref="B10:F10"/>
    <mergeCell ref="Y10:Y11"/>
    <mergeCell ref="H10:L10"/>
    <mergeCell ref="N10:R10"/>
    <mergeCell ref="B216:Y216"/>
    <mergeCell ref="B215:Y215"/>
    <mergeCell ref="B213:Y213"/>
    <mergeCell ref="B212:Y212"/>
    <mergeCell ref="B225:S225"/>
    <mergeCell ref="B224:S224"/>
    <mergeCell ref="A225:A227"/>
    <mergeCell ref="B217:Y217"/>
    <mergeCell ref="B223:S223"/>
    <mergeCell ref="B221:S221"/>
    <mergeCell ref="B220:Y220"/>
    <mergeCell ref="B219:Y219"/>
    <mergeCell ref="B218:Y218"/>
    <mergeCell ref="B222:S222"/>
    <mergeCell ref="B231:S231"/>
    <mergeCell ref="B230:S230"/>
    <mergeCell ref="B229:S229"/>
    <mergeCell ref="B226:S226"/>
    <mergeCell ref="B227:S227"/>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Normal="100" workbookViewId="0">
      <selection activeCell="Q66" sqref="Q66"/>
    </sheetView>
  </sheetViews>
  <sheetFormatPr baseColWidth="10" defaultRowHeight="15" x14ac:dyDescent="0.25"/>
  <cols>
    <col min="1" max="1" width="7.5703125" customWidth="1"/>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Mayo 2025</v>
      </c>
      <c r="C7" s="155"/>
      <c r="D7" s="155"/>
      <c r="E7" s="155"/>
      <c r="F7" s="155"/>
      <c r="G7" s="155"/>
      <c r="H7" s="155"/>
      <c r="I7" s="24"/>
      <c r="J7" s="24"/>
      <c r="K7" s="24"/>
      <c r="L7" s="247" t="s">
        <v>99</v>
      </c>
      <c r="M7" s="247"/>
      <c r="N7" s="247"/>
      <c r="O7" s="248"/>
    </row>
    <row r="8" spans="1:15" s="19" customFormat="1" ht="20.100000000000001" customHeight="1" thickBot="1" x14ac:dyDescent="0.3">
      <c r="A8" s="117"/>
      <c r="B8" s="159" t="str">
        <f>Índice!B8</f>
        <v>Fecha de corte: Abril 2025</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98" zoomScaleNormal="98" workbookViewId="0">
      <selection activeCell="C39" sqref="C39"/>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Mayo 2025</v>
      </c>
      <c r="C7" s="155"/>
      <c r="D7" s="155"/>
      <c r="E7" s="155"/>
      <c r="F7" s="155"/>
      <c r="G7" s="155"/>
      <c r="H7" s="180"/>
      <c r="I7" s="180"/>
      <c r="J7" s="180"/>
      <c r="K7" s="249" t="s">
        <v>99</v>
      </c>
      <c r="L7" s="249"/>
      <c r="M7" s="249"/>
      <c r="N7" s="212"/>
      <c r="O7" s="56"/>
      <c r="P7"/>
      <c r="Q7"/>
      <c r="R7"/>
      <c r="S7"/>
      <c r="T7"/>
      <c r="U7"/>
      <c r="V7"/>
      <c r="W7"/>
      <c r="X7"/>
    </row>
    <row r="8" spans="1:24" s="19" customFormat="1" ht="20.100000000000001" customHeight="1" thickBot="1" x14ac:dyDescent="0.3">
      <c r="A8" s="63"/>
      <c r="B8" s="156" t="str">
        <f>Índice!B8</f>
        <v>Fecha de corte: Abril 2025</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por prestador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2025-05-27T20:57:49Z</dcterms:modified>
</cp:coreProperties>
</file>