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2\05. May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5-2022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PROVINCIA'!$A$10:$CL$126</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25" i="26" l="1"/>
  <c r="AY125" i="26"/>
  <c r="AX125" i="26"/>
  <c r="X136" i="27"/>
  <c r="W136" i="27"/>
  <c r="V136" i="27"/>
  <c r="T136" i="27"/>
  <c r="S136" i="27"/>
  <c r="R136" i="27"/>
  <c r="AY124" i="26" l="1"/>
  <c r="AZ124" i="26" s="1"/>
  <c r="AX124" i="26"/>
  <c r="S135" i="27"/>
  <c r="R135" i="27"/>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<sst xmlns="http://schemas.openxmlformats.org/spreadsheetml/2006/main" count="232" uniqueCount="102">
  <si>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</si>
  <si>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</si>
  <si>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</si>
  <si>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</si>
  <si>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</si>
  <si>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</si>
  <si>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</si>
  <si>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</si>
  <si>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</si>
  <si>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</si>
  <si>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</si>
  <si>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</si>
  <si>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</si>
  <si>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</si>
  <si>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</si>
  <si>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</si>
  <si>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</si>
  <si>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</si>
  <si>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</si>
  <si>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</si>
  <si>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</si>
  <si>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</si>
  <si>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</si>
  <si>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</si>
  <si>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</si>
  <si>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</si>
  <si>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</si>
  <si>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</si>
  <si>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</si>
  <si>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</si>
  <si>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</si>
  <si>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</si>
  <si>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</si>
  <si>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</si>
  <si>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</si>
  <si>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</si>
  <si>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</si>
  <si>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</si>
  <si>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</si>
  <si>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</si>
  <si>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</si>
  <si>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</si>
  <si>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</si>
  <si>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</si>
  <si>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</si>
  <si>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</si>
  <si>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</si>
  <si>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</si>
  <si>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</si>
  <si>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</si>
  <si>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</si>
  <si>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</si>
  <si>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</si>
  <si>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</si>
  <si>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</si>
  <si>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</si>
  <si>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</si>
  <si>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</si>
  <si>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</si>
  <si>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</si>
  <si>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</si>
  <si>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</si>
  <si>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</si>
  <si>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</si>
  <si>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</si>
  <si>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</si>
  <si>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</si>
  <si>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</si>
  <si>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</si>
  <si>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</si>
  <si>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</si>
  <si>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</si>
  <si>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</si>
  <si>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</si>
  <si>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</si>
  <si>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</si>
  <si>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</si>
  <si>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</si>
  <si>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</si>
  <si>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</si>
  <si>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</si>
  <si>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</si>
  <si>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</si>
  <si>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</si>
  <si>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</si>
  <si>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</si>
  <si>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</si>
  <si>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</si>
  <si>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</si>
  <si>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</si>
  <si>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</si>
  <si>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</si>
  <si>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</si>
  <si>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</si>
  <si>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</si>
  <si>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</si>
  <si>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</si>
  <si>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</si>
  <si>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</si>
  <si>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</si>
  <si>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publicación: Junio 2022</t>
  </si>
  <si>
    <t>Fecha de corte: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</si>
</sst>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8">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xf numFmtId="165" fontId="19" fillId="0" borderId="59" xfId="11"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'05-2022 POR OPERADOR Y PROVINCI'!$B$44:$M$44</c15:sqref>
                  </c15:fullRef>
                </c:ext>
              </c:extLst>
              <c:f>('05-2022 POR OPERADOR Y PROVINCI'!$B$44,'05-2022 POR OPERADOR Y PROVINCI'!$D$44,'05-2022 POR OPERADOR Y PROVINCI'!$F$44,'05-2022 POR OPERADOR Y PROVINCI'!$H$44,'05-2022 POR OPERADOR Y PROVINCI'!$J$44,'05-2022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'05-2022 POR OPERADOR Y PROVINCI'!$B$47:$M$47</c15:sqref>
                  </c15:fullRef>
                </c:ext>
              </c:extLst>
              <c:f>('05-2022 POR OPERADOR Y PROVINCI'!$B$47,'05-2022 POR OPERADOR Y PROVINCI'!$D$47,'05-2022 POR OPERADOR Y PROVINCI'!$F$47,'05-2022 POR OPERADOR Y PROVINCI'!$H$47,'05-2022 POR OPERADOR Y PROVINCI'!$J$47,'05-2022 POR OPERADOR Y PROVINCI'!$L$47)</c:f>
              <c:numCache>
                <c:formatCode>0.00%</c:formatCode>
                <c:ptCount val="6"/>
                <c:pt idx="0">
                  <c:v>1.1154125539460753E-2</c:v>
                </c:pt>
                <c:pt idx="1">
                  <c:v>0.78031876255180954</c:v>
                </c:pt>
                <c:pt idx="2">
                  <c:v>9.4434616644589728E-2</c:v>
                </c:pt>
                <c:pt idx="3">
                  <c:v>7.1320770841345124E-2</c:v>
                </c:pt>
                <c:pt idx="4">
                  <c:v>7.7807688472987793E-3</c:v>
                </c:pt>
                <c:pt idx="5">
                  <c:v>3.4990955575496016E-2</c:v>
                </c:pt>
              </c:numCache>
            </c:numRef>
          </c:val>
          <c:extLst>
            <c:ext xmlns:c15="http://schemas.microsoft.com/office/drawing/2012/chart" uri="{02D57815-91ED-43cb-92C2-25804820EDAC}">
              <c15:categoryFilterExceptions>
                <c15:categoryFilterException>
                  <c15:sqref>'05-2022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'05-2022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'05-2022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'05-2022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'05-2022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'05-2022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100</v>
      </c>
      <c r="C7" s="465"/>
      <c r="D7" s="465"/>
      <c r="E7" s="465"/>
      <c r="F7" s="465"/>
      <c r="G7" s="465"/>
      <c r="H7" s="465"/>
      <c r="I7" s="465"/>
      <c r="J7" s="465"/>
      <c r="K7" s="465"/>
      <c r="L7" s="465"/>
      <c r="M7" s="466"/>
    </row>
    <row r="8" spans="1:13" ht="15.75" thickBot="1" x14ac:dyDescent="0.3">
      <c r="A8" s="467"/>
      <c r="B8" s="472" t="s">
        <v>101</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43" t="s">
        <v>5</v>
      </c>
      <c r="B10" s="544"/>
      <c r="C10" s="544"/>
      <c r="D10" s="544"/>
      <c r="E10" s="544"/>
      <c r="F10" s="545"/>
      <c r="G10" s="546" t="s">
        <v>6</v>
      </c>
      <c r="H10" s="546"/>
      <c r="I10" s="546"/>
      <c r="J10" s="546"/>
      <c r="K10" s="546"/>
      <c r="L10" s="546"/>
      <c r="M10" s="547"/>
    </row>
    <row r="11" spans="1:13" x14ac:dyDescent="0.25">
      <c r="A11" s="548"/>
      <c r="B11" s="548"/>
      <c r="C11" s="548"/>
      <c r="D11" s="548"/>
      <c r="E11" s="548"/>
      <c r="F11" s="549"/>
      <c r="G11" s="553"/>
      <c r="H11" s="553"/>
      <c r="I11" s="553"/>
      <c r="J11" s="553"/>
      <c r="K11" s="553"/>
      <c r="L11" s="553"/>
      <c r="M11" s="554"/>
    </row>
    <row r="12" spans="1:13" x14ac:dyDescent="0.25">
      <c r="A12" s="550" t="s">
        <v>69</v>
      </c>
      <c r="B12" s="550"/>
      <c r="C12" s="550"/>
      <c r="D12" s="550"/>
      <c r="E12" s="550"/>
      <c r="F12" s="551"/>
      <c r="G12" s="447"/>
      <c r="H12" s="552" t="s">
        <v>71</v>
      </c>
      <c r="I12" s="552"/>
      <c r="J12" s="552"/>
      <c r="K12" s="552"/>
      <c r="L12" s="552"/>
      <c r="M12" s="552"/>
    </row>
    <row r="13" spans="1:13" x14ac:dyDescent="0.25">
      <c r="A13" s="540"/>
      <c r="B13" s="541"/>
      <c r="C13" s="541"/>
      <c r="D13" s="541"/>
      <c r="E13" s="541"/>
      <c r="F13" s="541"/>
      <c r="G13" s="541"/>
      <c r="H13" s="541"/>
      <c r="I13" s="541"/>
      <c r="J13" s="541"/>
      <c r="K13" s="541"/>
      <c r="L13" s="541"/>
      <c r="M13" s="542"/>
    </row>
    <row r="14" spans="1:13" x14ac:dyDescent="0.25">
      <c r="A14" s="550" t="s">
        <v>68</v>
      </c>
      <c r="B14" s="550"/>
      <c r="C14" s="550"/>
      <c r="D14" s="550"/>
      <c r="E14" s="550"/>
      <c r="F14" s="551"/>
      <c r="G14" s="447"/>
      <c r="H14" s="552" t="s">
        <v>72</v>
      </c>
      <c r="I14" s="552"/>
      <c r="J14" s="552"/>
      <c r="K14" s="552"/>
      <c r="L14" s="552"/>
      <c r="M14" s="552"/>
    </row>
    <row r="15" spans="1:13" x14ac:dyDescent="0.25">
      <c r="A15" s="555"/>
      <c r="B15" s="556"/>
      <c r="C15" s="556"/>
      <c r="D15" s="556"/>
      <c r="E15" s="556"/>
      <c r="F15" s="556"/>
      <c r="G15" s="556"/>
      <c r="H15" s="556"/>
      <c r="I15" s="556"/>
      <c r="J15" s="556"/>
      <c r="K15" s="556"/>
      <c r="L15" s="556"/>
      <c r="M15" s="557"/>
    </row>
    <row r="16" spans="1:13" x14ac:dyDescent="0.25">
      <c r="A16" s="550" t="s">
        <v>67</v>
      </c>
      <c r="B16" s="550"/>
      <c r="C16" s="550"/>
      <c r="D16" s="550"/>
      <c r="E16" s="550"/>
      <c r="F16" s="551"/>
      <c r="G16" s="447"/>
      <c r="H16" s="552" t="s">
        <v>73</v>
      </c>
      <c r="I16" s="552"/>
      <c r="J16" s="552"/>
      <c r="K16" s="552"/>
      <c r="L16" s="552"/>
      <c r="M16" s="552"/>
    </row>
    <row r="17" spans="1:13" x14ac:dyDescent="0.25">
      <c r="A17" s="555"/>
      <c r="B17" s="556"/>
      <c r="C17" s="556"/>
      <c r="D17" s="556"/>
      <c r="E17" s="556"/>
      <c r="F17" s="556"/>
      <c r="G17" s="556"/>
      <c r="H17" s="556"/>
      <c r="I17" s="556"/>
      <c r="J17" s="556"/>
      <c r="K17" s="556"/>
      <c r="L17" s="556"/>
      <c r="M17" s="557"/>
    </row>
    <row r="18" spans="1:13" x14ac:dyDescent="0.25">
      <c r="A18" s="550" t="s">
        <v>70</v>
      </c>
      <c r="B18" s="550"/>
      <c r="C18" s="550"/>
      <c r="D18" s="550"/>
      <c r="E18" s="550"/>
      <c r="F18" s="551"/>
      <c r="G18" s="447"/>
      <c r="H18" s="552" t="s">
        <v>74</v>
      </c>
      <c r="I18" s="552"/>
      <c r="J18" s="552"/>
      <c r="K18" s="552"/>
      <c r="L18" s="552"/>
      <c r="M18" s="552"/>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topLeftCell="K2" zoomScaleNormal="100" workbookViewId="0">
      <pane ySplit="10" topLeftCell="A132" activePane="bottomLeft" state="frozen"/>
      <selection activeCell="A2" sqref="A2"/>
      <selection pane="bottomLeft" activeCell="Q138" sqref="Q138"/>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Junio 2022</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Mayo 2022</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8" t="s">
        <v>43</v>
      </c>
      <c r="B10" s="571" t="s">
        <v>76</v>
      </c>
      <c r="C10" s="565"/>
      <c r="D10" s="564" t="s">
        <v>44</v>
      </c>
      <c r="E10" s="565"/>
      <c r="F10" s="564" t="s">
        <v>45</v>
      </c>
      <c r="G10" s="565"/>
      <c r="H10" s="564" t="s">
        <v>75</v>
      </c>
      <c r="I10" s="565"/>
      <c r="J10" s="564" t="s">
        <v>46</v>
      </c>
      <c r="K10" s="565"/>
      <c r="L10" s="564" t="s">
        <v>92</v>
      </c>
      <c r="M10" s="565"/>
      <c r="N10" s="564" t="s">
        <v>47</v>
      </c>
      <c r="O10" s="565"/>
      <c r="P10" s="564" t="s">
        <v>48</v>
      </c>
      <c r="Q10" s="565"/>
      <c r="R10" s="564" t="s">
        <v>49</v>
      </c>
      <c r="S10" s="565"/>
      <c r="T10" s="566" t="s">
        <v>50</v>
      </c>
      <c r="U10" s="568" t="s">
        <v>51</v>
      </c>
      <c r="V10" s="561" t="s">
        <v>52</v>
      </c>
      <c r="W10" s="561" t="s">
        <v>53</v>
      </c>
      <c r="X10" s="561" t="s">
        <v>54</v>
      </c>
      <c r="Y10" s="563"/>
    </row>
    <row r="11" spans="1:25" s="139" customFormat="1" ht="38.25" customHeight="1" thickBot="1" x14ac:dyDescent="0.25">
      <c r="A11" s="570"/>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67"/>
      <c r="U11" s="569"/>
      <c r="V11" s="562"/>
      <c r="W11" s="562"/>
      <c r="X11" s="562"/>
      <c r="Y11" s="563"/>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B91+D91+F91+H91+J91+L91+N91+P137</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B92+D92+F92+H92+J92+L92+N92+P138</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B93+D93+F93+H93+J93+L93+N93+P139</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 t="shared" ref="R94:R130" si="35">B94+D94+F94+H94+J94+L94+N94+P142</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 t="shared" si="35"/>
        <v>2344955</v>
      </c>
      <c r="S95" s="306">
        <f t="shared" si="29"/>
        <v>15626</v>
      </c>
      <c r="T95" s="195">
        <f t="shared" si="32"/>
        <v>2360581</v>
      </c>
      <c r="U95" s="378">
        <v>17023408.000000015</v>
      </c>
      <c r="V95" s="292">
        <f t="shared" ref="V95:W100" si="36">(R95-R94)/R94</f>
        <v>-3.3749897998041562E-3</v>
      </c>
      <c r="W95" s="291">
        <f t="shared" si="36"/>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 t="shared" si="35"/>
        <v>2334322</v>
      </c>
      <c r="S96" s="376">
        <f t="shared" si="29"/>
        <v>15518</v>
      </c>
      <c r="T96" s="161">
        <f t="shared" si="32"/>
        <v>2349840</v>
      </c>
      <c r="U96" s="167">
        <v>17043789.5</v>
      </c>
      <c r="V96" s="285">
        <f t="shared" si="36"/>
        <v>-4.5344153725764462E-3</v>
      </c>
      <c r="W96" s="289">
        <f t="shared" si="36"/>
        <v>-6.9115576603097405E-3</v>
      </c>
      <c r="X96" s="163">
        <f t="shared" ref="X96:X122" si="37">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 t="shared" si="35"/>
        <v>2329247</v>
      </c>
      <c r="S97" s="376">
        <f t="shared" si="29"/>
        <v>15496</v>
      </c>
      <c r="T97" s="161">
        <f t="shared" si="32"/>
        <v>2344743</v>
      </c>
      <c r="U97" s="167">
        <v>17064171.000000022</v>
      </c>
      <c r="V97" s="285">
        <f t="shared" si="36"/>
        <v>-2.1740788117491933E-3</v>
      </c>
      <c r="W97" s="289">
        <f t="shared" si="36"/>
        <v>-1.4177084675860291E-3</v>
      </c>
      <c r="X97" s="163">
        <f t="shared" si="37"/>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 t="shared" si="35"/>
        <v>2322445</v>
      </c>
      <c r="S98" s="376">
        <f t="shared" si="29"/>
        <v>15426</v>
      </c>
      <c r="T98" s="161">
        <f t="shared" si="32"/>
        <v>2337871</v>
      </c>
      <c r="U98" s="167">
        <v>17084552.500000004</v>
      </c>
      <c r="V98" s="285">
        <f t="shared" si="36"/>
        <v>-2.9202570616169089E-3</v>
      </c>
      <c r="W98" s="289">
        <f t="shared" si="36"/>
        <v>-4.5172947857511619E-3</v>
      </c>
      <c r="X98" s="163">
        <f t="shared" si="37"/>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 t="shared" si="35"/>
        <v>2312693</v>
      </c>
      <c r="S99" s="376">
        <f t="shared" si="29"/>
        <v>15384</v>
      </c>
      <c r="T99" s="161">
        <f t="shared" si="32"/>
        <v>2328077</v>
      </c>
      <c r="U99" s="167">
        <v>17104933.999999989</v>
      </c>
      <c r="V99" s="285">
        <f t="shared" si="36"/>
        <v>-4.1990230123856538E-3</v>
      </c>
      <c r="W99" s="289">
        <f t="shared" si="36"/>
        <v>-2.7226760015558148E-3</v>
      </c>
      <c r="X99" s="163">
        <f t="shared" si="37"/>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 t="shared" si="35"/>
        <v>2300716</v>
      </c>
      <c r="S100" s="376">
        <f t="shared" si="29"/>
        <v>15390</v>
      </c>
      <c r="T100" s="161">
        <f t="shared" si="32"/>
        <v>2316106</v>
      </c>
      <c r="U100" s="167">
        <v>17125315.500000004</v>
      </c>
      <c r="V100" s="285">
        <f t="shared" si="36"/>
        <v>-5.1788110224746647E-3</v>
      </c>
      <c r="W100" s="289">
        <f t="shared" si="36"/>
        <v>3.9001560062402497E-4</v>
      </c>
      <c r="X100" s="163">
        <f t="shared" si="37"/>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 t="shared" si="35"/>
        <v>2288284</v>
      </c>
      <c r="S101" s="376">
        <f t="shared" si="29"/>
        <v>15348</v>
      </c>
      <c r="T101" s="161">
        <f t="shared" si="32"/>
        <v>2303632</v>
      </c>
      <c r="U101" s="167">
        <v>17145696.999999993</v>
      </c>
      <c r="V101" s="285">
        <f t="shared" ref="V101:W128" si="38">(R101-R100)/R100</f>
        <v>-5.4035352472882351E-3</v>
      </c>
      <c r="W101" s="289">
        <f t="shared" si="38"/>
        <v>-2.7290448343079924E-3</v>
      </c>
      <c r="X101" s="163">
        <f t="shared" si="37"/>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 t="shared" si="35"/>
        <v>2272046</v>
      </c>
      <c r="S102" s="376">
        <f t="shared" si="29"/>
        <v>15404</v>
      </c>
      <c r="T102" s="161">
        <f t="shared" si="32"/>
        <v>2287450</v>
      </c>
      <c r="U102" s="167">
        <v>17166078.499999996</v>
      </c>
      <c r="V102" s="285">
        <f t="shared" si="38"/>
        <v>-7.0961471565592384E-3</v>
      </c>
      <c r="W102" s="289">
        <f t="shared" si="38"/>
        <v>3.6486838676048996E-3</v>
      </c>
      <c r="X102" s="163">
        <f t="shared" si="37"/>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 t="shared" si="35"/>
        <v>2251436</v>
      </c>
      <c r="S103" s="376">
        <f t="shared" si="29"/>
        <v>15327</v>
      </c>
      <c r="T103" s="161">
        <f t="shared" si="32"/>
        <v>2266763</v>
      </c>
      <c r="U103" s="167">
        <v>17186459.999999993</v>
      </c>
      <c r="V103" s="285">
        <f t="shared" si="38"/>
        <v>-9.0711191586790065E-3</v>
      </c>
      <c r="W103" s="289">
        <f t="shared" si="38"/>
        <v>-4.998701635938717E-3</v>
      </c>
      <c r="X103" s="163">
        <f t="shared" si="37"/>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 t="shared" si="35"/>
        <v>2235936</v>
      </c>
      <c r="S104" s="376">
        <f t="shared" si="29"/>
        <v>15263</v>
      </c>
      <c r="T104" s="161">
        <f t="shared" si="32"/>
        <v>2251199</v>
      </c>
      <c r="U104" s="167">
        <v>17206841.499999993</v>
      </c>
      <c r="V104" s="285">
        <f t="shared" si="38"/>
        <v>-6.8844950511584603E-3</v>
      </c>
      <c r="W104" s="289">
        <f t="shared" si="38"/>
        <v>-4.1756377634240231E-3</v>
      </c>
      <c r="X104" s="163">
        <f t="shared" si="37"/>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 t="shared" si="35"/>
        <v>2215986</v>
      </c>
      <c r="S105" s="376">
        <f t="shared" si="29"/>
        <v>15185</v>
      </c>
      <c r="T105" s="161">
        <f t="shared" si="32"/>
        <v>2231171</v>
      </c>
      <c r="U105" s="167">
        <v>17227223</v>
      </c>
      <c r="V105" s="285">
        <f t="shared" si="38"/>
        <v>-8.9224378515306343E-3</v>
      </c>
      <c r="W105" s="289">
        <f t="shared" si="38"/>
        <v>-5.1103976937692461E-3</v>
      </c>
      <c r="X105" s="163">
        <f t="shared" si="37"/>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 t="shared" si="35"/>
        <v>2197294</v>
      </c>
      <c r="S106" s="376">
        <f t="shared" si="29"/>
        <v>15120</v>
      </c>
      <c r="T106" s="161">
        <f t="shared" si="32"/>
        <v>2212414</v>
      </c>
      <c r="U106" s="167">
        <v>17247604.500000004</v>
      </c>
      <c r="V106" s="285">
        <f t="shared" si="38"/>
        <v>-8.4350713407034157E-3</v>
      </c>
      <c r="W106" s="289">
        <f t="shared" si="38"/>
        <v>-4.2805400065854459E-3</v>
      </c>
      <c r="X106" s="163">
        <f t="shared" si="37"/>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 t="shared" si="35"/>
        <v>2181202</v>
      </c>
      <c r="S107" s="396">
        <f t="shared" si="29"/>
        <v>14638</v>
      </c>
      <c r="T107" s="397">
        <f t="shared" ref="T107:T129" si="39">R107+S107</f>
        <v>2195840</v>
      </c>
      <c r="U107" s="398">
        <v>17267985.955258224</v>
      </c>
      <c r="V107" s="399">
        <f t="shared" si="38"/>
        <v>-7.3235534252585228E-3</v>
      </c>
      <c r="W107" s="400">
        <f t="shared" si="38"/>
        <v>-3.1878306878306881E-2</v>
      </c>
      <c r="X107" s="401">
        <f t="shared" si="37"/>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 t="shared" si="35"/>
        <v>2154911</v>
      </c>
      <c r="S108" s="376">
        <f t="shared" si="29"/>
        <v>14640</v>
      </c>
      <c r="T108" s="161">
        <f t="shared" si="39"/>
        <v>2169551</v>
      </c>
      <c r="U108" s="167">
        <v>17288207.401884053</v>
      </c>
      <c r="V108" s="285">
        <f t="shared" ref="V108:V119" si="40">(R108-R107)/R107</f>
        <v>-1.2053445760640234E-2</v>
      </c>
      <c r="W108" s="289">
        <f t="shared" si="38"/>
        <v>1.3663068725235688E-4</v>
      </c>
      <c r="X108" s="163">
        <f t="shared" si="37"/>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 t="shared" si="35"/>
        <v>2140268</v>
      </c>
      <c r="S109" s="376">
        <f t="shared" si="29"/>
        <v>14516</v>
      </c>
      <c r="T109" s="161">
        <f t="shared" si="39"/>
        <v>2154784</v>
      </c>
      <c r="U109" s="167">
        <v>17308428.848509841</v>
      </c>
      <c r="V109" s="285">
        <f t="shared" si="40"/>
        <v>-6.7951762276957147E-3</v>
      </c>
      <c r="W109" s="289">
        <f t="shared" si="38"/>
        <v>-8.4699453551912562E-3</v>
      </c>
      <c r="X109" s="163">
        <f t="shared" si="37"/>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 t="shared" si="35"/>
        <v>2128881</v>
      </c>
      <c r="S110" s="376">
        <f t="shared" si="29"/>
        <v>14434</v>
      </c>
      <c r="T110" s="161">
        <f t="shared" si="39"/>
        <v>2143315</v>
      </c>
      <c r="U110" s="167">
        <v>17328650.295135688</v>
      </c>
      <c r="V110" s="285">
        <f t="shared" si="40"/>
        <v>-5.3203617490893661E-3</v>
      </c>
      <c r="W110" s="289">
        <f t="shared" si="38"/>
        <v>-5.6489391016809037E-3</v>
      </c>
      <c r="X110" s="163">
        <f t="shared" si="37"/>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 t="shared" si="35"/>
        <v>2125238</v>
      </c>
      <c r="S111" s="376">
        <f t="shared" si="29"/>
        <v>14264</v>
      </c>
      <c r="T111" s="161">
        <f t="shared" si="39"/>
        <v>2139502</v>
      </c>
      <c r="U111" s="167">
        <v>17348871.741761539</v>
      </c>
      <c r="V111" s="285">
        <f t="shared" si="40"/>
        <v>-1.711227635551259E-3</v>
      </c>
      <c r="W111" s="289">
        <f t="shared" si="38"/>
        <v>-1.1777746986282389E-2</v>
      </c>
      <c r="X111" s="163">
        <f t="shared" si="37"/>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 t="shared" si="35"/>
        <v>2123887</v>
      </c>
      <c r="S112" s="376">
        <f t="shared" si="29"/>
        <v>14204</v>
      </c>
      <c r="T112" s="161">
        <f t="shared" si="39"/>
        <v>2138091</v>
      </c>
      <c r="U112" s="167">
        <v>17369093.188387331</v>
      </c>
      <c r="V112" s="285">
        <f t="shared" si="40"/>
        <v>-6.3569350820943352E-4</v>
      </c>
      <c r="W112" s="289">
        <f t="shared" si="38"/>
        <v>-4.2063937184520471E-3</v>
      </c>
      <c r="X112" s="163">
        <f t="shared" si="37"/>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 t="shared" si="35"/>
        <v>2119632</v>
      </c>
      <c r="S113" s="502">
        <f t="shared" si="29"/>
        <v>14168</v>
      </c>
      <c r="T113" s="503">
        <f t="shared" si="39"/>
        <v>2133800</v>
      </c>
      <c r="U113" s="504">
        <v>17389314.635013156</v>
      </c>
      <c r="V113" s="505">
        <f t="shared" si="40"/>
        <v>-2.0034022525680507E-3</v>
      </c>
      <c r="W113" s="506">
        <f t="shared" si="38"/>
        <v>-2.5344973246972683E-3</v>
      </c>
      <c r="X113" s="507">
        <f t="shared" si="37"/>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 t="shared" si="35"/>
        <v>2105335</v>
      </c>
      <c r="S114" s="502">
        <f t="shared" si="29"/>
        <v>14059</v>
      </c>
      <c r="T114" s="503">
        <f t="shared" si="39"/>
        <v>2119394</v>
      </c>
      <c r="U114" s="504">
        <v>17409536</v>
      </c>
      <c r="V114" s="505">
        <f t="shared" si="40"/>
        <v>-6.7450387614453834E-3</v>
      </c>
      <c r="W114" s="506">
        <f t="shared" si="38"/>
        <v>-7.69339356295878E-3</v>
      </c>
      <c r="X114" s="507">
        <f t="shared" si="37"/>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 t="shared" si="35"/>
        <v>2096655</v>
      </c>
      <c r="S115" s="502">
        <f t="shared" si="29"/>
        <v>13927</v>
      </c>
      <c r="T115" s="503">
        <f t="shared" si="39"/>
        <v>2110582</v>
      </c>
      <c r="U115" s="504">
        <v>17429758</v>
      </c>
      <c r="V115" s="505">
        <f t="shared" si="40"/>
        <v>-4.1228593074261344E-3</v>
      </c>
      <c r="W115" s="506">
        <f>(S115-S114)/S114</f>
        <v>-9.3890034853119E-3</v>
      </c>
      <c r="X115" s="507">
        <f t="shared" si="37"/>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 t="shared" si="35"/>
        <v>2083852</v>
      </c>
      <c r="S116" s="502">
        <f t="shared" si="29"/>
        <v>13814</v>
      </c>
      <c r="T116" s="503">
        <f t="shared" si="39"/>
        <v>2097666</v>
      </c>
      <c r="U116" s="504">
        <v>17449978.974890605</v>
      </c>
      <c r="V116" s="505">
        <f t="shared" si="40"/>
        <v>-6.106393278817927E-3</v>
      </c>
      <c r="W116" s="506">
        <f t="shared" si="38"/>
        <v>-8.113735908666618E-3</v>
      </c>
      <c r="X116" s="507">
        <f t="shared" si="37"/>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 t="shared" si="35"/>
        <v>2072976</v>
      </c>
      <c r="S117" s="502">
        <f t="shared" si="29"/>
        <v>13661</v>
      </c>
      <c r="T117" s="503">
        <f t="shared" si="39"/>
        <v>2086637</v>
      </c>
      <c r="U117" s="504">
        <v>17470200.421516426</v>
      </c>
      <c r="V117" s="505">
        <f t="shared" si="40"/>
        <v>-5.2191806327896604E-3</v>
      </c>
      <c r="W117" s="506">
        <f t="shared" si="38"/>
        <v>-1.1075720283770088E-2</v>
      </c>
      <c r="X117" s="507">
        <f t="shared" si="37"/>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 t="shared" si="35"/>
        <v>2063668</v>
      </c>
      <c r="S118" s="502">
        <f t="shared" si="29"/>
        <v>13581</v>
      </c>
      <c r="T118" s="503">
        <f t="shared" si="39"/>
        <v>2077249</v>
      </c>
      <c r="U118" s="504">
        <v>17490421.868142299</v>
      </c>
      <c r="V118" s="505">
        <f t="shared" si="40"/>
        <v>-4.4901629348337848E-3</v>
      </c>
      <c r="W118" s="506">
        <f t="shared" si="38"/>
        <v>-5.8560866700827175E-3</v>
      </c>
      <c r="X118" s="507">
        <f t="shared" si="37"/>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 t="shared" si="35"/>
        <v>2049521</v>
      </c>
      <c r="S119" s="502">
        <f t="shared" si="29"/>
        <v>13523</v>
      </c>
      <c r="T119" s="503">
        <f t="shared" si="39"/>
        <v>2063044</v>
      </c>
      <c r="U119" s="504">
        <v>17510643.314768095</v>
      </c>
      <c r="V119" s="505">
        <f t="shared" si="40"/>
        <v>-6.8552693553420412E-3</v>
      </c>
      <c r="W119" s="506">
        <f t="shared" si="38"/>
        <v>-4.2706722627199765E-3</v>
      </c>
      <c r="X119" s="507">
        <f t="shared" si="37"/>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 t="shared" si="35"/>
        <v>2030087</v>
      </c>
      <c r="S120" s="502">
        <f t="shared" si="29"/>
        <v>13429</v>
      </c>
      <c r="T120" s="503">
        <f t="shared" si="39"/>
        <v>2043516</v>
      </c>
      <c r="U120" s="504">
        <v>17510643.314768095</v>
      </c>
      <c r="V120" s="505">
        <f t="shared" ref="V120:V126" si="41">(R120-R119)/R119</f>
        <v>-9.4822156006208278E-3</v>
      </c>
      <c r="W120" s="506">
        <f t="shared" si="38"/>
        <v>-6.9511203135398953E-3</v>
      </c>
      <c r="X120" s="507">
        <f t="shared" si="37"/>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 t="shared" si="35"/>
        <v>2016608</v>
      </c>
      <c r="S121" s="502">
        <f t="shared" si="29"/>
        <v>13365</v>
      </c>
      <c r="T121" s="503">
        <f t="shared" si="39"/>
        <v>2029973</v>
      </c>
      <c r="U121" s="504">
        <v>17510643.314768095</v>
      </c>
      <c r="V121" s="505">
        <f t="shared" si="41"/>
        <v>-6.6396169228215346E-3</v>
      </c>
      <c r="W121" s="506">
        <f t="shared" si="38"/>
        <v>-4.7658053466378735E-3</v>
      </c>
      <c r="X121" s="507">
        <f t="shared" si="37"/>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 t="shared" si="35"/>
        <v>1980575</v>
      </c>
      <c r="S122" s="502">
        <f t="shared" si="29"/>
        <v>13048</v>
      </c>
      <c r="T122" s="503">
        <f t="shared" si="39"/>
        <v>1993623</v>
      </c>
      <c r="U122" s="504">
        <v>17510643.314768095</v>
      </c>
      <c r="V122" s="505">
        <f t="shared" si="41"/>
        <v>-1.7868123105730018E-2</v>
      </c>
      <c r="W122" s="506">
        <f t="shared" si="38"/>
        <v>-2.3718668163112609E-2</v>
      </c>
      <c r="X122" s="507">
        <f t="shared" si="37"/>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 t="shared" si="35"/>
        <v>2020510</v>
      </c>
      <c r="S123" s="502">
        <f t="shared" si="29"/>
        <v>13075</v>
      </c>
      <c r="T123" s="503">
        <f t="shared" si="39"/>
        <v>2033585</v>
      </c>
      <c r="U123" s="504">
        <v>17510643.314768095</v>
      </c>
      <c r="V123" s="505">
        <f t="shared" si="41"/>
        <v>2.0163336404831929E-2</v>
      </c>
      <c r="W123" s="506">
        <f t="shared" si="38"/>
        <v>2.0692826486817901E-3</v>
      </c>
      <c r="X123" s="507">
        <f t="shared" ref="X123:X125" si="42">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 t="shared" si="35"/>
        <v>1960169</v>
      </c>
      <c r="S124" s="502">
        <f t="shared" si="29"/>
        <v>12723</v>
      </c>
      <c r="T124" s="503">
        <f t="shared" si="39"/>
        <v>1972892</v>
      </c>
      <c r="U124" s="504">
        <v>17510643.314768095</v>
      </c>
      <c r="V124" s="505">
        <f t="shared" si="41"/>
        <v>-2.9864242196277178E-2</v>
      </c>
      <c r="W124" s="506">
        <f t="shared" si="38"/>
        <v>-2.6921606118546847E-2</v>
      </c>
      <c r="X124" s="507">
        <f t="shared" si="42"/>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 t="shared" si="35"/>
        <v>1908026</v>
      </c>
      <c r="S125" s="502">
        <f t="shared" si="29"/>
        <v>12666</v>
      </c>
      <c r="T125" s="503">
        <f t="shared" si="39"/>
        <v>1920692</v>
      </c>
      <c r="U125" s="504">
        <v>17510643.314768095</v>
      </c>
      <c r="V125" s="505">
        <f t="shared" si="41"/>
        <v>-2.6601277746969777E-2</v>
      </c>
      <c r="W125" s="506">
        <f t="shared" si="38"/>
        <v>-4.4800754539023819E-3</v>
      </c>
      <c r="X125" s="507">
        <f t="shared" si="42"/>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 t="shared" si="35"/>
        <v>1869782</v>
      </c>
      <c r="S126" s="502">
        <f t="shared" si="29"/>
        <v>12543</v>
      </c>
      <c r="T126" s="503">
        <f t="shared" si="39"/>
        <v>1882325</v>
      </c>
      <c r="U126" s="504">
        <v>17510643.314768095</v>
      </c>
      <c r="V126" s="505">
        <f t="shared" si="41"/>
        <v>-2.0043752024343484E-2</v>
      </c>
      <c r="W126" s="506">
        <f t="shared" si="38"/>
        <v>-9.7110374230222635E-3</v>
      </c>
      <c r="X126" s="507">
        <f t="shared" ref="X126:X132" si="43">T126/U126</f>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 t="shared" si="35"/>
        <v>1871110</v>
      </c>
      <c r="S127" s="502">
        <f t="shared" si="29"/>
        <v>12390</v>
      </c>
      <c r="T127" s="503">
        <f t="shared" si="39"/>
        <v>1883500</v>
      </c>
      <c r="U127" s="504">
        <v>17510643.314768095</v>
      </c>
      <c r="V127" s="505">
        <f>(R127-R126)/R126</f>
        <v>7.1024322621567645E-4</v>
      </c>
      <c r="W127" s="506">
        <f t="shared" si="38"/>
        <v>-1.2198038746711314E-2</v>
      </c>
      <c r="X127" s="507">
        <f t="shared" si="43"/>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 t="shared" si="35"/>
        <v>1875365</v>
      </c>
      <c r="S128" s="502">
        <f t="shared" si="29"/>
        <v>12208</v>
      </c>
      <c r="T128" s="503">
        <f t="shared" si="39"/>
        <v>1887573</v>
      </c>
      <c r="U128" s="504">
        <v>17510643.314768095</v>
      </c>
      <c r="V128" s="505">
        <f>(R128-R127)/R127</f>
        <v>2.2740512316218714E-3</v>
      </c>
      <c r="W128" s="506">
        <f t="shared" si="38"/>
        <v>-1.4689265536723164E-2</v>
      </c>
      <c r="X128" s="507">
        <f t="shared" si="43"/>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 t="shared" si="35"/>
        <v>1870876</v>
      </c>
      <c r="S129" s="502">
        <f t="shared" si="29"/>
        <v>12107</v>
      </c>
      <c r="T129" s="503">
        <f t="shared" si="39"/>
        <v>1882983</v>
      </c>
      <c r="U129" s="504">
        <v>17510643.314768095</v>
      </c>
      <c r="V129" s="505">
        <f>(R129-R128)/R128</f>
        <v>-2.3936673660860685E-3</v>
      </c>
      <c r="W129" s="506">
        <f t="shared" ref="W129:W134" si="44">(S129-S128)/S128</f>
        <v>-8.2732634338138922E-3</v>
      </c>
      <c r="X129" s="507">
        <f t="shared" si="43"/>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 t="shared" si="35"/>
        <v>1859484</v>
      </c>
      <c r="S130" s="502">
        <f t="shared" ref="S130:S131" si="45">C130+E130+G130+I130+K130+M130+O130+Q130</f>
        <v>14588</v>
      </c>
      <c r="T130" s="503">
        <f t="shared" ref="T130:T131" si="46">R130+S130</f>
        <v>1874072</v>
      </c>
      <c r="U130" s="504">
        <v>17510643.314768095</v>
      </c>
      <c r="V130" s="505">
        <f t="shared" ref="V130:V132" si="47">(R130-R129)/R129</f>
        <v>-6.0891261633587686E-3</v>
      </c>
      <c r="W130" s="506">
        <f t="shared" si="44"/>
        <v>0.20492277195011149</v>
      </c>
      <c r="X130" s="507">
        <f t="shared" si="43"/>
        <v>0.10702473725905025</v>
      </c>
      <c r="Y130" s="492"/>
    </row>
    <row r="131" spans="1:25" s="139" customFormat="1" ht="12" thickBot="1" x14ac:dyDescent="0.25">
      <c r="A131" s="493">
        <v>44531</v>
      </c>
      <c r="B131" s="494">
        <v>1477667</v>
      </c>
      <c r="C131" s="495">
        <v>6081</v>
      </c>
      <c r="D131" s="496">
        <v>127000</v>
      </c>
      <c r="E131" s="497">
        <v>251</v>
      </c>
      <c r="F131" s="498">
        <v>0</v>
      </c>
      <c r="G131" s="499">
        <v>0</v>
      </c>
      <c r="H131" s="500">
        <v>135564</v>
      </c>
      <c r="I131" s="494">
        <v>1990</v>
      </c>
      <c r="J131" s="494">
        <v>62848</v>
      </c>
      <c r="K131" s="495">
        <v>3387</v>
      </c>
      <c r="L131" s="496">
        <v>18611</v>
      </c>
      <c r="M131" s="497">
        <v>0</v>
      </c>
      <c r="N131" s="500">
        <v>13224</v>
      </c>
      <c r="O131" s="495">
        <v>43</v>
      </c>
      <c r="P131" s="498">
        <v>0</v>
      </c>
      <c r="Q131" s="499">
        <v>0</v>
      </c>
      <c r="R131" s="501">
        <f t="shared" ref="R131" si="48">B131+D131+F131+H131+J131+L131+N131+P178</f>
        <v>1834914</v>
      </c>
      <c r="S131" s="502">
        <f t="shared" si="45"/>
        <v>11752</v>
      </c>
      <c r="T131" s="503">
        <f t="shared" si="46"/>
        <v>1846666</v>
      </c>
      <c r="U131" s="504">
        <v>17510643.314768095</v>
      </c>
      <c r="V131" s="505">
        <f t="shared" si="47"/>
        <v>-1.3213343056460825E-2</v>
      </c>
      <c r="W131" s="506">
        <f t="shared" si="44"/>
        <v>-0.19440636139292569</v>
      </c>
      <c r="X131" s="507">
        <f t="shared" si="43"/>
        <v>0.10545963199664755</v>
      </c>
      <c r="Y131" s="492"/>
    </row>
    <row r="132" spans="1:25" s="139" customFormat="1" ht="12" thickBot="1" x14ac:dyDescent="0.25">
      <c r="A132" s="493">
        <v>44562</v>
      </c>
      <c r="B132" s="494">
        <v>1462066</v>
      </c>
      <c r="C132" s="495">
        <v>6027</v>
      </c>
      <c r="D132" s="496">
        <v>126682</v>
      </c>
      <c r="E132" s="497">
        <v>251</v>
      </c>
      <c r="F132" s="498">
        <v>0</v>
      </c>
      <c r="G132" s="499">
        <v>0</v>
      </c>
      <c r="H132" s="500">
        <v>143578</v>
      </c>
      <c r="I132" s="494">
        <v>1968</v>
      </c>
      <c r="J132" s="494">
        <v>62127</v>
      </c>
      <c r="K132" s="495">
        <v>3361</v>
      </c>
      <c r="L132" s="496">
        <v>18611</v>
      </c>
      <c r="M132" s="497">
        <v>0</v>
      </c>
      <c r="N132" s="500">
        <v>13292</v>
      </c>
      <c r="O132" s="495">
        <v>43</v>
      </c>
      <c r="P132" s="498">
        <v>0</v>
      </c>
      <c r="Q132" s="499">
        <v>0</v>
      </c>
      <c r="R132" s="501">
        <f t="shared" ref="R132" si="49">B132+D132+F132+H132+J132+L132+N132+P179</f>
        <v>1826356</v>
      </c>
      <c r="S132" s="502">
        <f t="shared" ref="S132" si="50">C132+E132+G132+I132+K132+M132+O132+Q132</f>
        <v>11650</v>
      </c>
      <c r="T132" s="503">
        <f t="shared" ref="T132" si="51">R132+S132</f>
        <v>1838006</v>
      </c>
      <c r="U132" s="504">
        <v>17989912</v>
      </c>
      <c r="V132" s="505">
        <f t="shared" si="47"/>
        <v>-4.6639788022762923E-3</v>
      </c>
      <c r="W132" s="506">
        <f t="shared" si="44"/>
        <v>-8.6793737236215106E-3</v>
      </c>
      <c r="X132" s="507">
        <f t="shared" si="43"/>
        <v>0.1021687043271807</v>
      </c>
      <c r="Y132" s="492"/>
    </row>
    <row r="133" spans="1:25" s="139" customFormat="1" ht="12" thickBot="1" x14ac:dyDescent="0.25">
      <c r="A133" s="493">
        <v>44593</v>
      </c>
      <c r="B133" s="494">
        <v>1437874</v>
      </c>
      <c r="C133" s="495">
        <v>6009</v>
      </c>
      <c r="D133" s="496">
        <v>126250</v>
      </c>
      <c r="E133" s="497">
        <v>250</v>
      </c>
      <c r="F133" s="498">
        <v>0</v>
      </c>
      <c r="G133" s="499">
        <v>0</v>
      </c>
      <c r="H133" s="500">
        <v>151067</v>
      </c>
      <c r="I133" s="494">
        <v>1968</v>
      </c>
      <c r="J133" s="494">
        <v>61299</v>
      </c>
      <c r="K133" s="495">
        <v>3428</v>
      </c>
      <c r="L133" s="496">
        <v>18611</v>
      </c>
      <c r="M133" s="497">
        <v>0</v>
      </c>
      <c r="N133" s="500">
        <v>13386</v>
      </c>
      <c r="O133" s="495">
        <v>43</v>
      </c>
      <c r="P133" s="498">
        <v>0</v>
      </c>
      <c r="Q133" s="499">
        <v>0</v>
      </c>
      <c r="R133" s="501">
        <f t="shared" ref="R133" si="52">B133+D133+F133+H133+J133+L133+N133+P180</f>
        <v>1808487</v>
      </c>
      <c r="S133" s="502">
        <f t="shared" ref="S133" si="53">C133+E133+G133+I133+K133+M133+O133+Q133</f>
        <v>11698</v>
      </c>
      <c r="T133" s="503">
        <f t="shared" ref="T133" si="54">R133+S133</f>
        <v>1820185</v>
      </c>
      <c r="U133" s="504">
        <v>17989912</v>
      </c>
      <c r="V133" s="505">
        <f t="shared" ref="V133" si="55">(R133-R132)/R132</f>
        <v>-9.7839632579847513E-3</v>
      </c>
      <c r="W133" s="506">
        <f t="shared" si="44"/>
        <v>4.1201716738197428E-3</v>
      </c>
      <c r="X133" s="507">
        <f t="shared" ref="X133" si="56">T133/U133</f>
        <v>0.10117809358934052</v>
      </c>
      <c r="Y133" s="492"/>
    </row>
    <row r="134" spans="1:25" s="139" customFormat="1" ht="12" thickBot="1" x14ac:dyDescent="0.25">
      <c r="A134" s="493">
        <v>44621</v>
      </c>
      <c r="B134" s="494">
        <v>1383349</v>
      </c>
      <c r="C134" s="495">
        <v>5989</v>
      </c>
      <c r="D134" s="496">
        <v>125781</v>
      </c>
      <c r="E134" s="497">
        <v>250</v>
      </c>
      <c r="F134" s="498">
        <v>0</v>
      </c>
      <c r="G134" s="499">
        <v>0</v>
      </c>
      <c r="H134" s="500">
        <v>157710</v>
      </c>
      <c r="I134" s="494">
        <v>1950</v>
      </c>
      <c r="J134" s="494">
        <v>60562</v>
      </c>
      <c r="K134" s="495">
        <v>3389</v>
      </c>
      <c r="L134" s="496">
        <v>20452</v>
      </c>
      <c r="M134" s="497">
        <v>0</v>
      </c>
      <c r="N134" s="500">
        <v>13470</v>
      </c>
      <c r="O134" s="495">
        <v>43</v>
      </c>
      <c r="P134" s="409">
        <v>0</v>
      </c>
      <c r="Q134" s="410">
        <v>0</v>
      </c>
      <c r="R134" s="412">
        <f t="shared" ref="R134" si="57">B134+D134+F134+H134+J134+L134+N134+P181</f>
        <v>1761324</v>
      </c>
      <c r="S134" s="413">
        <f t="shared" ref="S134" si="58">C134+E134+G134+I134+K134+M134+O134+Q134</f>
        <v>11621</v>
      </c>
      <c r="T134" s="414">
        <f t="shared" ref="T134" si="59">R134+S134</f>
        <v>1772945</v>
      </c>
      <c r="U134" s="415">
        <v>17989912</v>
      </c>
      <c r="V134" s="416">
        <f t="shared" ref="V134" si="60">(R134-R133)/R133</f>
        <v>-2.6078705569904565E-2</v>
      </c>
      <c r="W134" s="417">
        <f t="shared" si="44"/>
        <v>-6.5823217644041714E-3</v>
      </c>
      <c r="X134" s="418">
        <f t="shared" ref="X134" si="61">T134/U134</f>
        <v>9.8552177464792487E-2</v>
      </c>
      <c r="Y134" s="492"/>
    </row>
    <row r="135" spans="1:25" s="139" customFormat="1" ht="12" thickBot="1" x14ac:dyDescent="0.25">
      <c r="A135" s="404">
        <v>44652</v>
      </c>
      <c r="B135" s="405">
        <v>1382467</v>
      </c>
      <c r="C135" s="406">
        <v>5962</v>
      </c>
      <c r="D135" s="407">
        <v>125322</v>
      </c>
      <c r="E135" s="408">
        <v>250</v>
      </c>
      <c r="F135" s="409">
        <v>0</v>
      </c>
      <c r="G135" s="410">
        <v>0</v>
      </c>
      <c r="H135" s="411">
        <v>159178</v>
      </c>
      <c r="I135" s="405">
        <v>1943</v>
      </c>
      <c r="J135" s="405">
        <v>59387</v>
      </c>
      <c r="K135" s="406">
        <v>3131</v>
      </c>
      <c r="L135" s="407">
        <v>19578</v>
      </c>
      <c r="M135" s="497">
        <v>0</v>
      </c>
      <c r="N135" s="411">
        <v>13560</v>
      </c>
      <c r="O135" s="406">
        <v>43</v>
      </c>
      <c r="P135" s="537">
        <v>0</v>
      </c>
      <c r="Q135" s="537">
        <v>0</v>
      </c>
      <c r="R135" s="360">
        <f t="shared" ref="R135:R136" si="62">B135+D135+F135+H135+J135+L135+N135+P182</f>
        <v>1759492</v>
      </c>
      <c r="S135" s="360">
        <f t="shared" ref="S135:S136" si="63">C135+E135+G135+I135+K135+M135+O135+Q135</f>
        <v>11329</v>
      </c>
      <c r="T135" s="538">
        <f>R135+S135</f>
        <v>1770821</v>
      </c>
      <c r="U135" s="597">
        <v>17989912</v>
      </c>
      <c r="V135" s="539">
        <f>(R135-R134)/R134</f>
        <v>-1.040126632010919E-3</v>
      </c>
      <c r="W135" s="539">
        <f>(S135-S134)/S134</f>
        <v>-2.5126925393683847E-2</v>
      </c>
      <c r="X135" s="539">
        <f>T135/U135</f>
        <v>9.8434111295263707E-2</v>
      </c>
      <c r="Y135" s="492"/>
    </row>
    <row r="136" spans="1:25" s="139" customFormat="1" ht="12" thickBot="1" x14ac:dyDescent="0.25">
      <c r="A136" s="536">
        <v>44682</v>
      </c>
      <c r="B136" s="360">
        <v>1363685</v>
      </c>
      <c r="C136" s="360">
        <v>5950</v>
      </c>
      <c r="D136" s="360">
        <v>124936</v>
      </c>
      <c r="E136" s="360">
        <v>248</v>
      </c>
      <c r="F136" s="409">
        <v>0</v>
      </c>
      <c r="G136" s="410">
        <v>0</v>
      </c>
      <c r="H136" s="360">
        <v>163818</v>
      </c>
      <c r="I136" s="360">
        <v>1936</v>
      </c>
      <c r="J136" s="360">
        <v>58367</v>
      </c>
      <c r="K136" s="360">
        <v>3050</v>
      </c>
      <c r="L136" s="360">
        <v>19578</v>
      </c>
      <c r="M136" s="497">
        <v>0</v>
      </c>
      <c r="N136" s="360">
        <v>13614</v>
      </c>
      <c r="O136" s="366">
        <v>43</v>
      </c>
      <c r="P136" s="537">
        <v>0</v>
      </c>
      <c r="Q136" s="537">
        <v>0</v>
      </c>
      <c r="R136" s="360">
        <f t="shared" si="62"/>
        <v>1743998</v>
      </c>
      <c r="S136" s="360">
        <f t="shared" si="63"/>
        <v>11227</v>
      </c>
      <c r="T136" s="538">
        <f>R136+S136</f>
        <v>1755225</v>
      </c>
      <c r="U136" s="597">
        <v>17989912</v>
      </c>
      <c r="V136" s="539">
        <f>(R136-R135)/R135</f>
        <v>-8.8059508085288254E-3</v>
      </c>
      <c r="W136" s="539">
        <f>(S136-S135)/S135</f>
        <v>-9.0034424927178044E-3</v>
      </c>
      <c r="X136" s="539">
        <f>T136/U136</f>
        <v>9.7567180984542895E-2</v>
      </c>
      <c r="Y136" s="492"/>
    </row>
    <row r="137" spans="1:25" s="139" customFormat="1" x14ac:dyDescent="0.2">
      <c r="A137" s="138"/>
      <c r="B137" s="138" t="s">
        <v>78</v>
      </c>
      <c r="C137" s="138"/>
      <c r="D137" s="138"/>
      <c r="E137" s="138"/>
      <c r="F137" s="138"/>
      <c r="G137" s="138"/>
      <c r="H137" s="220"/>
      <c r="I137" s="138"/>
      <c r="J137" s="138"/>
      <c r="K137" s="138"/>
      <c r="L137" s="138"/>
      <c r="M137" s="138"/>
      <c r="N137" s="138"/>
      <c r="O137" s="138"/>
      <c r="P137" s="138"/>
      <c r="Q137" s="138"/>
      <c r="R137" s="138"/>
      <c r="S137" s="138"/>
      <c r="T137" s="138"/>
      <c r="U137" s="138"/>
      <c r="V137" s="138"/>
      <c r="W137" s="138"/>
      <c r="X137" s="138"/>
      <c r="Y137" s="138"/>
    </row>
    <row r="138" spans="1:25" s="139" customFormat="1" x14ac:dyDescent="0.2">
      <c r="A138" s="138"/>
      <c r="B138" s="138" t="s">
        <v>79</v>
      </c>
      <c r="C138" s="138" t="s">
        <v>77</v>
      </c>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row>
    <row r="139" spans="1:25" s="139" customFormat="1" x14ac:dyDescent="0.2">
      <c r="A139" s="138"/>
      <c r="B139" s="138" t="s">
        <v>80</v>
      </c>
      <c r="C139" s="138" t="s">
        <v>93</v>
      </c>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row>
    <row r="140" spans="1:25" s="139" customFormat="1" x14ac:dyDescent="0.2">
      <c r="A140" s="492"/>
      <c r="B140" s="492" t="s">
        <v>96</v>
      </c>
      <c r="C140" s="492" t="s">
        <v>97</v>
      </c>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row>
    <row r="141" spans="1:25" s="139" customFormat="1" x14ac:dyDescent="0.2">
      <c r="A141" s="492"/>
      <c r="B141" s="492" t="s">
        <v>98</v>
      </c>
      <c r="C141" s="492" t="s">
        <v>99</v>
      </c>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row>
    <row r="142" spans="1:25" x14ac:dyDescent="0.2">
      <c r="B142" s="220"/>
      <c r="H142" s="220"/>
    </row>
    <row r="143" spans="1:25" x14ac:dyDescent="0.2">
      <c r="B143" s="138" t="s">
        <v>90</v>
      </c>
      <c r="C143" s="138" t="s">
        <v>91</v>
      </c>
    </row>
    <row r="145" spans="1:16" ht="12.75" x14ac:dyDescent="0.2">
      <c r="A145" s="572" t="s">
        <v>80</v>
      </c>
      <c r="B145" s="572"/>
      <c r="C145" s="573" t="s">
        <v>86</v>
      </c>
      <c r="D145" s="574"/>
      <c r="E145" s="574"/>
      <c r="F145" s="574"/>
      <c r="G145" s="574"/>
      <c r="H145" s="574"/>
      <c r="I145" s="574"/>
      <c r="J145" s="574"/>
      <c r="K145" s="574"/>
      <c r="L145" s="574"/>
      <c r="M145" s="574"/>
      <c r="N145" s="574"/>
      <c r="O145" s="574"/>
      <c r="P145" s="575"/>
    </row>
    <row r="146" spans="1:16" ht="15" x14ac:dyDescent="0.25">
      <c r="A146" s="572"/>
      <c r="B146" s="572"/>
      <c r="C146" s="238"/>
      <c r="D146" s="239" t="s">
        <v>81</v>
      </c>
      <c r="E146" s="576" t="s">
        <v>82</v>
      </c>
      <c r="F146" s="577"/>
      <c r="G146" s="577"/>
      <c r="H146" s="577"/>
      <c r="I146" s="577"/>
      <c r="J146" s="577"/>
      <c r="K146" s="577"/>
      <c r="L146" s="577"/>
      <c r="M146" s="577"/>
      <c r="N146" s="577"/>
      <c r="O146" s="577"/>
      <c r="P146" s="577"/>
    </row>
    <row r="147" spans="1:16" ht="15" x14ac:dyDescent="0.25">
      <c r="A147" s="240"/>
      <c r="B147" s="240"/>
      <c r="C147" s="241"/>
      <c r="D147" s="239" t="s">
        <v>83</v>
      </c>
      <c r="E147" s="578" t="s">
        <v>84</v>
      </c>
      <c r="F147" s="579"/>
      <c r="G147" s="579"/>
      <c r="H147" s="579"/>
      <c r="I147" s="579"/>
      <c r="J147" s="579"/>
      <c r="K147" s="579"/>
      <c r="L147" s="579"/>
      <c r="M147" s="579"/>
      <c r="N147" s="579"/>
      <c r="O147" s="579"/>
      <c r="P147" s="580"/>
    </row>
    <row r="148" spans="1:16" ht="15" x14ac:dyDescent="0.25">
      <c r="A148" s="240"/>
      <c r="B148" s="240"/>
      <c r="C148" s="242"/>
      <c r="D148" s="239" t="s">
        <v>85</v>
      </c>
      <c r="E148" s="573" t="s">
        <v>87</v>
      </c>
      <c r="F148" s="574"/>
      <c r="G148" s="574"/>
      <c r="H148" s="574"/>
      <c r="I148" s="574"/>
      <c r="J148" s="574"/>
      <c r="K148" s="574"/>
      <c r="L148" s="574"/>
      <c r="M148" s="574"/>
      <c r="N148" s="574"/>
      <c r="O148" s="574"/>
      <c r="P148" s="575"/>
    </row>
    <row r="149" spans="1:16" ht="15" x14ac:dyDescent="0.2">
      <c r="C149" s="279"/>
      <c r="D149" s="558" t="s">
        <v>88</v>
      </c>
      <c r="E149" s="559"/>
      <c r="F149" s="559"/>
      <c r="G149" s="559"/>
      <c r="H149" s="559"/>
      <c r="I149" s="559"/>
      <c r="J149" s="559"/>
      <c r="K149" s="559"/>
      <c r="L149" s="559"/>
      <c r="M149" s="559"/>
      <c r="N149" s="559"/>
      <c r="O149" s="559"/>
      <c r="P149" s="560"/>
    </row>
    <row r="152" spans="1:16" x14ac:dyDescent="0.2">
      <c r="C152" s="220"/>
      <c r="E152" s="220"/>
      <c r="H152" s="220"/>
      <c r="J152" s="220"/>
      <c r="N152" s="220"/>
    </row>
    <row r="153" spans="1:16" x14ac:dyDescent="0.2">
      <c r="C153" s="220"/>
      <c r="E153" s="220"/>
      <c r="H153" s="220"/>
      <c r="J153" s="220"/>
      <c r="N153" s="220"/>
    </row>
    <row r="154" spans="1:16" x14ac:dyDescent="0.2">
      <c r="C154" s="220"/>
      <c r="E154" s="220"/>
      <c r="H154" s="220"/>
      <c r="J154" s="220"/>
      <c r="N154" s="220"/>
    </row>
  </sheetData>
  <mergeCells count="22">
    <mergeCell ref="A145:B146"/>
    <mergeCell ref="C145:P145"/>
    <mergeCell ref="E146:P146"/>
    <mergeCell ref="E147:P147"/>
    <mergeCell ref="E148:P148"/>
    <mergeCell ref="A10:A11"/>
    <mergeCell ref="B10:C10"/>
    <mergeCell ref="D10:E10"/>
    <mergeCell ref="F10:G10"/>
    <mergeCell ref="H10:I10"/>
    <mergeCell ref="D149:P149"/>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9" activePane="bottomLeft" state="frozen"/>
      <selection pane="bottomLeft" activeCell="F126" sqref="F126"/>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35"/>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35"/>
      <c r="B7" s="471" t="str">
        <f>Índice!B7</f>
        <v>Fecha de publicación: Junio 2022</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Mayo 2022</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1"/>
      <c r="H38" s="58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12">
        <v>44531</v>
      </c>
      <c r="C120" s="510">
        <v>1780397</v>
      </c>
      <c r="D120" s="511">
        <v>54517</v>
      </c>
      <c r="E120" s="510">
        <v>11352</v>
      </c>
      <c r="F120" s="513">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12">
        <v>44562</v>
      </c>
      <c r="C121" s="510">
        <v>1772467</v>
      </c>
      <c r="D121" s="511">
        <v>53889</v>
      </c>
      <c r="E121" s="510">
        <v>11250</v>
      </c>
      <c r="F121" s="513">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12">
        <v>44593</v>
      </c>
      <c r="C122" s="510">
        <v>1755450</v>
      </c>
      <c r="D122" s="511">
        <v>53037</v>
      </c>
      <c r="E122" s="510">
        <v>11298</v>
      </c>
      <c r="F122" s="513">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12">
        <v>44621</v>
      </c>
      <c r="C123" s="510">
        <v>1710229</v>
      </c>
      <c r="D123" s="511">
        <v>51095</v>
      </c>
      <c r="E123" s="510">
        <v>11221</v>
      </c>
      <c r="F123" s="513">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12">
        <v>44652</v>
      </c>
      <c r="C124" s="510">
        <v>1709611</v>
      </c>
      <c r="D124" s="511">
        <v>49881</v>
      </c>
      <c r="E124" s="510">
        <v>10929</v>
      </c>
      <c r="F124" s="513">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12">
        <v>44682</v>
      </c>
      <c r="C125" s="510">
        <v>1694869</v>
      </c>
      <c r="D125" s="511">
        <v>49129</v>
      </c>
      <c r="E125" s="510">
        <v>10827</v>
      </c>
      <c r="F125" s="513">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6"/>
  <sheetViews>
    <sheetView showGridLines="0" zoomScale="85" zoomScaleNormal="85" workbookViewId="0">
      <pane ySplit="11" topLeftCell="A122" activePane="bottomLeft" state="frozen"/>
      <selection pane="bottomLeft" activeCell="AZ125" sqref="AZ125"/>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Junio 2022</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Mayo 2022</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92" t="s">
        <v>11</v>
      </c>
      <c r="B10" s="590" t="s">
        <v>12</v>
      </c>
      <c r="C10" s="591"/>
      <c r="D10" s="590" t="s">
        <v>13</v>
      </c>
      <c r="E10" s="591"/>
      <c r="F10" s="590" t="s">
        <v>14</v>
      </c>
      <c r="G10" s="591"/>
      <c r="H10" s="590" t="s">
        <v>15</v>
      </c>
      <c r="I10" s="591"/>
      <c r="J10" s="590" t="s">
        <v>16</v>
      </c>
      <c r="K10" s="591"/>
      <c r="L10" s="590" t="s">
        <v>17</v>
      </c>
      <c r="M10" s="591"/>
      <c r="N10" s="590" t="s">
        <v>18</v>
      </c>
      <c r="O10" s="591"/>
      <c r="P10" s="590" t="s">
        <v>19</v>
      </c>
      <c r="Q10" s="591"/>
      <c r="R10" s="590" t="s">
        <v>20</v>
      </c>
      <c r="S10" s="591"/>
      <c r="T10" s="590" t="s">
        <v>21</v>
      </c>
      <c r="U10" s="591"/>
      <c r="V10" s="590" t="s">
        <v>22</v>
      </c>
      <c r="W10" s="591"/>
      <c r="X10" s="590" t="s">
        <v>23</v>
      </c>
      <c r="Y10" s="591"/>
      <c r="Z10" s="590" t="s">
        <v>24</v>
      </c>
      <c r="AA10" s="591"/>
      <c r="AB10" s="590" t="s">
        <v>25</v>
      </c>
      <c r="AC10" s="591"/>
      <c r="AD10" s="590" t="s">
        <v>26</v>
      </c>
      <c r="AE10" s="591"/>
      <c r="AF10" s="590" t="s">
        <v>27</v>
      </c>
      <c r="AG10" s="591"/>
      <c r="AH10" s="590" t="s">
        <v>28</v>
      </c>
      <c r="AI10" s="591"/>
      <c r="AJ10" s="590" t="s">
        <v>29</v>
      </c>
      <c r="AK10" s="591"/>
      <c r="AL10" s="590" t="s">
        <v>30</v>
      </c>
      <c r="AM10" s="591"/>
      <c r="AN10" s="590" t="s">
        <v>31</v>
      </c>
      <c r="AO10" s="591"/>
      <c r="AP10" s="590" t="s">
        <v>32</v>
      </c>
      <c r="AQ10" s="591"/>
      <c r="AR10" s="590" t="s">
        <v>33</v>
      </c>
      <c r="AS10" s="591"/>
      <c r="AT10" s="590" t="s">
        <v>34</v>
      </c>
      <c r="AU10" s="591"/>
      <c r="AV10" s="582" t="s">
        <v>35</v>
      </c>
      <c r="AW10" s="583"/>
      <c r="AX10" s="584" t="s">
        <v>36</v>
      </c>
      <c r="AY10" s="586" t="s">
        <v>37</v>
      </c>
      <c r="AZ10" s="588" t="s">
        <v>38</v>
      </c>
      <c r="BA10" s="3"/>
    </row>
    <row r="11" spans="1:53" ht="24.75" customHeight="1" thickBot="1" x14ac:dyDescent="0.3">
      <c r="A11" s="593"/>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5"/>
      <c r="AY11" s="587"/>
      <c r="AZ11" s="589"/>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20"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20"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f t="shared" si="24"/>
        <v>1859484</v>
      </c>
      <c r="AY119" s="532">
        <f t="shared" si="21"/>
        <v>14588</v>
      </c>
      <c r="AZ119" s="533">
        <f t="shared" si="23"/>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s="508" customFormat="1" x14ac:dyDescent="0.25">
      <c r="A120" s="531">
        <v>44531</v>
      </c>
      <c r="B120" s="137">
        <v>145424</v>
      </c>
      <c r="C120" s="137">
        <v>310</v>
      </c>
      <c r="D120" s="137">
        <v>18905</v>
      </c>
      <c r="E120" s="137">
        <v>107</v>
      </c>
      <c r="F120" s="137">
        <v>21431</v>
      </c>
      <c r="G120" s="137">
        <v>4</v>
      </c>
      <c r="H120" s="137">
        <v>17965</v>
      </c>
      <c r="I120" s="137">
        <v>120</v>
      </c>
      <c r="J120" s="137">
        <v>49881</v>
      </c>
      <c r="K120" s="137">
        <v>334</v>
      </c>
      <c r="L120" s="137">
        <v>34043</v>
      </c>
      <c r="M120" s="137">
        <v>160</v>
      </c>
      <c r="N120" s="137">
        <v>51121</v>
      </c>
      <c r="O120" s="137">
        <v>109</v>
      </c>
      <c r="P120" s="137">
        <v>31868</v>
      </c>
      <c r="Q120" s="137">
        <v>166</v>
      </c>
      <c r="R120" s="137">
        <v>6275</v>
      </c>
      <c r="S120" s="137">
        <v>1</v>
      </c>
      <c r="T120" s="137">
        <v>438995</v>
      </c>
      <c r="U120" s="137">
        <v>1482</v>
      </c>
      <c r="V120" s="137">
        <v>55768</v>
      </c>
      <c r="W120" s="137">
        <v>593</v>
      </c>
      <c r="X120" s="137">
        <v>47792</v>
      </c>
      <c r="Y120" s="137">
        <v>222</v>
      </c>
      <c r="Z120" s="137">
        <v>30299</v>
      </c>
      <c r="AA120" s="137">
        <v>20</v>
      </c>
      <c r="AB120" s="137">
        <v>75041</v>
      </c>
      <c r="AC120" s="137">
        <v>97</v>
      </c>
      <c r="AD120" s="137">
        <v>13606</v>
      </c>
      <c r="AE120" s="137">
        <v>87</v>
      </c>
      <c r="AF120" s="137">
        <v>9907</v>
      </c>
      <c r="AG120" s="137">
        <v>104</v>
      </c>
      <c r="AH120" s="137">
        <v>8347</v>
      </c>
      <c r="AI120" s="137">
        <v>82</v>
      </c>
      <c r="AJ120" s="137">
        <v>9613</v>
      </c>
      <c r="AK120" s="137">
        <v>127</v>
      </c>
      <c r="AL120" s="137">
        <v>624231</v>
      </c>
      <c r="AM120" s="137">
        <v>6525</v>
      </c>
      <c r="AN120" s="137">
        <v>19769</v>
      </c>
      <c r="AO120" s="137">
        <v>21</v>
      </c>
      <c r="AP120" s="137">
        <v>35048</v>
      </c>
      <c r="AQ120" s="137">
        <v>64</v>
      </c>
      <c r="AR120" s="137">
        <v>9220</v>
      </c>
      <c r="AS120" s="137">
        <v>116</v>
      </c>
      <c r="AT120" s="137">
        <v>72487</v>
      </c>
      <c r="AU120" s="137">
        <v>839</v>
      </c>
      <c r="AV120" s="532">
        <v>7878</v>
      </c>
      <c r="AW120" s="534">
        <v>62</v>
      </c>
      <c r="AX120" s="532">
        <f t="shared" si="24"/>
        <v>1834914</v>
      </c>
      <c r="AY120" s="532">
        <f t="shared" si="21"/>
        <v>11752</v>
      </c>
      <c r="AZ120" s="533">
        <f t="shared" si="23"/>
        <v>1846666</v>
      </c>
      <c r="BB120" s="509"/>
      <c r="BC120" s="509"/>
      <c r="BD120" s="509"/>
      <c r="BE120" s="509"/>
      <c r="BF120" s="509"/>
      <c r="BG120" s="509"/>
      <c r="BH120" s="509"/>
      <c r="BI120" s="509"/>
      <c r="BJ120" s="509"/>
      <c r="BK120" s="509"/>
      <c r="BL120" s="509"/>
      <c r="BM120" s="509"/>
      <c r="BN120" s="509"/>
      <c r="BO120" s="509"/>
      <c r="BP120" s="509"/>
      <c r="BQ120" s="509"/>
      <c r="BR120" s="509"/>
      <c r="BS120" s="509"/>
      <c r="BT120" s="509"/>
      <c r="BU120" s="509"/>
      <c r="BV120" s="509"/>
      <c r="BW120" s="509"/>
      <c r="BX120" s="509"/>
      <c r="BY120" s="509"/>
      <c r="BZ120" s="509"/>
      <c r="CA120" s="509"/>
      <c r="CB120" s="509"/>
      <c r="CC120" s="509"/>
      <c r="CD120" s="509"/>
      <c r="CE120" s="509"/>
      <c r="CF120" s="509"/>
      <c r="CG120" s="509"/>
      <c r="CH120" s="509"/>
      <c r="CI120" s="509"/>
      <c r="CJ120" s="509"/>
      <c r="CK120" s="509"/>
      <c r="CL120" s="509"/>
    </row>
    <row r="121" spans="1:90" s="508" customFormat="1" x14ac:dyDescent="0.25">
      <c r="A121" s="531">
        <v>44562</v>
      </c>
      <c r="B121" s="137">
        <v>144888</v>
      </c>
      <c r="C121" s="137">
        <v>310</v>
      </c>
      <c r="D121" s="137">
        <v>18708</v>
      </c>
      <c r="E121" s="137">
        <v>107</v>
      </c>
      <c r="F121" s="137">
        <v>21244</v>
      </c>
      <c r="G121" s="137">
        <v>4</v>
      </c>
      <c r="H121" s="137">
        <v>17748</v>
      </c>
      <c r="I121" s="137">
        <v>110</v>
      </c>
      <c r="J121" s="137">
        <v>49249</v>
      </c>
      <c r="K121" s="137">
        <v>333</v>
      </c>
      <c r="L121" s="137">
        <v>33497</v>
      </c>
      <c r="M121" s="137">
        <v>155</v>
      </c>
      <c r="N121" s="137">
        <v>50566</v>
      </c>
      <c r="O121" s="137">
        <v>109</v>
      </c>
      <c r="P121" s="137">
        <v>31793</v>
      </c>
      <c r="Q121" s="137">
        <v>166</v>
      </c>
      <c r="R121" s="137">
        <v>6276</v>
      </c>
      <c r="S121" s="137">
        <v>1</v>
      </c>
      <c r="T121" s="137">
        <v>437827</v>
      </c>
      <c r="U121" s="137">
        <v>1481</v>
      </c>
      <c r="V121" s="137">
        <v>55310</v>
      </c>
      <c r="W121" s="137">
        <v>589</v>
      </c>
      <c r="X121" s="137">
        <v>47284</v>
      </c>
      <c r="Y121" s="137">
        <v>220</v>
      </c>
      <c r="Z121" s="137">
        <v>29878</v>
      </c>
      <c r="AA121" s="137">
        <v>20</v>
      </c>
      <c r="AB121" s="137">
        <v>74207</v>
      </c>
      <c r="AC121" s="137">
        <v>99</v>
      </c>
      <c r="AD121" s="137">
        <v>13479</v>
      </c>
      <c r="AE121" s="137">
        <v>87</v>
      </c>
      <c r="AF121" s="137">
        <v>9777</v>
      </c>
      <c r="AG121" s="137">
        <v>104</v>
      </c>
      <c r="AH121" s="137">
        <v>8190</v>
      </c>
      <c r="AI121" s="137">
        <v>82</v>
      </c>
      <c r="AJ121" s="137">
        <v>9403</v>
      </c>
      <c r="AK121" s="137">
        <v>127</v>
      </c>
      <c r="AL121" s="137">
        <v>624528</v>
      </c>
      <c r="AM121" s="137">
        <v>6478</v>
      </c>
      <c r="AN121" s="137">
        <v>19491</v>
      </c>
      <c r="AO121" s="137">
        <v>21</v>
      </c>
      <c r="AP121" s="137">
        <v>34482</v>
      </c>
      <c r="AQ121" s="137">
        <v>54</v>
      </c>
      <c r="AR121" s="137">
        <v>9038</v>
      </c>
      <c r="AS121" s="137">
        <v>116</v>
      </c>
      <c r="AT121" s="137">
        <v>71728</v>
      </c>
      <c r="AU121" s="137">
        <v>815</v>
      </c>
      <c r="AV121" s="532">
        <v>7765</v>
      </c>
      <c r="AW121" s="534">
        <v>62</v>
      </c>
      <c r="AX121" s="532">
        <f t="shared" ref="AX121" si="25">B121+D121+F121+H121+J121+L121+N121+P121+R121+T121+V121+X121+Z121+AB121+AD121+AF121+AH121+AJ121+AL121+AN121+AP121+AR121+AT121+AV121</f>
        <v>1826356</v>
      </c>
      <c r="AY121" s="532">
        <f t="shared" ref="AY121" si="26">C121+E121+G121+I121+K121+M121+O121+Q121+S121+U121+W121+Y121+AA121+AC121+AE121+AG121+AI121+AK121+AM121+AO121+AQ121+AS121+AU121+AW121</f>
        <v>11650</v>
      </c>
      <c r="AZ121" s="533">
        <f t="shared" ref="AZ121" si="27">SUM(AX121:AY121)</f>
        <v>1838006</v>
      </c>
      <c r="BB121" s="509"/>
      <c r="BC121" s="509"/>
      <c r="BD121" s="509"/>
      <c r="BE121" s="509"/>
      <c r="BF121" s="509"/>
      <c r="BG121" s="509"/>
      <c r="BH121" s="509"/>
      <c r="BI121" s="509"/>
      <c r="BJ121" s="509"/>
      <c r="BK121" s="509"/>
      <c r="BL121" s="509"/>
      <c r="BM121" s="509"/>
      <c r="BN121" s="509"/>
      <c r="BO121" s="509"/>
      <c r="BP121" s="509"/>
      <c r="BQ121" s="509"/>
      <c r="BR121" s="509"/>
      <c r="BS121" s="509"/>
      <c r="BT121" s="509"/>
      <c r="BU121" s="509"/>
      <c r="BV121" s="509"/>
      <c r="BW121" s="509"/>
      <c r="BX121" s="509"/>
      <c r="BY121" s="509"/>
      <c r="BZ121" s="509"/>
      <c r="CA121" s="509"/>
      <c r="CB121" s="509"/>
      <c r="CC121" s="509"/>
      <c r="CD121" s="509"/>
      <c r="CE121" s="509"/>
      <c r="CF121" s="509"/>
      <c r="CG121" s="509"/>
      <c r="CH121" s="509"/>
      <c r="CI121" s="509"/>
      <c r="CJ121" s="509"/>
      <c r="CK121" s="509"/>
      <c r="CL121" s="509"/>
    </row>
    <row r="122" spans="1:90" s="508" customFormat="1" x14ac:dyDescent="0.25">
      <c r="A122" s="531">
        <v>44593</v>
      </c>
      <c r="B122" s="137">
        <v>144164</v>
      </c>
      <c r="C122" s="137">
        <v>309</v>
      </c>
      <c r="D122" s="137">
        <v>18499</v>
      </c>
      <c r="E122" s="137">
        <v>107</v>
      </c>
      <c r="F122" s="137">
        <v>20994</v>
      </c>
      <c r="G122" s="137">
        <v>4</v>
      </c>
      <c r="H122" s="137">
        <v>17504</v>
      </c>
      <c r="I122" s="137">
        <v>110</v>
      </c>
      <c r="J122" s="137">
        <v>48483</v>
      </c>
      <c r="K122" s="137">
        <v>331</v>
      </c>
      <c r="L122" s="137">
        <v>32898</v>
      </c>
      <c r="M122" s="137">
        <v>155</v>
      </c>
      <c r="N122" s="137">
        <v>49647</v>
      </c>
      <c r="O122" s="137">
        <v>105</v>
      </c>
      <c r="P122" s="137">
        <v>31141</v>
      </c>
      <c r="Q122" s="137">
        <v>166</v>
      </c>
      <c r="R122" s="137">
        <v>6252</v>
      </c>
      <c r="S122" s="137">
        <v>1</v>
      </c>
      <c r="T122" s="137">
        <v>432853</v>
      </c>
      <c r="U122" s="137">
        <v>1477</v>
      </c>
      <c r="V122" s="137">
        <v>54739</v>
      </c>
      <c r="W122" s="137">
        <v>642</v>
      </c>
      <c r="X122" s="137">
        <v>46645</v>
      </c>
      <c r="Y122" s="137">
        <v>220</v>
      </c>
      <c r="Z122" s="137">
        <v>29221</v>
      </c>
      <c r="AA122" s="137">
        <v>20</v>
      </c>
      <c r="AB122" s="137">
        <v>73059</v>
      </c>
      <c r="AC122" s="137">
        <v>101</v>
      </c>
      <c r="AD122" s="137">
        <v>13162</v>
      </c>
      <c r="AE122" s="137">
        <v>87</v>
      </c>
      <c r="AF122" s="137">
        <v>9590</v>
      </c>
      <c r="AG122" s="137">
        <v>104</v>
      </c>
      <c r="AH122" s="137">
        <v>8037</v>
      </c>
      <c r="AI122" s="137">
        <v>82</v>
      </c>
      <c r="AJ122" s="137">
        <v>9225</v>
      </c>
      <c r="AK122" s="137">
        <v>116</v>
      </c>
      <c r="AL122" s="137">
        <v>622129</v>
      </c>
      <c r="AM122" s="137">
        <v>6497</v>
      </c>
      <c r="AN122" s="137">
        <v>19094</v>
      </c>
      <c r="AO122" s="137">
        <v>22</v>
      </c>
      <c r="AP122" s="137">
        <v>33791</v>
      </c>
      <c r="AQ122" s="137">
        <v>54</v>
      </c>
      <c r="AR122" s="137">
        <v>8828</v>
      </c>
      <c r="AS122" s="137">
        <v>116</v>
      </c>
      <c r="AT122" s="137">
        <v>70929</v>
      </c>
      <c r="AU122" s="137">
        <v>810</v>
      </c>
      <c r="AV122" s="532">
        <v>7603</v>
      </c>
      <c r="AW122" s="534">
        <v>62</v>
      </c>
      <c r="AX122" s="532">
        <f t="shared" ref="AX122" si="28">B122+D122+F122+H122+J122+L122+N122+P122+R122+T122+V122+X122+Z122+AB122+AD122+AF122+AH122+AJ122+AL122+AN122+AP122+AR122+AT122+AV122</f>
        <v>1808487</v>
      </c>
      <c r="AY122" s="532">
        <f t="shared" ref="AY122" si="29">C122+E122+G122+I122+K122+M122+O122+Q122+S122+U122+W122+Y122+AA122+AC122+AE122+AG122+AI122+AK122+AM122+AO122+AQ122+AS122+AU122+AW122</f>
        <v>11698</v>
      </c>
      <c r="AZ122" s="533">
        <f t="shared" ref="AZ122" si="30">SUM(AX122:AY122)</f>
        <v>1820185</v>
      </c>
      <c r="BB122" s="509"/>
      <c r="BC122" s="509"/>
      <c r="BD122" s="509"/>
      <c r="BE122" s="509"/>
      <c r="BF122" s="509"/>
      <c r="BG122" s="509"/>
      <c r="BH122" s="509"/>
      <c r="BI122" s="509"/>
      <c r="BJ122" s="509"/>
      <c r="BK122" s="509"/>
      <c r="BL122" s="509"/>
      <c r="BM122" s="509"/>
      <c r="BN122" s="509"/>
      <c r="BO122" s="509"/>
      <c r="BP122" s="509"/>
      <c r="BQ122" s="509"/>
      <c r="BR122" s="509"/>
      <c r="BS122" s="509"/>
      <c r="BT122" s="509"/>
      <c r="BU122" s="509"/>
      <c r="BV122" s="509"/>
      <c r="BW122" s="509"/>
      <c r="BX122" s="509"/>
      <c r="BY122" s="509"/>
      <c r="BZ122" s="509"/>
      <c r="CA122" s="509"/>
      <c r="CB122" s="509"/>
      <c r="CC122" s="509"/>
      <c r="CD122" s="509"/>
      <c r="CE122" s="509"/>
      <c r="CF122" s="509"/>
      <c r="CG122" s="509"/>
      <c r="CH122" s="509"/>
      <c r="CI122" s="509"/>
      <c r="CJ122" s="509"/>
      <c r="CK122" s="509"/>
      <c r="CL122" s="509"/>
    </row>
    <row r="123" spans="1:90" s="508" customFormat="1" x14ac:dyDescent="0.25">
      <c r="A123" s="531">
        <v>44621</v>
      </c>
      <c r="B123" s="137">
        <v>143151</v>
      </c>
      <c r="C123" s="137">
        <v>307</v>
      </c>
      <c r="D123" s="137">
        <v>18084</v>
      </c>
      <c r="E123" s="137">
        <v>107</v>
      </c>
      <c r="F123" s="137">
        <v>20458</v>
      </c>
      <c r="G123" s="137">
        <v>4</v>
      </c>
      <c r="H123" s="137">
        <v>16962</v>
      </c>
      <c r="I123" s="137">
        <v>110</v>
      </c>
      <c r="J123" s="137">
        <v>47005</v>
      </c>
      <c r="K123" s="137">
        <v>330</v>
      </c>
      <c r="L123" s="137">
        <v>31681</v>
      </c>
      <c r="M123" s="137">
        <v>155</v>
      </c>
      <c r="N123" s="137">
        <v>47010</v>
      </c>
      <c r="O123" s="137">
        <v>104</v>
      </c>
      <c r="P123" s="137">
        <v>29771</v>
      </c>
      <c r="Q123" s="137">
        <v>164</v>
      </c>
      <c r="R123" s="137">
        <v>6199</v>
      </c>
      <c r="S123" s="137">
        <v>1</v>
      </c>
      <c r="T123" s="137">
        <v>418905</v>
      </c>
      <c r="U123" s="137">
        <v>1469</v>
      </c>
      <c r="V123" s="137">
        <v>53384</v>
      </c>
      <c r="W123" s="137">
        <v>632</v>
      </c>
      <c r="X123" s="137">
        <v>45301</v>
      </c>
      <c r="Y123" s="137">
        <v>220</v>
      </c>
      <c r="Z123" s="137">
        <v>27874</v>
      </c>
      <c r="AA123" s="137">
        <v>20</v>
      </c>
      <c r="AB123" s="137">
        <v>70676</v>
      </c>
      <c r="AC123" s="137">
        <v>101</v>
      </c>
      <c r="AD123" s="137">
        <v>12581</v>
      </c>
      <c r="AE123" s="137">
        <v>87</v>
      </c>
      <c r="AF123" s="137">
        <v>9318</v>
      </c>
      <c r="AG123" s="137">
        <v>104</v>
      </c>
      <c r="AH123" s="137">
        <v>7717</v>
      </c>
      <c r="AI123" s="137">
        <v>82</v>
      </c>
      <c r="AJ123" s="137">
        <v>8786</v>
      </c>
      <c r="AK123" s="137">
        <v>116</v>
      </c>
      <c r="AL123" s="137">
        <v>610685</v>
      </c>
      <c r="AM123" s="137">
        <v>6445</v>
      </c>
      <c r="AN123" s="137">
        <v>18286</v>
      </c>
      <c r="AO123" s="137">
        <v>21</v>
      </c>
      <c r="AP123" s="137">
        <v>32655</v>
      </c>
      <c r="AQ123" s="137">
        <v>54</v>
      </c>
      <c r="AR123" s="137">
        <v>8500</v>
      </c>
      <c r="AS123" s="137">
        <v>116</v>
      </c>
      <c r="AT123" s="137">
        <v>69009</v>
      </c>
      <c r="AU123" s="137">
        <v>810</v>
      </c>
      <c r="AV123" s="532">
        <v>7326</v>
      </c>
      <c r="AW123" s="534">
        <v>62</v>
      </c>
      <c r="AX123" s="532">
        <f>B123+D123+F123+H123+J123+L123+N123+P123+R123+T123+V123+X123+Z123+AB123+AD123+AF123+AH123+AJ123+AL123+AN123+AP123+AR123+AT123+AV123</f>
        <v>1761324</v>
      </c>
      <c r="AY123" s="532">
        <f>C123+E123+G123+I123+K123+M123+O123+Q123+S123+U123+W123+Y123+AA123+AC123+AE123+AG123+AI123+AK123+AM123+AO123+AQ123+AS123+AU123+AW123</f>
        <v>11621</v>
      </c>
      <c r="AZ123" s="533">
        <f>SUM(AX123:AY123)</f>
        <v>1772945</v>
      </c>
      <c r="BB123" s="509"/>
      <c r="BC123" s="509"/>
      <c r="BD123" s="509"/>
      <c r="BE123" s="509"/>
      <c r="BF123" s="509"/>
      <c r="BG123" s="509"/>
      <c r="BH123" s="509"/>
      <c r="BI123" s="509"/>
      <c r="BJ123" s="509"/>
      <c r="BK123" s="509"/>
      <c r="BL123" s="509"/>
      <c r="BM123" s="509"/>
      <c r="BN123" s="509"/>
      <c r="BO123" s="509"/>
      <c r="BP123" s="509"/>
      <c r="BQ123" s="509"/>
      <c r="BR123" s="509"/>
      <c r="BS123" s="509"/>
      <c r="BT123" s="509"/>
      <c r="BU123" s="509"/>
      <c r="BV123" s="509"/>
      <c r="BW123" s="509"/>
      <c r="BX123" s="509"/>
      <c r="BY123" s="509"/>
      <c r="BZ123" s="509"/>
      <c r="CA123" s="509"/>
      <c r="CB123" s="509"/>
      <c r="CC123" s="509"/>
      <c r="CD123" s="509"/>
      <c r="CE123" s="509"/>
      <c r="CF123" s="509"/>
      <c r="CG123" s="509"/>
      <c r="CH123" s="509"/>
      <c r="CI123" s="509"/>
      <c r="CJ123" s="509"/>
      <c r="CK123" s="509"/>
      <c r="CL123" s="509"/>
    </row>
    <row r="124" spans="1:90" s="508" customFormat="1" x14ac:dyDescent="0.25">
      <c r="A124" s="531">
        <v>44652</v>
      </c>
      <c r="B124" s="137">
        <v>142508</v>
      </c>
      <c r="C124" s="137">
        <v>307</v>
      </c>
      <c r="D124" s="137">
        <v>18914</v>
      </c>
      <c r="E124" s="137">
        <v>107</v>
      </c>
      <c r="F124" s="137">
        <v>20270</v>
      </c>
      <c r="G124" s="137">
        <v>4</v>
      </c>
      <c r="H124" s="137">
        <v>18157</v>
      </c>
      <c r="I124" s="137">
        <v>110</v>
      </c>
      <c r="J124" s="137">
        <v>47861</v>
      </c>
      <c r="K124" s="137">
        <v>330</v>
      </c>
      <c r="L124" s="137">
        <v>32232</v>
      </c>
      <c r="M124" s="137">
        <v>155</v>
      </c>
      <c r="N124" s="137">
        <v>47352</v>
      </c>
      <c r="O124" s="137">
        <v>104</v>
      </c>
      <c r="P124" s="137">
        <v>29478</v>
      </c>
      <c r="Q124" s="137">
        <v>164</v>
      </c>
      <c r="R124" s="137">
        <v>6174</v>
      </c>
      <c r="S124" s="137">
        <v>1</v>
      </c>
      <c r="T124" s="137">
        <v>409805</v>
      </c>
      <c r="U124" s="137">
        <v>1409</v>
      </c>
      <c r="V124" s="137">
        <v>54441</v>
      </c>
      <c r="W124" s="137">
        <v>628</v>
      </c>
      <c r="X124" s="137">
        <v>45813</v>
      </c>
      <c r="Y124" s="137">
        <v>218</v>
      </c>
      <c r="Z124" s="137">
        <v>26626</v>
      </c>
      <c r="AA124" s="137">
        <v>20</v>
      </c>
      <c r="AB124" s="137">
        <v>70225</v>
      </c>
      <c r="AC124" s="137">
        <v>100</v>
      </c>
      <c r="AD124" s="137">
        <v>12940</v>
      </c>
      <c r="AE124" s="137">
        <v>87</v>
      </c>
      <c r="AF124" s="137">
        <v>9486</v>
      </c>
      <c r="AG124" s="137">
        <v>104</v>
      </c>
      <c r="AH124" s="137">
        <v>8208</v>
      </c>
      <c r="AI124" s="137">
        <v>82</v>
      </c>
      <c r="AJ124" s="137">
        <v>9353</v>
      </c>
      <c r="AK124" s="137">
        <v>116</v>
      </c>
      <c r="AL124" s="137">
        <v>611730</v>
      </c>
      <c r="AM124" s="137">
        <v>6267</v>
      </c>
      <c r="AN124" s="137">
        <v>18544</v>
      </c>
      <c r="AO124" s="137">
        <v>21</v>
      </c>
      <c r="AP124" s="137">
        <v>32839</v>
      </c>
      <c r="AQ124" s="137">
        <v>54</v>
      </c>
      <c r="AR124" s="137">
        <v>9932</v>
      </c>
      <c r="AS124" s="137">
        <v>109</v>
      </c>
      <c r="AT124" s="137">
        <v>69277</v>
      </c>
      <c r="AU124" s="137">
        <v>770</v>
      </c>
      <c r="AV124" s="532">
        <v>7327</v>
      </c>
      <c r="AW124" s="534">
        <v>62</v>
      </c>
      <c r="AX124" s="532">
        <f>B124+D124+F124+H124+J124+L124+N124+P124+R124+T124+V124+X124+Z124+AB124+AD124+AF124+AH124+AJ124+AL124+AN124+AP124+AR124+AT124+AV124</f>
        <v>1759492</v>
      </c>
      <c r="AY124" s="532">
        <f>C124+E124+G124+I124+K124+M124+O124+Q124+S124+U124+W124+Y124+AA124+AC124+AE124+AG124+AI124+AK124+AM124+AO124+AQ124+AS124+AU124+AW124</f>
        <v>11329</v>
      </c>
      <c r="AZ124" s="533">
        <f>SUM(AX124:AY124)</f>
        <v>1770821</v>
      </c>
      <c r="BB124" s="509"/>
      <c r="BC124" s="509"/>
      <c r="BD124" s="509"/>
      <c r="BE124" s="509"/>
      <c r="BF124" s="509"/>
      <c r="BG124" s="509"/>
      <c r="BH124" s="509"/>
      <c r="BI124" s="509"/>
      <c r="BJ124" s="509"/>
      <c r="BK124" s="509"/>
      <c r="BL124" s="509"/>
      <c r="BM124" s="509"/>
      <c r="BN124" s="509"/>
      <c r="BO124" s="509"/>
      <c r="BP124" s="509"/>
      <c r="BQ124" s="509"/>
      <c r="BR124" s="509"/>
      <c r="BS124" s="509"/>
      <c r="BT124" s="509"/>
      <c r="BU124" s="509"/>
      <c r="BV124" s="509"/>
      <c r="BW124" s="509"/>
      <c r="BX124" s="509"/>
      <c r="BY124" s="509"/>
      <c r="BZ124" s="509"/>
      <c r="CA124" s="509"/>
      <c r="CB124" s="509"/>
      <c r="CC124" s="509"/>
      <c r="CD124" s="509"/>
      <c r="CE124" s="509"/>
      <c r="CF124" s="509"/>
      <c r="CG124" s="509"/>
      <c r="CH124" s="509"/>
      <c r="CI124" s="509"/>
      <c r="CJ124" s="509"/>
      <c r="CK124" s="509"/>
      <c r="CL124" s="509"/>
    </row>
    <row r="125" spans="1:90" s="508" customFormat="1" x14ac:dyDescent="0.25">
      <c r="A125" s="531">
        <v>44682</v>
      </c>
      <c r="B125" s="137">
        <v>141888</v>
      </c>
      <c r="C125" s="137">
        <v>305</v>
      </c>
      <c r="D125" s="137">
        <v>18736</v>
      </c>
      <c r="E125" s="137">
        <v>107</v>
      </c>
      <c r="F125" s="137">
        <v>20023</v>
      </c>
      <c r="G125" s="137">
        <v>4</v>
      </c>
      <c r="H125" s="137">
        <v>17975</v>
      </c>
      <c r="I125" s="137">
        <v>110</v>
      </c>
      <c r="J125" s="137">
        <v>47330</v>
      </c>
      <c r="K125" s="137">
        <v>330</v>
      </c>
      <c r="L125" s="137">
        <v>31854</v>
      </c>
      <c r="M125" s="137">
        <v>155</v>
      </c>
      <c r="N125" s="137">
        <v>46478</v>
      </c>
      <c r="O125" s="137">
        <v>104</v>
      </c>
      <c r="P125" s="137">
        <v>29036</v>
      </c>
      <c r="Q125" s="137">
        <v>164</v>
      </c>
      <c r="R125" s="137">
        <v>6165</v>
      </c>
      <c r="S125" s="137">
        <v>0</v>
      </c>
      <c r="T125" s="137">
        <v>405806</v>
      </c>
      <c r="U125" s="137">
        <v>1401</v>
      </c>
      <c r="V125" s="137">
        <v>53915</v>
      </c>
      <c r="W125" s="137">
        <v>628</v>
      </c>
      <c r="X125" s="137">
        <v>45256</v>
      </c>
      <c r="Y125" s="137">
        <v>218</v>
      </c>
      <c r="Z125" s="137">
        <v>26123</v>
      </c>
      <c r="AA125" s="137">
        <v>20</v>
      </c>
      <c r="AB125" s="137">
        <v>69316</v>
      </c>
      <c r="AC125" s="137">
        <v>100</v>
      </c>
      <c r="AD125" s="137">
        <v>12739</v>
      </c>
      <c r="AE125" s="137">
        <v>87</v>
      </c>
      <c r="AF125" s="137">
        <v>9374</v>
      </c>
      <c r="AG125" s="137">
        <v>104</v>
      </c>
      <c r="AH125" s="137">
        <v>8101</v>
      </c>
      <c r="AI125" s="137">
        <v>82</v>
      </c>
      <c r="AJ125" s="137">
        <v>9200</v>
      </c>
      <c r="AK125" s="137">
        <v>116</v>
      </c>
      <c r="AL125" s="137">
        <v>608486</v>
      </c>
      <c r="AM125" s="137">
        <v>6184</v>
      </c>
      <c r="AN125" s="137">
        <v>18275</v>
      </c>
      <c r="AO125" s="137">
        <v>21</v>
      </c>
      <c r="AP125" s="137">
        <v>32334</v>
      </c>
      <c r="AQ125" s="137">
        <v>54</v>
      </c>
      <c r="AR125" s="137">
        <v>9785</v>
      </c>
      <c r="AS125" s="137">
        <v>107</v>
      </c>
      <c r="AT125" s="137">
        <v>68581</v>
      </c>
      <c r="AU125" s="137">
        <v>764</v>
      </c>
      <c r="AV125" s="532">
        <v>7222</v>
      </c>
      <c r="AW125" s="532">
        <v>62</v>
      </c>
      <c r="AX125" s="532">
        <f>B125+D125+F125+H125+J125+L125+N125+P125+R125+T125+V125+X125+Z125+AB125+AD125+AF125+AH125+AJ125+AL125+AN125+AP125+AR125+AT125+AV125</f>
        <v>1743998</v>
      </c>
      <c r="AY125" s="532">
        <f>C125+E125+G125+I125+K125+M125+O125+Q125+S125+U125+W125+Y125+AA125+AC125+AE125+AG125+AI125+AK125+AM125+AO125+AQ125+AS125+AU125+AW125</f>
        <v>11227</v>
      </c>
      <c r="AZ125" s="533">
        <f>SUM(AX125:AY125)</f>
        <v>1755225</v>
      </c>
      <c r="BB125" s="509"/>
      <c r="BC125" s="509"/>
      <c r="BD125" s="509"/>
      <c r="BE125" s="509"/>
      <c r="BF125" s="509"/>
      <c r="BG125" s="509"/>
      <c r="BH125" s="509"/>
      <c r="BI125" s="509"/>
      <c r="BJ125" s="509"/>
      <c r="BK125" s="509"/>
      <c r="BL125" s="509"/>
      <c r="BM125" s="509"/>
      <c r="BN125" s="509"/>
      <c r="BO125" s="509"/>
      <c r="BP125" s="509"/>
      <c r="BQ125" s="509"/>
      <c r="BR125" s="509"/>
      <c r="BS125" s="509"/>
      <c r="BT125" s="509"/>
      <c r="BU125" s="509"/>
      <c r="BV125" s="509"/>
      <c r="BW125" s="509"/>
      <c r="BX125" s="509"/>
      <c r="BY125" s="509"/>
      <c r="BZ125" s="509"/>
      <c r="CA125" s="509"/>
      <c r="CB125" s="509"/>
      <c r="CC125" s="509"/>
      <c r="CD125" s="509"/>
      <c r="CE125" s="509"/>
      <c r="CF125" s="509"/>
      <c r="CG125" s="509"/>
      <c r="CH125" s="509"/>
      <c r="CI125" s="509"/>
      <c r="CJ125" s="509"/>
      <c r="CK125" s="509"/>
      <c r="CL125" s="509"/>
    </row>
    <row r="126" spans="1:90" x14ac:dyDescent="0.25">
      <c r="B126" s="1" t="s">
        <v>41</v>
      </c>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37" zoomScale="75" zoomScaleNormal="75" workbookViewId="0">
      <selection activeCell="N42" sqref="N42"/>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Junio 2022</v>
      </c>
      <c r="B7" s="465"/>
      <c r="C7" s="465"/>
      <c r="D7" s="465"/>
      <c r="E7" s="465"/>
      <c r="F7" s="465"/>
      <c r="G7" s="465"/>
      <c r="H7" s="465"/>
      <c r="I7" s="465"/>
      <c r="J7" s="465"/>
      <c r="K7" s="465"/>
      <c r="L7" s="473" t="s">
        <v>9</v>
      </c>
      <c r="M7" s="466"/>
    </row>
    <row r="8" spans="1:13" ht="15.75" thickBot="1" x14ac:dyDescent="0.3">
      <c r="A8" s="487" t="str">
        <f>Índice!B8</f>
        <v>Fecha de corte: Mayo 2022</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5" t="s">
        <v>92</v>
      </c>
      <c r="C11" s="595"/>
      <c r="D11" s="595" t="s">
        <v>94</v>
      </c>
      <c r="E11" s="595"/>
      <c r="F11" s="595" t="s">
        <v>75</v>
      </c>
      <c r="G11" s="595"/>
      <c r="H11" s="595" t="s">
        <v>57</v>
      </c>
      <c r="I11" s="595"/>
      <c r="J11" s="595" t="s">
        <v>47</v>
      </c>
      <c r="K11" s="595"/>
      <c r="L11" s="595" t="s">
        <v>58</v>
      </c>
      <c r="M11" s="595"/>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15707</v>
      </c>
      <c r="E13" s="527">
        <v>23</v>
      </c>
      <c r="F13" s="527">
        <v>131</v>
      </c>
      <c r="G13" s="527">
        <v>0</v>
      </c>
      <c r="H13" s="527">
        <v>124936</v>
      </c>
      <c r="I13" s="527">
        <v>248</v>
      </c>
      <c r="J13" s="527">
        <v>25</v>
      </c>
      <c r="K13" s="527"/>
      <c r="L13" s="527">
        <v>1089</v>
      </c>
      <c r="M13" s="527">
        <v>34</v>
      </c>
    </row>
    <row r="14" spans="1:13" x14ac:dyDescent="0.25">
      <c r="A14" s="342" t="s">
        <v>13</v>
      </c>
      <c r="B14" s="528"/>
      <c r="C14" s="528"/>
      <c r="D14" s="528">
        <v>18735</v>
      </c>
      <c r="E14" s="528">
        <v>107</v>
      </c>
      <c r="F14" s="528"/>
      <c r="G14" s="528"/>
      <c r="H14" s="528"/>
      <c r="I14" s="528"/>
      <c r="J14" s="528">
        <v>1</v>
      </c>
      <c r="K14" s="528"/>
      <c r="L14" s="528"/>
      <c r="M14" s="528"/>
    </row>
    <row r="15" spans="1:13" x14ac:dyDescent="0.25">
      <c r="A15" s="342" t="s">
        <v>14</v>
      </c>
      <c r="B15" s="528"/>
      <c r="C15" s="528"/>
      <c r="D15" s="528">
        <v>20022</v>
      </c>
      <c r="E15" s="528">
        <v>4</v>
      </c>
      <c r="F15" s="528">
        <v>1</v>
      </c>
      <c r="G15" s="528">
        <v>0</v>
      </c>
      <c r="H15" s="528"/>
      <c r="I15" s="528"/>
      <c r="J15" s="528"/>
      <c r="K15" s="528"/>
      <c r="L15" s="528"/>
      <c r="M15" s="528"/>
    </row>
    <row r="16" spans="1:13" x14ac:dyDescent="0.25">
      <c r="A16" s="342" t="s">
        <v>15</v>
      </c>
      <c r="B16" s="528"/>
      <c r="C16" s="528"/>
      <c r="D16" s="528">
        <v>17959</v>
      </c>
      <c r="E16" s="528">
        <v>110</v>
      </c>
      <c r="F16" s="528"/>
      <c r="G16" s="528"/>
      <c r="H16" s="528"/>
      <c r="I16" s="528"/>
      <c r="J16" s="528"/>
      <c r="K16" s="528"/>
      <c r="L16" s="528">
        <v>16</v>
      </c>
      <c r="M16" s="528">
        <v>0</v>
      </c>
    </row>
    <row r="17" spans="1:13" x14ac:dyDescent="0.25">
      <c r="A17" s="342" t="s">
        <v>16</v>
      </c>
      <c r="B17" s="528"/>
      <c r="C17" s="528"/>
      <c r="D17" s="528">
        <v>47123</v>
      </c>
      <c r="E17" s="528">
        <v>326</v>
      </c>
      <c r="F17" s="528">
        <v>101</v>
      </c>
      <c r="G17" s="528">
        <v>0</v>
      </c>
      <c r="H17" s="528"/>
      <c r="I17" s="528"/>
      <c r="J17" s="528">
        <v>21</v>
      </c>
      <c r="K17" s="528"/>
      <c r="L17" s="528">
        <v>85</v>
      </c>
      <c r="M17" s="528">
        <v>4</v>
      </c>
    </row>
    <row r="18" spans="1:13" x14ac:dyDescent="0.25">
      <c r="A18" s="342" t="s">
        <v>17</v>
      </c>
      <c r="B18" s="528"/>
      <c r="C18" s="528"/>
      <c r="D18" s="528">
        <v>31783</v>
      </c>
      <c r="E18" s="528">
        <v>155</v>
      </c>
      <c r="F18" s="528">
        <v>62</v>
      </c>
      <c r="G18" s="528">
        <v>0</v>
      </c>
      <c r="H18" s="528"/>
      <c r="I18" s="528"/>
      <c r="J18" s="528">
        <v>9</v>
      </c>
      <c r="K18" s="528"/>
      <c r="L18" s="528"/>
      <c r="M18" s="528"/>
    </row>
    <row r="19" spans="1:13" x14ac:dyDescent="0.25">
      <c r="A19" s="342" t="s">
        <v>18</v>
      </c>
      <c r="B19" s="528"/>
      <c r="C19" s="528"/>
      <c r="D19" s="528">
        <v>42733</v>
      </c>
      <c r="E19" s="528">
        <v>40</v>
      </c>
      <c r="F19" s="528">
        <v>1592</v>
      </c>
      <c r="G19" s="528">
        <v>30</v>
      </c>
      <c r="H19" s="528"/>
      <c r="I19" s="528"/>
      <c r="J19" s="528">
        <v>125</v>
      </c>
      <c r="K19" s="528"/>
      <c r="L19" s="528">
        <v>2028</v>
      </c>
      <c r="M19" s="528">
        <v>34</v>
      </c>
    </row>
    <row r="20" spans="1:13" x14ac:dyDescent="0.25">
      <c r="A20" s="342" t="s">
        <v>19</v>
      </c>
      <c r="B20" s="528"/>
      <c r="C20" s="528"/>
      <c r="D20" s="528">
        <v>28386</v>
      </c>
      <c r="E20" s="528">
        <v>164</v>
      </c>
      <c r="F20" s="528">
        <v>636</v>
      </c>
      <c r="G20" s="528">
        <v>0</v>
      </c>
      <c r="H20" s="528"/>
      <c r="I20" s="528"/>
      <c r="J20" s="528">
        <v>14</v>
      </c>
      <c r="K20" s="528"/>
      <c r="L20" s="528"/>
      <c r="M20" s="528"/>
    </row>
    <row r="21" spans="1:13" x14ac:dyDescent="0.25">
      <c r="A21" s="342" t="s">
        <v>20</v>
      </c>
      <c r="B21" s="528"/>
      <c r="C21" s="528"/>
      <c r="D21" s="528">
        <v>6165</v>
      </c>
      <c r="E21" s="528">
        <v>0</v>
      </c>
      <c r="F21" s="528"/>
      <c r="G21" s="528"/>
      <c r="H21" s="528"/>
      <c r="I21" s="528"/>
      <c r="J21" s="528"/>
      <c r="K21" s="528"/>
      <c r="L21" s="528"/>
      <c r="M21" s="528"/>
    </row>
    <row r="22" spans="1:13" x14ac:dyDescent="0.25">
      <c r="A22" s="342" t="s">
        <v>21</v>
      </c>
      <c r="B22" s="528">
        <v>2077</v>
      </c>
      <c r="C22" s="528">
        <v>0</v>
      </c>
      <c r="D22" s="528">
        <v>268277</v>
      </c>
      <c r="E22" s="528">
        <v>259</v>
      </c>
      <c r="F22" s="528">
        <v>86104</v>
      </c>
      <c r="G22" s="528">
        <v>680</v>
      </c>
      <c r="H22" s="528">
        <v>0</v>
      </c>
      <c r="I22" s="528"/>
      <c r="J22" s="528">
        <v>12015</v>
      </c>
      <c r="K22" s="528">
        <v>43</v>
      </c>
      <c r="L22" s="528">
        <v>37333</v>
      </c>
      <c r="M22" s="528">
        <v>419</v>
      </c>
    </row>
    <row r="23" spans="1:13" x14ac:dyDescent="0.25">
      <c r="A23" s="342" t="s">
        <v>22</v>
      </c>
      <c r="B23" s="528"/>
      <c r="C23" s="528"/>
      <c r="D23" s="528">
        <v>49637</v>
      </c>
      <c r="E23" s="528">
        <v>387</v>
      </c>
      <c r="F23" s="528">
        <v>3713</v>
      </c>
      <c r="G23" s="528">
        <v>121</v>
      </c>
      <c r="H23" s="528"/>
      <c r="I23" s="528"/>
      <c r="J23" s="528">
        <v>11</v>
      </c>
      <c r="K23" s="528"/>
      <c r="L23" s="528">
        <v>554</v>
      </c>
      <c r="M23" s="528">
        <v>120</v>
      </c>
    </row>
    <row r="24" spans="1:13" x14ac:dyDescent="0.25">
      <c r="A24" s="342" t="s">
        <v>23</v>
      </c>
      <c r="B24" s="528"/>
      <c r="C24" s="528"/>
      <c r="D24" s="528">
        <v>44200</v>
      </c>
      <c r="E24" s="528">
        <v>75</v>
      </c>
      <c r="F24" s="528">
        <v>71</v>
      </c>
      <c r="G24" s="528">
        <v>0</v>
      </c>
      <c r="H24" s="528"/>
      <c r="I24" s="528"/>
      <c r="J24" s="528">
        <v>11</v>
      </c>
      <c r="K24" s="528"/>
      <c r="L24" s="528">
        <v>974</v>
      </c>
      <c r="M24" s="528">
        <v>143</v>
      </c>
    </row>
    <row r="25" spans="1:13" x14ac:dyDescent="0.25">
      <c r="A25" s="342" t="s">
        <v>24</v>
      </c>
      <c r="B25" s="528"/>
      <c r="C25" s="528"/>
      <c r="D25" s="528">
        <v>25058</v>
      </c>
      <c r="E25" s="528">
        <v>20</v>
      </c>
      <c r="F25" s="528">
        <v>1046</v>
      </c>
      <c r="G25" s="528">
        <v>0</v>
      </c>
      <c r="H25" s="528"/>
      <c r="I25" s="528"/>
      <c r="J25" s="528">
        <v>19</v>
      </c>
      <c r="K25" s="528"/>
      <c r="L25" s="528"/>
      <c r="M25" s="528"/>
    </row>
    <row r="26" spans="1:13" x14ac:dyDescent="0.25">
      <c r="A26" s="342" t="s">
        <v>25</v>
      </c>
      <c r="B26" s="528"/>
      <c r="C26" s="528"/>
      <c r="D26" s="528">
        <v>65264</v>
      </c>
      <c r="E26" s="528">
        <v>69</v>
      </c>
      <c r="F26" s="528">
        <v>1957</v>
      </c>
      <c r="G26" s="528">
        <v>11</v>
      </c>
      <c r="H26" s="528"/>
      <c r="I26" s="528"/>
      <c r="J26" s="528">
        <v>282</v>
      </c>
      <c r="K26" s="528"/>
      <c r="L26" s="528">
        <v>1813</v>
      </c>
      <c r="M26" s="528">
        <v>20</v>
      </c>
    </row>
    <row r="27" spans="1:13" x14ac:dyDescent="0.25">
      <c r="A27" s="342" t="s">
        <v>26</v>
      </c>
      <c r="B27" s="528"/>
      <c r="C27" s="528"/>
      <c r="D27" s="528">
        <v>12739</v>
      </c>
      <c r="E27" s="528">
        <v>87</v>
      </c>
      <c r="F27" s="528"/>
      <c r="G27" s="528"/>
      <c r="H27" s="528"/>
      <c r="I27" s="528"/>
      <c r="J27" s="528"/>
      <c r="K27" s="528"/>
      <c r="L27" s="528"/>
      <c r="M27" s="528"/>
    </row>
    <row r="28" spans="1:13" x14ac:dyDescent="0.25">
      <c r="A28" s="342" t="s">
        <v>27</v>
      </c>
      <c r="B28" s="528"/>
      <c r="C28" s="528"/>
      <c r="D28" s="528">
        <v>9374</v>
      </c>
      <c r="E28" s="528">
        <v>104</v>
      </c>
      <c r="F28" s="528"/>
      <c r="G28" s="528"/>
      <c r="H28" s="528"/>
      <c r="I28" s="528"/>
      <c r="J28" s="528">
        <v>0</v>
      </c>
      <c r="K28" s="528"/>
      <c r="L28" s="528"/>
      <c r="M28" s="528"/>
    </row>
    <row r="29" spans="1:13" x14ac:dyDescent="0.25">
      <c r="A29" s="342" t="s">
        <v>28</v>
      </c>
      <c r="B29" s="528"/>
      <c r="C29" s="528"/>
      <c r="D29" s="528">
        <v>8099</v>
      </c>
      <c r="E29" s="528">
        <v>82</v>
      </c>
      <c r="F29" s="528">
        <v>2</v>
      </c>
      <c r="G29" s="528">
        <v>0</v>
      </c>
      <c r="H29" s="528"/>
      <c r="I29" s="528"/>
      <c r="J29" s="528"/>
      <c r="K29" s="528"/>
      <c r="L29" s="528"/>
      <c r="M29" s="528"/>
    </row>
    <row r="30" spans="1:13" x14ac:dyDescent="0.25">
      <c r="A30" s="342" t="s">
        <v>29</v>
      </c>
      <c r="B30" s="528"/>
      <c r="C30" s="528"/>
      <c r="D30" s="528">
        <v>9199</v>
      </c>
      <c r="E30" s="528">
        <v>116</v>
      </c>
      <c r="F30" s="528"/>
      <c r="G30" s="528"/>
      <c r="H30" s="528"/>
      <c r="I30" s="528"/>
      <c r="J30" s="528">
        <v>1</v>
      </c>
      <c r="K30" s="528"/>
      <c r="L30" s="528"/>
      <c r="M30" s="528"/>
    </row>
    <row r="31" spans="1:13" x14ac:dyDescent="0.25">
      <c r="A31" s="342" t="s">
        <v>30</v>
      </c>
      <c r="B31" s="528">
        <v>17501</v>
      </c>
      <c r="C31" s="528">
        <v>0</v>
      </c>
      <c r="D31" s="528">
        <v>511018</v>
      </c>
      <c r="E31" s="528">
        <v>3168</v>
      </c>
      <c r="F31" s="528">
        <v>65918</v>
      </c>
      <c r="G31" s="528">
        <v>1094</v>
      </c>
      <c r="H31" s="528">
        <v>0</v>
      </c>
      <c r="I31" s="528"/>
      <c r="J31" s="528">
        <v>1022</v>
      </c>
      <c r="K31" s="528"/>
      <c r="L31" s="528">
        <v>13027</v>
      </c>
      <c r="M31" s="528">
        <v>1922</v>
      </c>
    </row>
    <row r="32" spans="1:13" x14ac:dyDescent="0.25">
      <c r="A32" s="342" t="s">
        <v>31</v>
      </c>
      <c r="B32" s="528"/>
      <c r="C32" s="528"/>
      <c r="D32" s="528">
        <v>17896</v>
      </c>
      <c r="E32" s="528">
        <v>21</v>
      </c>
      <c r="F32" s="528">
        <v>1</v>
      </c>
      <c r="G32" s="528">
        <v>0</v>
      </c>
      <c r="H32" s="528"/>
      <c r="I32" s="528"/>
      <c r="J32" s="528">
        <v>5</v>
      </c>
      <c r="K32" s="528"/>
      <c r="L32" s="528">
        <v>373</v>
      </c>
      <c r="M32" s="528">
        <v>0</v>
      </c>
    </row>
    <row r="33" spans="1:14" x14ac:dyDescent="0.25">
      <c r="A33" s="342" t="s">
        <v>56</v>
      </c>
      <c r="B33" s="528"/>
      <c r="C33" s="528"/>
      <c r="D33" s="528">
        <v>30077</v>
      </c>
      <c r="E33" s="528">
        <v>54</v>
      </c>
      <c r="F33" s="528">
        <v>2257</v>
      </c>
      <c r="G33" s="528">
        <v>0</v>
      </c>
      <c r="H33" s="528"/>
      <c r="I33" s="528"/>
      <c r="J33" s="528">
        <v>0</v>
      </c>
      <c r="K33" s="528"/>
      <c r="L33" s="528"/>
      <c r="M33" s="528"/>
    </row>
    <row r="34" spans="1:14" x14ac:dyDescent="0.25">
      <c r="A34" s="342" t="s">
        <v>33</v>
      </c>
      <c r="B34" s="528"/>
      <c r="C34" s="528"/>
      <c r="D34" s="528">
        <v>9785</v>
      </c>
      <c r="E34" s="528">
        <v>107</v>
      </c>
      <c r="F34" s="528"/>
      <c r="G34" s="528"/>
      <c r="H34" s="528"/>
      <c r="I34" s="528"/>
      <c r="J34" s="528">
        <v>0</v>
      </c>
      <c r="K34" s="528"/>
      <c r="L34" s="528"/>
      <c r="M34" s="528"/>
    </row>
    <row r="35" spans="1:14" x14ac:dyDescent="0.25">
      <c r="A35" s="342" t="s">
        <v>34</v>
      </c>
      <c r="B35" s="528"/>
      <c r="C35" s="528"/>
      <c r="D35" s="528">
        <v>67227</v>
      </c>
      <c r="E35" s="528">
        <v>410</v>
      </c>
      <c r="F35" s="528">
        <v>226</v>
      </c>
      <c r="G35" s="528">
        <v>0</v>
      </c>
      <c r="H35" s="528"/>
      <c r="I35" s="528"/>
      <c r="J35" s="528">
        <v>53</v>
      </c>
      <c r="K35" s="528"/>
      <c r="L35" s="528">
        <v>1075</v>
      </c>
      <c r="M35" s="528">
        <v>354</v>
      </c>
    </row>
    <row r="36" spans="1:14" ht="15.75" thickBot="1" x14ac:dyDescent="0.3">
      <c r="A36" s="343" t="s">
        <v>35</v>
      </c>
      <c r="B36" s="529"/>
      <c r="C36" s="529"/>
      <c r="D36" s="529">
        <v>7222</v>
      </c>
      <c r="E36" s="529">
        <v>62</v>
      </c>
      <c r="F36" s="529"/>
      <c r="G36" s="529"/>
      <c r="H36" s="529"/>
      <c r="I36" s="529"/>
      <c r="J36" s="529"/>
      <c r="K36" s="529"/>
      <c r="L36" s="529"/>
      <c r="M36" s="529"/>
    </row>
    <row r="37" spans="1:14" ht="15.75" thickBot="1" x14ac:dyDescent="0.3">
      <c r="A37" s="340" t="s">
        <v>49</v>
      </c>
      <c r="B37" s="344">
        <f>SUM(B13:B36)</f>
        <v>19578</v>
      </c>
      <c r="C37" s="344">
        <f>SUM(C13:C36)</f>
        <v>0</v>
      </c>
      <c r="D37" s="344">
        <f t="shared" ref="D37:M37" si="0">SUM(D13:D36)</f>
        <v>1363685</v>
      </c>
      <c r="E37" s="344">
        <f t="shared" si="0"/>
        <v>5950</v>
      </c>
      <c r="F37" s="344">
        <f>SUM(F13:F36)</f>
        <v>163818</v>
      </c>
      <c r="G37" s="344">
        <f t="shared" si="0"/>
        <v>1936</v>
      </c>
      <c r="H37" s="344">
        <f t="shared" si="0"/>
        <v>124936</v>
      </c>
      <c r="I37" s="344">
        <f t="shared" si="0"/>
        <v>248</v>
      </c>
      <c r="J37" s="344">
        <f t="shared" si="0"/>
        <v>13614</v>
      </c>
      <c r="K37" s="344">
        <f t="shared" si="0"/>
        <v>43</v>
      </c>
      <c r="L37" s="344">
        <f t="shared" si="0"/>
        <v>58367</v>
      </c>
      <c r="M37" s="344">
        <f t="shared" si="0"/>
        <v>3050</v>
      </c>
    </row>
    <row r="38" spans="1:14" ht="15.75" thickBot="1" x14ac:dyDescent="0.3">
      <c r="B38" s="596">
        <f>SUM(B37:C37)</f>
        <v>19578</v>
      </c>
      <c r="C38" s="596"/>
      <c r="D38" s="596">
        <f>SUM(D37:E37)</f>
        <v>1369635</v>
      </c>
      <c r="E38" s="596"/>
      <c r="F38" s="596">
        <f>SUM(F37:G37)</f>
        <v>165754</v>
      </c>
      <c r="G38" s="596"/>
      <c r="H38" s="596">
        <f>SUM(H37:I37)</f>
        <v>125184</v>
      </c>
      <c r="I38" s="596"/>
      <c r="J38" s="596">
        <f>SUM(J37:K37)</f>
        <v>13657</v>
      </c>
      <c r="K38" s="596"/>
      <c r="L38" s="596">
        <f>SUM(L37:M37)</f>
        <v>61417</v>
      </c>
      <c r="M38" s="596"/>
    </row>
    <row r="39" spans="1:14" ht="15.75" thickBot="1" x14ac:dyDescent="0.3">
      <c r="A39" s="1"/>
      <c r="B39" s="1"/>
    </row>
    <row r="40" spans="1:14" ht="15.75" thickBot="1" x14ac:dyDescent="0.3">
      <c r="A40" s="450" t="s">
        <v>36</v>
      </c>
      <c r="B40" s="451">
        <f>SUM(B37,D37,F37,H37,J37,L37)</f>
        <v>1743998</v>
      </c>
    </row>
    <row r="41" spans="1:14" ht="15.75" thickBot="1" x14ac:dyDescent="0.3">
      <c r="A41" s="450" t="s">
        <v>61</v>
      </c>
      <c r="B41" s="451">
        <f>SUM(C37,E37,G37,I37,K37,M37)</f>
        <v>11227</v>
      </c>
    </row>
    <row r="42" spans="1:14" ht="15.75" thickBot="1" x14ac:dyDescent="0.3">
      <c r="A42" s="450" t="s">
        <v>62</v>
      </c>
      <c r="B42" s="451">
        <f>SUM(B40:B41)</f>
        <v>1755225</v>
      </c>
    </row>
    <row r="43" spans="1:14" ht="15.75" thickBot="1" x14ac:dyDescent="0.3">
      <c r="B43" s="1"/>
    </row>
    <row r="44" spans="1:14" ht="15.75" thickBot="1" x14ac:dyDescent="0.3">
      <c r="B44" s="595" t="s">
        <v>92</v>
      </c>
      <c r="C44" s="595"/>
      <c r="D44" s="595" t="s">
        <v>94</v>
      </c>
      <c r="E44" s="595"/>
      <c r="F44" s="595" t="s">
        <v>75</v>
      </c>
      <c r="G44" s="595"/>
      <c r="H44" s="595" t="s">
        <v>57</v>
      </c>
      <c r="I44" s="595"/>
      <c r="J44" s="595" t="s">
        <v>47</v>
      </c>
      <c r="K44" s="595"/>
      <c r="L44" s="595" t="s">
        <v>58</v>
      </c>
      <c r="M44" s="595"/>
    </row>
    <row r="45" spans="1:14" ht="36" customHeight="1"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1.1225930304965947E-2</v>
      </c>
      <c r="C46" s="223">
        <f>C37/B41</f>
        <v>0</v>
      </c>
      <c r="D46" s="223">
        <f>D37/B40</f>
        <v>0.78193036918620318</v>
      </c>
      <c r="E46" s="223">
        <f>E37/B41</f>
        <v>0.52997238799323065</v>
      </c>
      <c r="F46" s="223">
        <f>F37/B40</f>
        <v>9.3932447170237576E-2</v>
      </c>
      <c r="G46" s="223">
        <f>G37/B41</f>
        <v>0.17244143582435201</v>
      </c>
      <c r="H46" s="223">
        <f>H37/B40</f>
        <v>7.163769683222114E-2</v>
      </c>
      <c r="I46" s="223">
        <f>I37/B41</f>
        <v>2.2089605415516165E-2</v>
      </c>
      <c r="J46" s="223">
        <f>J37/B40</f>
        <v>7.8062016126165283E-3</v>
      </c>
      <c r="K46" s="223">
        <f>K37/B41</f>
        <v>3.8300525518838516E-3</v>
      </c>
      <c r="L46" s="223">
        <f>L37/B40</f>
        <v>3.3467354893755609E-2</v>
      </c>
      <c r="M46" s="223">
        <f>M37/B41</f>
        <v>0.27166651821501736</v>
      </c>
    </row>
    <row r="47" spans="1:14" ht="30.75" thickBot="1" x14ac:dyDescent="0.3">
      <c r="A47" s="224" t="s">
        <v>65</v>
      </c>
      <c r="B47" s="594">
        <f>B38/B42</f>
        <v>1.1154125539460753E-2</v>
      </c>
      <c r="C47" s="594"/>
      <c r="D47" s="594">
        <f>D38/B42</f>
        <v>0.78031876255180954</v>
      </c>
      <c r="E47" s="594"/>
      <c r="F47" s="594">
        <f>F38/B42</f>
        <v>9.4434616644589728E-2</v>
      </c>
      <c r="G47" s="594"/>
      <c r="H47" s="594">
        <f>H38/B42</f>
        <v>7.1320770841345124E-2</v>
      </c>
      <c r="I47" s="594"/>
      <c r="J47" s="594">
        <f>J38/B42</f>
        <v>7.7807688472987793E-3</v>
      </c>
      <c r="K47" s="594"/>
      <c r="L47" s="594">
        <f>L38/B42</f>
        <v>3.4990955575496016E-2</v>
      </c>
      <c r="M47" s="594"/>
      <c r="N47" s="448"/>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05-2022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2022-06-17T17:55:39Z</dcterms:modified>
</cp:coreProperties>
</file>