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ourdes.ruiz\Desktop\MATEO-LU 2022\01.  Estadísticas\1. STF\2022\10. Octubre\"/>
    </mc:Choice>
  </mc:AlternateContent>
  <bookViews>
    <workbookView xWindow="0" yWindow="0" windowWidth="20490" windowHeight="7065" tabRatio="853"/>
  </bookViews>
  <sheets>
    <sheet name="Índice" sheetId="25" r:id="rId1"/>
    <sheet name="HISTORICO DENSIDAD" sheetId="27" r:id="rId2"/>
    <sheet name="HISTORICO POR TIPO DE ACCESO" sheetId="24" r:id="rId3"/>
    <sheet name="HISTORICO POR PROVINCIA" sheetId="26" r:id="rId4"/>
    <sheet name="10-2022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PROVINCIA'!$A$10:$CL$131</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62913"/>
</workbook>
</file>

<file path=xl/calcChain.xml><?xml version="1.0" encoding="utf-8"?>
<calcChain xmlns="http://schemas.openxmlformats.org/spreadsheetml/2006/main">
  <c r="X141" i="27" l="1"/>
  <c r="W141" i="27"/>
  <c r="V141" i="27"/>
  <c r="T141" i="27"/>
  <c r="S141" i="27"/>
  <c r="R141" i="27"/>
  <c r="AZ129" i="26" l="1"/>
  <c r="AY129" i="26"/>
  <c r="AX129" i="26"/>
  <c r="S140" i="27"/>
  <c r="R140" i="27"/>
  <c r="W140" i="27" l="1"/>
  <c r="T140" i="27"/>
  <c r="X140" i="27" s="1"/>
  <c r="AZ128" i="26"/>
  <c r="AY128" i="26"/>
  <c r="AX128" i="26"/>
  <c r="S139" i="27"/>
  <c r="R139" i="27"/>
  <c r="V140" i="27" l="1"/>
  <c r="T139" i="27"/>
  <c r="X139" i="27" s="1"/>
  <c r="AZ127" i="26"/>
  <c r="AY127" i="26"/>
  <c r="AX127" i="26"/>
  <c r="S138" i="27" l="1"/>
  <c r="R138" i="27"/>
  <c r="V139" i="27" s="1"/>
  <c r="T138" i="27" l="1"/>
  <c r="X138" i="27" s="1"/>
  <c r="W139" i="27"/>
  <c r="W138" i="27"/>
  <c r="AZ126" i="26"/>
  <c r="AY126" i="26"/>
  <c r="AX126" i="26"/>
  <c r="S137" i="27"/>
  <c r="R137" i="27"/>
  <c r="V138" i="27" s="1"/>
  <c r="V137" i="27" l="1"/>
  <c r="T137" i="27"/>
  <c r="X137" i="27" s="1"/>
  <c r="W137" i="27"/>
  <c r="AZ125" i="26"/>
  <c r="AY125" i="26"/>
  <c r="AX125" i="26"/>
  <c r="S136" i="27"/>
  <c r="R136" i="27"/>
  <c r="T136" i="27" s="1"/>
  <c r="X136" i="27" s="1"/>
  <c r="AY124" i="26" l="1"/>
  <c r="AZ124" i="26" s="1"/>
  <c r="AX124" i="26"/>
  <c r="S135" i="27"/>
  <c r="W136" i="27" s="1"/>
  <c r="R135" i="27"/>
  <c r="V136" i="27" s="1"/>
  <c r="T135" i="27" l="1"/>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<sst xmlns="http://schemas.openxmlformats.org/spreadsheetml/2006/main" count="232" uniqueCount="106">
  <si>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</si>
  <si>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</si>
  <si>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</si>
  <si>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</si>
  <si>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</si>
  <si>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</si>
  <si>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</si>
  <si>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</si>
  <si>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</si>
  <si>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</si>
  <si>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</si>
  <si>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</si>
  <si>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</si>
  <si>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</si>
  <si>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</si>
  <si>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</si>
  <si>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</si>
  <si>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</si>
  <si>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</si>
  <si>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</si>
  <si>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</si>
  <si>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</si>
  <si>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</si>
  <si>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</si>
  <si>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</si>
  <si>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</si>
  <si>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</si>
  <si>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</si>
  <si>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</si>
  <si>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</si>
  <si>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</si>
  <si>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</si>
  <si>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</si>
  <si>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</si>
  <si>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</si>
  <si>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</si>
  <si>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</si>
  <si>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</si>
  <si>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</si>
  <si>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</si>
  <si>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</si>
  <si>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</si>
  <si>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</si>
  <si>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</si>
  <si>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</si>
  <si>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</si>
  <si>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</si>
  <si>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</si>
  <si>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</si>
  <si>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</si>
  <si>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</si>
  <si>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</si>
  <si>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</si>
  <si>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</si>
  <si>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</si>
  <si>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</si>
  <si>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</si>
  <si>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</si>
  <si>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</si>
  <si>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</si>
  <si>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</si>
  <si>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</si>
  <si>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</si>
  <si>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</si>
  <si>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</si>
  <si>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</si>
  <si>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</si>
  <si>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</si>
  <si>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</si>
  <si>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</si>
  <si>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</si>
  <si>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</si>
  <si>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</si>
  <si>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</si>
  <si>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</si>
  <si>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</si>
  <si>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CENTURYLINK</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</si>
  <si>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</si>
  <si>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</si>
  <si>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</si>
  <si>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</si>
  <si>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</si>
  <si>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</si>
  <si>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</si>
  <si>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</si>
  <si>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</si>
  <si>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</si>
  <si>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</si>
  <si>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</si>
  <si>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</si>
  <si>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</si>
  <si>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</si>
  <si>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</si>
  <si>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</si>
  <si>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</si>
  <si>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</si>
  <si>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</si>
  <si>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</si>
  <si>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</si>
  <si>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</si>
  <si>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</si>
  <si>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</si>
  <si>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</si>
  <si>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</si>
  <si>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Fecha de publicación: Noviembre 2022</t>
  </si>
  <si>
    <t>Fecha de corte: Octubre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</si>
</sst>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 #,##0.00_ ;_ * \-#,##0.00_ ;_ * &quot;-&quot;??_ ;_ @_ "/>
    <numFmt numFmtId="165" formatCode="_ * #,##0_ ;_ * \-#,##0_ ;_ * &quot;-&quot;??_ ;_ @_ "/>
    <numFmt numFmtId="166" formatCode="_(* #,##0_);_(* \(#,##0\);_(* &quot;-&quot;??_);_(@_)"/>
  </numFmts>
  <fonts count="2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43" fontId="1"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43" fontId="1" fillId="0" borderId="0" applyFont="0" applyFill="0" applyBorder="0" applyAlignment="0" applyProtection="0"/>
  </cellStyleXfs>
  <cellXfs count="596">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23" fillId="2" borderId="59" xfId="21" applyFont="1" applyFill="1" applyBorder="1" applyAlignment="1">
      <alignment horizontal="center" vertical="center"/>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0" fillId="16" borderId="31"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2" xfId="0" applyFont="1" applyFill="1" applyBorder="1" applyAlignment="1">
      <alignment horizontal="center" vertical="center"/>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24" xfId="0" applyFont="1" applyFill="1" applyBorder="1" applyAlignment="1">
      <alignment horizontal="center" vertical="center"/>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3" fontId="14" fillId="7" borderId="22" xfId="0" applyNumberFormat="1" applyFont="1" applyFill="1" applyBorder="1" applyAlignment="1">
      <alignment horizontal="center"/>
    </xf>
    <xf numFmtId="0" fontId="10" fillId="7" borderId="22" xfId="14" applyFont="1" applyFill="1" applyBorder="1" applyAlignment="1">
      <alignment horizontal="center"/>
    </xf>
    <xf numFmtId="10" fontId="0" fillId="0" borderId="22" xfId="0" applyNumberFormat="1" applyBorder="1" applyAlignment="1">
      <alignment horizontal="center" vertic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3B56-49F5-830E-BC6960C9E115}"/>
              </c:ext>
            </c:extLst>
          </c:dPt>
          <c:dPt>
            <c:idx val="2"/>
            <c:bubble3D val="0"/>
            <c:spPr>
              <a:solidFill>
                <a:srgbClr val="C0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3B56-49F5-830E-BC6960C9E115}"/>
              </c:ext>
            </c:extLst>
          </c:dPt>
          <c:dPt>
            <c:idx val="3"/>
            <c:bubble3D val="0"/>
            <c:spPr>
              <a:solidFill>
                <a:schemeClr val="accent6">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3B56-49F5-830E-BC6960C9E115}"/>
              </c:ext>
            </c:extLst>
          </c:dPt>
          <c:dPt>
            <c:idx val="4"/>
            <c:bubble3D val="0"/>
            <c:spPr>
              <a:solidFill>
                <a:srgbClr val="7030A0"/>
              </a:solidFill>
              <a:ln w="25400">
                <a:solidFill>
                  <a:schemeClr val="lt1"/>
                </a:solidFill>
              </a:ln>
              <a:effectLst/>
              <a:sp3d contourW="25400">
                <a:contourClr>
                  <a:schemeClr val="lt1"/>
                </a:contourClr>
              </a:sp3d>
            </c:spPr>
            <c:extLst>
              <c:ext xmlns:c16="http://schemas.microsoft.com/office/drawing/2014/chart" uri="{C3380CC4-5D6E-409C-BE32-E72D297353CC}">
                <c16:uniqueId val="{00000009-3B56-49F5-830E-BC6960C9E115}"/>
              </c:ext>
            </c:extLst>
          </c:dPt>
          <c:dPt>
            <c:idx val="5"/>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B-3B56-49F5-830E-BC6960C9E115}"/>
              </c:ext>
            </c:extLst>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'10-2022 POR OPERADOR Y PROVINCI'!$B$44:$M$44</c15:sqref>
                  </c15:fullRef>
                </c:ext>
              </c:extLst>
              <c:f>('10-2022 POR OPERADOR Y PROVINCI'!$B$44,'10-2022 POR OPERADOR Y PROVINCI'!$D$44,'10-2022 POR OPERADOR Y PROVINCI'!$F$44,'10-2022 POR OPERADOR Y PROVINCI'!$H$44,'10-2022 POR OPERADOR Y PROVINCI'!$J$44,'10-2022 POR OPERADOR Y PROVINCI'!$L$44)</c:f>
              <c:strCache>
                <c:ptCount val="6"/>
                <c:pt idx="0">
                  <c:v>CENTURYLINK</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'10-2022 POR OPERADOR Y PROVINCI'!$B$47:$M$47</c15:sqref>
                  </c15:fullRef>
                </c:ext>
              </c:extLst>
              <c:f>('10-2022 POR OPERADOR Y PROVINCI'!$B$47,'10-2022 POR OPERADOR Y PROVINCI'!$D$47,'10-2022 POR OPERADOR Y PROVINCI'!$F$47,'10-2022 POR OPERADOR Y PROVINCI'!$H$47,'10-2022 POR OPERADOR Y PROVINCI'!$J$47,'10-2022 POR OPERADOR Y PROVINCI'!$L$47)</c:f>
              <c:numCache>
                <c:formatCode>0.00%</c:formatCode>
                <c:ptCount val="6"/>
                <c:pt idx="0">
                  <c:v>1.3708628662162659E-2</c:v>
                </c:pt>
                <c:pt idx="1">
                  <c:v>0.76030191329191665</c:v>
                </c:pt>
                <c:pt idx="2">
                  <c:v>0.1120198357561871</c:v>
                </c:pt>
                <c:pt idx="3">
                  <c:v>7.3617518378075814E-2</c:v>
                </c:pt>
                <c:pt idx="4">
                  <c:v>8.3829397586304959E-3</c:v>
                </c:pt>
                <c:pt idx="5">
                  <c:v>3.196916415302728E-2</c:v>
                </c:pt>
              </c:numCache>
            </c:numRef>
          </c:val>
          <c:extLst>
            <c:ext xmlns:c15="http://schemas.microsoft.com/office/drawing/2012/chart" uri="{02D57815-91ED-43cb-92C2-25804820EDAC}">
              <c15:categoryFilterExceptions>
                <c15:categoryFilterException>
                  <c15:sqref>'10-2022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'10-2022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'10-2022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'10-2022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'10-2022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'10-2022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 xmlns:c16="http://schemas.microsoft.com/office/drawing/2014/chart" uri="{C3380CC4-5D6E-409C-BE32-E72D297353CC}">
              <c16:uniqueId val="{00000018-5308-4183-9877-30390E835AC7}"/>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76201</xdr:rowOff>
    </xdr:from>
    <xdr:to>
      <xdr:col>12</xdr:col>
      <xdr:colOff>2333625</xdr:colOff>
      <xdr:row>4</xdr:row>
      <xdr:rowOff>30421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266701"/>
          <a:ext cx="2971800" cy="56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444501</xdr:colOff>
      <xdr:row>1</xdr:row>
      <xdr:rowOff>127000</xdr:rowOff>
    </xdr:from>
    <xdr:to>
      <xdr:col>23</xdr:col>
      <xdr:colOff>442384</xdr:colOff>
      <xdr:row>4</xdr:row>
      <xdr:rowOff>76987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1" y="317500"/>
          <a:ext cx="2971800" cy="563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201706</xdr:colOff>
      <xdr:row>0</xdr:row>
      <xdr:rowOff>291353</xdr:rowOff>
    </xdr:from>
    <xdr:to>
      <xdr:col>5</xdr:col>
      <xdr:colOff>1548653</xdr:colOff>
      <xdr:row>3</xdr:row>
      <xdr:rowOff>115585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9824" y="291353"/>
          <a:ext cx="2971800" cy="563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403412</xdr:colOff>
      <xdr:row>1</xdr:row>
      <xdr:rowOff>112060</xdr:rowOff>
    </xdr:from>
    <xdr:to>
      <xdr:col>19</xdr:col>
      <xdr:colOff>58271</xdr:colOff>
      <xdr:row>4</xdr:row>
      <xdr:rowOff>14733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853" y="302560"/>
          <a:ext cx="2971800" cy="563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19050</xdr:colOff>
      <xdr:row>1</xdr:row>
      <xdr:rowOff>47625</xdr:rowOff>
    </xdr:from>
    <xdr:to>
      <xdr:col>11</xdr:col>
      <xdr:colOff>993775</xdr:colOff>
      <xdr:row>4</xdr:row>
      <xdr:rowOff>1845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238125"/>
          <a:ext cx="2971800" cy="563820"/>
        </a:xfrm>
        <a:prstGeom prst="rect">
          <a:avLst/>
        </a:prstGeom>
      </xdr:spPr>
    </xdr:pic>
    <xdr:clientData/>
  </xdr:twoCellAnchor>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79</v>
      </c>
      <c r="C6" s="459"/>
      <c r="D6" s="459"/>
      <c r="E6" s="459"/>
      <c r="F6" s="459"/>
      <c r="G6" s="459"/>
      <c r="H6" s="459"/>
      <c r="I6" s="459"/>
      <c r="J6" s="459"/>
      <c r="K6" s="459"/>
      <c r="L6" s="459"/>
      <c r="M6" s="460"/>
    </row>
    <row r="7" spans="1:13" x14ac:dyDescent="0.25">
      <c r="A7" s="461"/>
      <c r="B7" s="468" t="s">
        <v>104</v>
      </c>
      <c r="C7" s="462"/>
      <c r="D7" s="462"/>
      <c r="E7" s="462"/>
      <c r="F7" s="462"/>
      <c r="G7" s="462"/>
      <c r="H7" s="462"/>
      <c r="I7" s="462"/>
      <c r="J7" s="462"/>
      <c r="K7" s="462"/>
      <c r="L7" s="462"/>
      <c r="M7" s="463"/>
    </row>
    <row r="8" spans="1:13" ht="15.75" thickBot="1" x14ac:dyDescent="0.3">
      <c r="A8" s="464"/>
      <c r="B8" s="469" t="s">
        <v>105</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48" t="s">
        <v>1</v>
      </c>
      <c r="B10" s="549"/>
      <c r="C10" s="549"/>
      <c r="D10" s="549"/>
      <c r="E10" s="549"/>
      <c r="F10" s="550"/>
      <c r="G10" s="551" t="s">
        <v>2</v>
      </c>
      <c r="H10" s="551"/>
      <c r="I10" s="551"/>
      <c r="J10" s="551"/>
      <c r="K10" s="551"/>
      <c r="L10" s="551"/>
      <c r="M10" s="552"/>
    </row>
    <row r="11" spans="1:13" x14ac:dyDescent="0.25">
      <c r="A11" s="553"/>
      <c r="B11" s="553"/>
      <c r="C11" s="553"/>
      <c r="D11" s="553"/>
      <c r="E11" s="553"/>
      <c r="F11" s="554"/>
      <c r="G11" s="555"/>
      <c r="H11" s="555"/>
      <c r="I11" s="555"/>
      <c r="J11" s="555"/>
      <c r="K11" s="555"/>
      <c r="L11" s="555"/>
      <c r="M11" s="556"/>
    </row>
    <row r="12" spans="1:13" x14ac:dyDescent="0.25">
      <c r="A12" s="539" t="s">
        <v>53</v>
      </c>
      <c r="B12" s="539"/>
      <c r="C12" s="539"/>
      <c r="D12" s="539"/>
      <c r="E12" s="539"/>
      <c r="F12" s="540"/>
      <c r="G12" s="444"/>
      <c r="H12" s="541" t="s">
        <v>55</v>
      </c>
      <c r="I12" s="541"/>
      <c r="J12" s="541"/>
      <c r="K12" s="541"/>
      <c r="L12" s="541"/>
      <c r="M12" s="541"/>
    </row>
    <row r="13" spans="1:13" x14ac:dyDescent="0.25">
      <c r="A13" s="545"/>
      <c r="B13" s="546"/>
      <c r="C13" s="546"/>
      <c r="D13" s="546"/>
      <c r="E13" s="546"/>
      <c r="F13" s="546"/>
      <c r="G13" s="546"/>
      <c r="H13" s="546"/>
      <c r="I13" s="546"/>
      <c r="J13" s="546"/>
      <c r="K13" s="546"/>
      <c r="L13" s="546"/>
      <c r="M13" s="547"/>
    </row>
    <row r="14" spans="1:13" x14ac:dyDescent="0.25">
      <c r="A14" s="539" t="s">
        <v>52</v>
      </c>
      <c r="B14" s="539"/>
      <c r="C14" s="539"/>
      <c r="D14" s="539"/>
      <c r="E14" s="539"/>
      <c r="F14" s="540"/>
      <c r="G14" s="444"/>
      <c r="H14" s="541" t="s">
        <v>56</v>
      </c>
      <c r="I14" s="541"/>
      <c r="J14" s="541"/>
      <c r="K14" s="541"/>
      <c r="L14" s="541"/>
      <c r="M14" s="541"/>
    </row>
    <row r="15" spans="1:13" x14ac:dyDescent="0.25">
      <c r="A15" s="542"/>
      <c r="B15" s="543"/>
      <c r="C15" s="543"/>
      <c r="D15" s="543"/>
      <c r="E15" s="543"/>
      <c r="F15" s="543"/>
      <c r="G15" s="543"/>
      <c r="H15" s="543"/>
      <c r="I15" s="543"/>
      <c r="J15" s="543"/>
      <c r="K15" s="543"/>
      <c r="L15" s="543"/>
      <c r="M15" s="544"/>
    </row>
    <row r="16" spans="1:13" x14ac:dyDescent="0.25">
      <c r="A16" s="539" t="s">
        <v>51</v>
      </c>
      <c r="B16" s="539"/>
      <c r="C16" s="539"/>
      <c r="D16" s="539"/>
      <c r="E16" s="539"/>
      <c r="F16" s="540"/>
      <c r="G16" s="444"/>
      <c r="H16" s="541" t="s">
        <v>57</v>
      </c>
      <c r="I16" s="541"/>
      <c r="J16" s="541"/>
      <c r="K16" s="541"/>
      <c r="L16" s="541"/>
      <c r="M16" s="541"/>
    </row>
    <row r="17" spans="1:13" x14ac:dyDescent="0.25">
      <c r="A17" s="542"/>
      <c r="B17" s="543"/>
      <c r="C17" s="543"/>
      <c r="D17" s="543"/>
      <c r="E17" s="543"/>
      <c r="F17" s="543"/>
      <c r="G17" s="543"/>
      <c r="H17" s="543"/>
      <c r="I17" s="543"/>
      <c r="J17" s="543"/>
      <c r="K17" s="543"/>
      <c r="L17" s="543"/>
      <c r="M17" s="544"/>
    </row>
    <row r="18" spans="1:13" x14ac:dyDescent="0.25">
      <c r="A18" s="539" t="s">
        <v>54</v>
      </c>
      <c r="B18" s="539"/>
      <c r="C18" s="539"/>
      <c r="D18" s="539"/>
      <c r="E18" s="539"/>
      <c r="F18" s="540"/>
      <c r="G18" s="444"/>
      <c r="H18" s="541" t="s">
        <v>58</v>
      </c>
      <c r="I18" s="541"/>
      <c r="J18" s="541"/>
      <c r="K18" s="541"/>
      <c r="L18" s="541"/>
      <c r="M18" s="541"/>
    </row>
  </sheetData>
  <mergeCells count="15">
    <mergeCell ref="A13:M13"/>
    <mergeCell ref="A10:F10"/>
    <mergeCell ref="G10:M10"/>
    <mergeCell ref="A11:F11"/>
    <mergeCell ref="A12:F12"/>
    <mergeCell ref="H12:M12"/>
    <mergeCell ref="G11:M11"/>
    <mergeCell ref="A16:F16"/>
    <mergeCell ref="A18:F18"/>
    <mergeCell ref="H16:M16"/>
    <mergeCell ref="H18:M18"/>
    <mergeCell ref="A14:F14"/>
    <mergeCell ref="H14:M14"/>
    <mergeCell ref="A17:M17"/>
    <mergeCell ref="A15:M15"/>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59"/>
  <sheetViews>
    <sheetView showGridLines="0" topLeftCell="M2" zoomScaleNormal="100" workbookViewId="0">
      <pane ySplit="10" topLeftCell="A135" activePane="bottomLeft" state="frozen"/>
      <selection activeCell="A2" sqref="A2"/>
      <selection pane="bottomLeft" activeCell="X141" sqref="X141"/>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Noviembre 2022</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Octubre 2022</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66" t="s">
        <v>35</v>
      </c>
      <c r="B10" s="568" t="s">
        <v>60</v>
      </c>
      <c r="C10" s="569"/>
      <c r="D10" s="570" t="s">
        <v>36</v>
      </c>
      <c r="E10" s="569"/>
      <c r="F10" s="570" t="s">
        <v>37</v>
      </c>
      <c r="G10" s="569"/>
      <c r="H10" s="570" t="s">
        <v>59</v>
      </c>
      <c r="I10" s="569"/>
      <c r="J10" s="570" t="s">
        <v>38</v>
      </c>
      <c r="K10" s="569"/>
      <c r="L10" s="570" t="s">
        <v>76</v>
      </c>
      <c r="M10" s="569"/>
      <c r="N10" s="570" t="s">
        <v>39</v>
      </c>
      <c r="O10" s="569"/>
      <c r="P10" s="570" t="s">
        <v>40</v>
      </c>
      <c r="Q10" s="569"/>
      <c r="R10" s="570" t="s">
        <v>41</v>
      </c>
      <c r="S10" s="569"/>
      <c r="T10" s="577" t="s">
        <v>42</v>
      </c>
      <c r="U10" s="566" t="s">
        <v>43</v>
      </c>
      <c r="V10" s="574" t="s">
        <v>88</v>
      </c>
      <c r="W10" s="574" t="s">
        <v>89</v>
      </c>
      <c r="X10" s="574" t="s">
        <v>44</v>
      </c>
      <c r="Y10" s="576"/>
    </row>
    <row r="11" spans="1:25" s="136" customFormat="1" ht="38.25" customHeight="1" thickBot="1" x14ac:dyDescent="0.25">
      <c r="A11" s="567"/>
      <c r="B11" s="535" t="s">
        <v>84</v>
      </c>
      <c r="C11" s="471" t="s">
        <v>85</v>
      </c>
      <c r="D11" s="535" t="s">
        <v>84</v>
      </c>
      <c r="E11" s="533" t="s">
        <v>85</v>
      </c>
      <c r="F11" s="535" t="s">
        <v>84</v>
      </c>
      <c r="G11" s="533" t="s">
        <v>85</v>
      </c>
      <c r="H11" s="535" t="s">
        <v>84</v>
      </c>
      <c r="I11" s="533" t="s">
        <v>85</v>
      </c>
      <c r="J11" s="535" t="s">
        <v>84</v>
      </c>
      <c r="K11" s="533" t="s">
        <v>85</v>
      </c>
      <c r="L11" s="535" t="s">
        <v>84</v>
      </c>
      <c r="M11" s="533" t="s">
        <v>85</v>
      </c>
      <c r="N11" s="535" t="s">
        <v>84</v>
      </c>
      <c r="O11" s="533" t="s">
        <v>85</v>
      </c>
      <c r="P11" s="535" t="s">
        <v>84</v>
      </c>
      <c r="Q11" s="533" t="s">
        <v>85</v>
      </c>
      <c r="R11" s="472" t="s">
        <v>86</v>
      </c>
      <c r="S11" s="473" t="s">
        <v>87</v>
      </c>
      <c r="T11" s="578"/>
      <c r="U11" s="579"/>
      <c r="V11" s="575"/>
      <c r="W11" s="575"/>
      <c r="X11" s="575"/>
      <c r="Y11" s="576"/>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B91+D91+F91+H91+J91+L91+N91+P142</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B92+D92+F92+H92+J92+L92+N92+P143</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B93+D93+F93+H93+J93+L93+N93+P144</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B94+D94+F94+H94+J94+L94+N94+P147</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B95+D95+F95+H95+J95+L95+N95+P148</f>
        <v>2344955</v>
      </c>
      <c r="S95" s="303">
        <f t="shared" si="29"/>
        <v>15626</v>
      </c>
      <c r="T95" s="192">
        <f t="shared" si="32"/>
        <v>2360581</v>
      </c>
      <c r="U95" s="375">
        <v>17023408.000000015</v>
      </c>
      <c r="V95" s="289">
        <f t="shared" ref="V95:W100" si="35">(R95-R94)/R94</f>
        <v>-3.3749897998041562E-3</v>
      </c>
      <c r="W95" s="288">
        <f t="shared" si="35"/>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B96+D96+F96+H96+J96+L96+N96+P149</f>
        <v>2334322</v>
      </c>
      <c r="S96" s="373">
        <f t="shared" si="29"/>
        <v>15518</v>
      </c>
      <c r="T96" s="158">
        <f t="shared" si="32"/>
        <v>2349840</v>
      </c>
      <c r="U96" s="164">
        <v>17043789.5</v>
      </c>
      <c r="V96" s="282">
        <f t="shared" si="35"/>
        <v>-4.5344153725764462E-3</v>
      </c>
      <c r="W96" s="286">
        <f t="shared" si="35"/>
        <v>-6.9115576603097405E-3</v>
      </c>
      <c r="X96" s="160">
        <f t="shared" ref="X96:X122" si="36">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B97+D97+F97+H97+J97+L97+N97+P150</f>
        <v>2329247</v>
      </c>
      <c r="S97" s="373">
        <f t="shared" si="29"/>
        <v>15496</v>
      </c>
      <c r="T97" s="158">
        <f t="shared" si="32"/>
        <v>2344743</v>
      </c>
      <c r="U97" s="164">
        <v>17064171.000000022</v>
      </c>
      <c r="V97" s="282">
        <f t="shared" si="35"/>
        <v>-2.1740788117491933E-3</v>
      </c>
      <c r="W97" s="286">
        <f t="shared" si="35"/>
        <v>-1.4177084675860291E-3</v>
      </c>
      <c r="X97" s="160">
        <f t="shared" si="36"/>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B98+D98+F98+H98+J98+L98+N98+P151</f>
        <v>2322445</v>
      </c>
      <c r="S98" s="373">
        <f t="shared" si="29"/>
        <v>15426</v>
      </c>
      <c r="T98" s="158">
        <f t="shared" si="32"/>
        <v>2337871</v>
      </c>
      <c r="U98" s="164">
        <v>17084552.500000004</v>
      </c>
      <c r="V98" s="282">
        <f t="shared" si="35"/>
        <v>-2.9202570616169089E-3</v>
      </c>
      <c r="W98" s="286">
        <f t="shared" si="35"/>
        <v>-4.5172947857511619E-3</v>
      </c>
      <c r="X98" s="160">
        <f t="shared" si="36"/>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B99+D99+F99+H99+J99+L99+N99+P152</f>
        <v>2312693</v>
      </c>
      <c r="S99" s="373">
        <f t="shared" si="29"/>
        <v>15384</v>
      </c>
      <c r="T99" s="158">
        <f t="shared" si="32"/>
        <v>2328077</v>
      </c>
      <c r="U99" s="164">
        <v>17104933.999999989</v>
      </c>
      <c r="V99" s="282">
        <f t="shared" si="35"/>
        <v>-4.1990230123856538E-3</v>
      </c>
      <c r="W99" s="286">
        <f t="shared" si="35"/>
        <v>-2.7226760015558148E-3</v>
      </c>
      <c r="X99" s="160">
        <f t="shared" si="36"/>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B100+D100+F100+H100+J100+L100+N100+P153</f>
        <v>2300716</v>
      </c>
      <c r="S100" s="373">
        <f t="shared" si="29"/>
        <v>15390</v>
      </c>
      <c r="T100" s="158">
        <f t="shared" si="32"/>
        <v>2316106</v>
      </c>
      <c r="U100" s="164">
        <v>17125315.500000004</v>
      </c>
      <c r="V100" s="282">
        <f t="shared" si="35"/>
        <v>-5.1788110224746647E-3</v>
      </c>
      <c r="W100" s="286">
        <f t="shared" si="35"/>
        <v>3.9001560062402497E-4</v>
      </c>
      <c r="X100" s="160">
        <f t="shared" si="36"/>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B101+D101+F101+H101+J101+L101+N101+P154</f>
        <v>2288284</v>
      </c>
      <c r="S101" s="373">
        <f t="shared" si="29"/>
        <v>15348</v>
      </c>
      <c r="T101" s="158">
        <f t="shared" si="32"/>
        <v>2303632</v>
      </c>
      <c r="U101" s="164">
        <v>17145696.999999993</v>
      </c>
      <c r="V101" s="282">
        <f t="shared" ref="V101:W128" si="37">(R101-R100)/R100</f>
        <v>-5.4035352472882351E-3</v>
      </c>
      <c r="W101" s="286">
        <f t="shared" si="37"/>
        <v>-2.7290448343079924E-3</v>
      </c>
      <c r="X101" s="160">
        <f t="shared" si="36"/>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B102+D102+F102+H102+J102+L102+N102+P155</f>
        <v>2272046</v>
      </c>
      <c r="S102" s="373">
        <f t="shared" si="29"/>
        <v>15404</v>
      </c>
      <c r="T102" s="158">
        <f t="shared" si="32"/>
        <v>2287450</v>
      </c>
      <c r="U102" s="164">
        <v>17166078.499999996</v>
      </c>
      <c r="V102" s="282">
        <f t="shared" si="37"/>
        <v>-7.0961471565592384E-3</v>
      </c>
      <c r="W102" s="286">
        <f t="shared" si="37"/>
        <v>3.6486838676048996E-3</v>
      </c>
      <c r="X102" s="160">
        <f t="shared" si="36"/>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B103+D103+F103+H103+J103+L103+N103+P156</f>
        <v>2251436</v>
      </c>
      <c r="S103" s="373">
        <f t="shared" si="29"/>
        <v>15327</v>
      </c>
      <c r="T103" s="158">
        <f t="shared" si="32"/>
        <v>2266763</v>
      </c>
      <c r="U103" s="164">
        <v>17186459.999999993</v>
      </c>
      <c r="V103" s="282">
        <f t="shared" si="37"/>
        <v>-9.0711191586790065E-3</v>
      </c>
      <c r="W103" s="286">
        <f t="shared" si="37"/>
        <v>-4.998701635938717E-3</v>
      </c>
      <c r="X103" s="160">
        <f t="shared" si="36"/>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B104+D104+F104+H104+J104+L104+N104+P157</f>
        <v>2235936</v>
      </c>
      <c r="S104" s="373">
        <f t="shared" si="29"/>
        <v>15263</v>
      </c>
      <c r="T104" s="158">
        <f t="shared" si="32"/>
        <v>2251199</v>
      </c>
      <c r="U104" s="164">
        <v>17206841.499999993</v>
      </c>
      <c r="V104" s="282">
        <f t="shared" si="37"/>
        <v>-6.8844950511584603E-3</v>
      </c>
      <c r="W104" s="286">
        <f t="shared" si="37"/>
        <v>-4.1756377634240231E-3</v>
      </c>
      <c r="X104" s="160">
        <f t="shared" si="36"/>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B105+D105+F105+H105+J105+L105+N105+P158</f>
        <v>2215986</v>
      </c>
      <c r="S105" s="373">
        <f t="shared" si="29"/>
        <v>15185</v>
      </c>
      <c r="T105" s="158">
        <f t="shared" si="32"/>
        <v>2231171</v>
      </c>
      <c r="U105" s="164">
        <v>17227223</v>
      </c>
      <c r="V105" s="282">
        <f t="shared" si="37"/>
        <v>-8.9224378515306343E-3</v>
      </c>
      <c r="W105" s="286">
        <f t="shared" si="37"/>
        <v>-5.1103976937692461E-3</v>
      </c>
      <c r="X105" s="160">
        <f t="shared" si="36"/>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B106+D106+F106+H106+J106+L106+N106+P159</f>
        <v>2197294</v>
      </c>
      <c r="S106" s="373">
        <f t="shared" si="29"/>
        <v>15120</v>
      </c>
      <c r="T106" s="158">
        <f t="shared" si="32"/>
        <v>2212414</v>
      </c>
      <c r="U106" s="164">
        <v>17247604.500000004</v>
      </c>
      <c r="V106" s="282">
        <f t="shared" si="37"/>
        <v>-8.4350713407034157E-3</v>
      </c>
      <c r="W106" s="286">
        <f t="shared" si="37"/>
        <v>-4.2805400065854459E-3</v>
      </c>
      <c r="X106" s="160">
        <f t="shared" si="36"/>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B107+D107+F107+H107+J107+L107+N107+P160</f>
        <v>2181202</v>
      </c>
      <c r="S107" s="393">
        <f t="shared" si="29"/>
        <v>14638</v>
      </c>
      <c r="T107" s="394">
        <f t="shared" ref="T107:T129" si="38">R107+S107</f>
        <v>2195840</v>
      </c>
      <c r="U107" s="395">
        <v>17267985.955258224</v>
      </c>
      <c r="V107" s="396">
        <f t="shared" si="37"/>
        <v>-7.3235534252585228E-3</v>
      </c>
      <c r="W107" s="397">
        <f t="shared" si="37"/>
        <v>-3.1878306878306881E-2</v>
      </c>
      <c r="X107" s="398">
        <f t="shared" si="36"/>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B108+D108+F108+H108+J108+L108+N108+P161</f>
        <v>2154911</v>
      </c>
      <c r="S108" s="373">
        <f t="shared" si="29"/>
        <v>14640</v>
      </c>
      <c r="T108" s="158">
        <f t="shared" si="38"/>
        <v>2169551</v>
      </c>
      <c r="U108" s="164">
        <v>17288207.401884053</v>
      </c>
      <c r="V108" s="282">
        <f t="shared" ref="V108:V119" si="39">(R108-R107)/R107</f>
        <v>-1.2053445760640234E-2</v>
      </c>
      <c r="W108" s="286">
        <f t="shared" si="37"/>
        <v>1.3663068725235688E-4</v>
      </c>
      <c r="X108" s="160">
        <f t="shared" si="36"/>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B109+D109+F109+H109+J109+L109+N109+P162</f>
        <v>2140268</v>
      </c>
      <c r="S109" s="373">
        <f t="shared" si="29"/>
        <v>14516</v>
      </c>
      <c r="T109" s="158">
        <f t="shared" si="38"/>
        <v>2154784</v>
      </c>
      <c r="U109" s="164">
        <v>17308428.848509841</v>
      </c>
      <c r="V109" s="282">
        <f t="shared" si="39"/>
        <v>-6.7951762276957147E-3</v>
      </c>
      <c r="W109" s="286">
        <f t="shared" si="37"/>
        <v>-8.4699453551912562E-3</v>
      </c>
      <c r="X109" s="160">
        <f t="shared" si="36"/>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B110+D110+F110+H110+J110+L110+N110+P163</f>
        <v>2128881</v>
      </c>
      <c r="S110" s="373">
        <f t="shared" si="29"/>
        <v>14434</v>
      </c>
      <c r="T110" s="158">
        <f t="shared" si="38"/>
        <v>2143315</v>
      </c>
      <c r="U110" s="164">
        <v>17328650.295135688</v>
      </c>
      <c r="V110" s="282">
        <f t="shared" si="39"/>
        <v>-5.3203617490893661E-3</v>
      </c>
      <c r="W110" s="286">
        <f t="shared" si="37"/>
        <v>-5.6489391016809037E-3</v>
      </c>
      <c r="X110" s="160">
        <f t="shared" si="36"/>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B111+D111+F111+H111+J111+L111+N111+P164</f>
        <v>2125238</v>
      </c>
      <c r="S111" s="373">
        <f t="shared" si="29"/>
        <v>14264</v>
      </c>
      <c r="T111" s="158">
        <f t="shared" si="38"/>
        <v>2139502</v>
      </c>
      <c r="U111" s="164">
        <v>17348871.741761539</v>
      </c>
      <c r="V111" s="282">
        <f t="shared" si="39"/>
        <v>-1.711227635551259E-3</v>
      </c>
      <c r="W111" s="286">
        <f t="shared" si="37"/>
        <v>-1.1777746986282389E-2</v>
      </c>
      <c r="X111" s="160">
        <f t="shared" si="36"/>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B112+D112+F112+H112+J112+L112+N112+P165</f>
        <v>2123887</v>
      </c>
      <c r="S112" s="373">
        <f t="shared" si="29"/>
        <v>14204</v>
      </c>
      <c r="T112" s="158">
        <f t="shared" si="38"/>
        <v>2138091</v>
      </c>
      <c r="U112" s="164">
        <v>17369093.188387331</v>
      </c>
      <c r="V112" s="282">
        <f t="shared" si="39"/>
        <v>-6.3569350820943352E-4</v>
      </c>
      <c r="W112" s="286">
        <f t="shared" si="37"/>
        <v>-4.2063937184520471E-3</v>
      </c>
      <c r="X112" s="160">
        <f t="shared" si="36"/>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B113+D113+F113+H113+J113+L113+N113+P166</f>
        <v>2119632</v>
      </c>
      <c r="S113" s="497">
        <f t="shared" si="29"/>
        <v>14168</v>
      </c>
      <c r="T113" s="498">
        <f t="shared" si="38"/>
        <v>2133800</v>
      </c>
      <c r="U113" s="499">
        <v>17389314.635013156</v>
      </c>
      <c r="V113" s="500">
        <f t="shared" si="39"/>
        <v>-2.0034022525680507E-3</v>
      </c>
      <c r="W113" s="501">
        <f t="shared" si="37"/>
        <v>-2.5344973246972683E-3</v>
      </c>
      <c r="X113" s="502">
        <f t="shared" si="36"/>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B114+D114+F114+H114+J114+L114+N114+P167</f>
        <v>2105335</v>
      </c>
      <c r="S114" s="497">
        <f t="shared" si="29"/>
        <v>14059</v>
      </c>
      <c r="T114" s="498">
        <f t="shared" si="38"/>
        <v>2119394</v>
      </c>
      <c r="U114" s="499">
        <v>17409536</v>
      </c>
      <c r="V114" s="500">
        <f t="shared" si="39"/>
        <v>-6.7450387614453834E-3</v>
      </c>
      <c r="W114" s="501">
        <f t="shared" si="37"/>
        <v>-7.69339356295878E-3</v>
      </c>
      <c r="X114" s="502">
        <f t="shared" si="36"/>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B115+D115+F115+H115+J115+L115+N115+P168</f>
        <v>2096655</v>
      </c>
      <c r="S115" s="497">
        <f t="shared" si="29"/>
        <v>13927</v>
      </c>
      <c r="T115" s="498">
        <f t="shared" si="38"/>
        <v>2110582</v>
      </c>
      <c r="U115" s="499">
        <v>17429758</v>
      </c>
      <c r="V115" s="500">
        <f t="shared" si="39"/>
        <v>-4.1228593074261344E-3</v>
      </c>
      <c r="W115" s="501">
        <f>(S115-S114)/S114</f>
        <v>-9.3890034853119E-3</v>
      </c>
      <c r="X115" s="502">
        <f t="shared" si="36"/>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B116+D116+F116+H116+J116+L116+N116+P169</f>
        <v>2083852</v>
      </c>
      <c r="S116" s="497">
        <f t="shared" si="29"/>
        <v>13814</v>
      </c>
      <c r="T116" s="498">
        <f t="shared" si="38"/>
        <v>2097666</v>
      </c>
      <c r="U116" s="499">
        <v>17449978.974890605</v>
      </c>
      <c r="V116" s="500">
        <f t="shared" si="39"/>
        <v>-6.106393278817927E-3</v>
      </c>
      <c r="W116" s="501">
        <f t="shared" si="37"/>
        <v>-8.113735908666618E-3</v>
      </c>
      <c r="X116" s="502">
        <f t="shared" si="36"/>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B117+D117+F117+H117+J117+L117+N117+P170</f>
        <v>2072976</v>
      </c>
      <c r="S117" s="497">
        <f t="shared" si="29"/>
        <v>13661</v>
      </c>
      <c r="T117" s="498">
        <f t="shared" si="38"/>
        <v>2086637</v>
      </c>
      <c r="U117" s="499">
        <v>17470200.421516426</v>
      </c>
      <c r="V117" s="500">
        <f t="shared" si="39"/>
        <v>-5.2191806327896604E-3</v>
      </c>
      <c r="W117" s="501">
        <f t="shared" si="37"/>
        <v>-1.1075720283770088E-2</v>
      </c>
      <c r="X117" s="502">
        <f t="shared" si="36"/>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B118+D118+F118+H118+J118+L118+N118+P171</f>
        <v>2063668</v>
      </c>
      <c r="S118" s="497">
        <f t="shared" si="29"/>
        <v>13581</v>
      </c>
      <c r="T118" s="498">
        <f t="shared" si="38"/>
        <v>2077249</v>
      </c>
      <c r="U118" s="499">
        <v>17490421.868142299</v>
      </c>
      <c r="V118" s="500">
        <f t="shared" si="39"/>
        <v>-4.4901629348337848E-3</v>
      </c>
      <c r="W118" s="501">
        <f t="shared" si="37"/>
        <v>-5.8560866700827175E-3</v>
      </c>
      <c r="X118" s="502">
        <f t="shared" si="36"/>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B119+D119+F119+H119+J119+L119+N119+P172</f>
        <v>2049521</v>
      </c>
      <c r="S119" s="497">
        <f t="shared" si="29"/>
        <v>13523</v>
      </c>
      <c r="T119" s="498">
        <f t="shared" si="38"/>
        <v>2063044</v>
      </c>
      <c r="U119" s="499">
        <v>17510643.314768095</v>
      </c>
      <c r="V119" s="500">
        <f t="shared" si="39"/>
        <v>-6.8552693553420412E-3</v>
      </c>
      <c r="W119" s="501">
        <f t="shared" si="37"/>
        <v>-4.2706722627199765E-3</v>
      </c>
      <c r="X119" s="502">
        <f t="shared" si="36"/>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B120+D120+F120+H120+J120+L120+N120+P173</f>
        <v>2030087</v>
      </c>
      <c r="S120" s="497">
        <f t="shared" si="29"/>
        <v>13429</v>
      </c>
      <c r="T120" s="498">
        <f t="shared" si="38"/>
        <v>2043516</v>
      </c>
      <c r="U120" s="499">
        <v>17510643.314768095</v>
      </c>
      <c r="V120" s="500">
        <f t="shared" ref="V120:V126" si="40">(R120-R119)/R119</f>
        <v>-9.4822156006208278E-3</v>
      </c>
      <c r="W120" s="501">
        <f t="shared" si="37"/>
        <v>-6.9511203135398953E-3</v>
      </c>
      <c r="X120" s="502">
        <f t="shared" si="36"/>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B121+D121+F121+H121+J121+L121+N121+P174</f>
        <v>2016608</v>
      </c>
      <c r="S121" s="497">
        <f t="shared" si="29"/>
        <v>13365</v>
      </c>
      <c r="T121" s="498">
        <f t="shared" si="38"/>
        <v>2029973</v>
      </c>
      <c r="U121" s="499">
        <v>17510643.314768095</v>
      </c>
      <c r="V121" s="500">
        <f t="shared" si="40"/>
        <v>-6.6396169228215346E-3</v>
      </c>
      <c r="W121" s="501">
        <f t="shared" si="37"/>
        <v>-4.7658053466378735E-3</v>
      </c>
      <c r="X121" s="502">
        <f t="shared" si="36"/>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B122+D122+F122+H122+J122+L122+N122+P175</f>
        <v>1980575</v>
      </c>
      <c r="S122" s="497">
        <f t="shared" si="29"/>
        <v>13048</v>
      </c>
      <c r="T122" s="498">
        <f t="shared" si="38"/>
        <v>1993623</v>
      </c>
      <c r="U122" s="499">
        <v>17510643.314768095</v>
      </c>
      <c r="V122" s="500">
        <f t="shared" si="40"/>
        <v>-1.7868123105730018E-2</v>
      </c>
      <c r="W122" s="501">
        <f t="shared" si="37"/>
        <v>-2.3718668163112609E-2</v>
      </c>
      <c r="X122" s="502">
        <f t="shared" si="36"/>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B123+D123+F123+H123+J123+L123+N123+P176</f>
        <v>2020510</v>
      </c>
      <c r="S123" s="497">
        <f t="shared" si="29"/>
        <v>13075</v>
      </c>
      <c r="T123" s="498">
        <f t="shared" si="38"/>
        <v>2033585</v>
      </c>
      <c r="U123" s="499">
        <v>17510643.314768095</v>
      </c>
      <c r="V123" s="500">
        <f t="shared" si="40"/>
        <v>2.0163336404831929E-2</v>
      </c>
      <c r="W123" s="501">
        <f t="shared" si="37"/>
        <v>2.0692826486817901E-3</v>
      </c>
      <c r="X123" s="502">
        <f t="shared" ref="X123:X125" si="41">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B124+D124+F124+H124+J124+L124+N124+P177</f>
        <v>1960169</v>
      </c>
      <c r="S124" s="497">
        <f t="shared" si="29"/>
        <v>12723</v>
      </c>
      <c r="T124" s="498">
        <f t="shared" si="38"/>
        <v>1972892</v>
      </c>
      <c r="U124" s="499">
        <v>17510643.314768095</v>
      </c>
      <c r="V124" s="500">
        <f t="shared" si="40"/>
        <v>-2.9864242196277178E-2</v>
      </c>
      <c r="W124" s="501">
        <f t="shared" si="37"/>
        <v>-2.6921606118546847E-2</v>
      </c>
      <c r="X124" s="502">
        <f t="shared" si="41"/>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B125+D125+F125+H125+J125+L125+N125+P178</f>
        <v>1908026</v>
      </c>
      <c r="S125" s="497">
        <f t="shared" si="29"/>
        <v>12666</v>
      </c>
      <c r="T125" s="498">
        <f t="shared" si="38"/>
        <v>1920692</v>
      </c>
      <c r="U125" s="499">
        <v>17510643.314768095</v>
      </c>
      <c r="V125" s="500">
        <f t="shared" si="40"/>
        <v>-2.6601277746969777E-2</v>
      </c>
      <c r="W125" s="501">
        <f t="shared" si="37"/>
        <v>-4.4800754539023819E-3</v>
      </c>
      <c r="X125" s="502">
        <f t="shared" si="41"/>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B126+D126+F126+H126+J126+L126+N126+P179</f>
        <v>1869782</v>
      </c>
      <c r="S126" s="497">
        <f t="shared" si="29"/>
        <v>12543</v>
      </c>
      <c r="T126" s="498">
        <f t="shared" si="38"/>
        <v>1882325</v>
      </c>
      <c r="U126" s="499">
        <v>17510643.314768095</v>
      </c>
      <c r="V126" s="500">
        <f t="shared" si="40"/>
        <v>-2.0043752024343484E-2</v>
      </c>
      <c r="W126" s="501">
        <f t="shared" si="37"/>
        <v>-9.7110374230222635E-3</v>
      </c>
      <c r="X126" s="502">
        <f t="shared" ref="X126:X132" si="42">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B127+D127+F127+H127+J127+L127+N127+P180</f>
        <v>1871110</v>
      </c>
      <c r="S127" s="497">
        <f t="shared" si="29"/>
        <v>12390</v>
      </c>
      <c r="T127" s="498">
        <f t="shared" si="38"/>
        <v>1883500</v>
      </c>
      <c r="U127" s="499">
        <v>17510643.314768095</v>
      </c>
      <c r="V127" s="500">
        <f>(R127-R126)/R126</f>
        <v>7.1024322621567645E-4</v>
      </c>
      <c r="W127" s="501">
        <f t="shared" si="37"/>
        <v>-1.2198038746711314E-2</v>
      </c>
      <c r="X127" s="502">
        <f t="shared" si="42"/>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B128+D128+F128+H128+J128+L128+N128+P181</f>
        <v>1875365</v>
      </c>
      <c r="S128" s="497">
        <f t="shared" si="29"/>
        <v>12208</v>
      </c>
      <c r="T128" s="498">
        <f t="shared" si="38"/>
        <v>1887573</v>
      </c>
      <c r="U128" s="499">
        <v>17510643.314768095</v>
      </c>
      <c r="V128" s="500">
        <f>(R128-R127)/R127</f>
        <v>2.2740512316218714E-3</v>
      </c>
      <c r="W128" s="501">
        <f t="shared" si="37"/>
        <v>-1.4689265536723164E-2</v>
      </c>
      <c r="X128" s="502">
        <f t="shared" si="42"/>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B129+D129+F129+H129+J129+L129+N129+P182</f>
        <v>1870876</v>
      </c>
      <c r="S129" s="497">
        <f t="shared" si="29"/>
        <v>12107</v>
      </c>
      <c r="T129" s="498">
        <f t="shared" si="38"/>
        <v>1882983</v>
      </c>
      <c r="U129" s="499">
        <v>17510643.314768095</v>
      </c>
      <c r="V129" s="500">
        <f>(R129-R128)/R128</f>
        <v>-2.3936673660860685E-3</v>
      </c>
      <c r="W129" s="501">
        <f t="shared" ref="W129:W134" si="43">(S129-S128)/S128</f>
        <v>-8.2732634338138922E-3</v>
      </c>
      <c r="X129" s="502">
        <f t="shared" si="42"/>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B130+D130+F130+H130+J130+L130+N130+P183</f>
        <v>1859484</v>
      </c>
      <c r="S130" s="497">
        <f t="shared" ref="S130:S131" si="44">C130+E130+G130+I130+K130+M130+O130+Q130</f>
        <v>14588</v>
      </c>
      <c r="T130" s="498">
        <f t="shared" ref="T130:T131" si="45">R130+S130</f>
        <v>1874072</v>
      </c>
      <c r="U130" s="499">
        <v>17510643.314768095</v>
      </c>
      <c r="V130" s="500">
        <f t="shared" ref="V130:V132" si="46">(R130-R129)/R129</f>
        <v>-6.0891261633587686E-3</v>
      </c>
      <c r="W130" s="501">
        <f t="shared" si="43"/>
        <v>0.20492277195011149</v>
      </c>
      <c r="X130" s="502">
        <f t="shared" si="42"/>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7">B131+D131+F131+H131+J131+L131+N131+P183</f>
        <v>1834914</v>
      </c>
      <c r="S131" s="497">
        <f t="shared" si="44"/>
        <v>11752</v>
      </c>
      <c r="T131" s="498">
        <f t="shared" si="45"/>
        <v>1846666</v>
      </c>
      <c r="U131" s="499">
        <v>17510643.314768095</v>
      </c>
      <c r="V131" s="500">
        <f t="shared" si="46"/>
        <v>-1.3213343056460825E-2</v>
      </c>
      <c r="W131" s="501">
        <f t="shared" si="43"/>
        <v>-0.19440636139292569</v>
      </c>
      <c r="X131" s="502">
        <f t="shared" si="42"/>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8">B132+D132+F132+H132+J132+L132+N132+P184</f>
        <v>1826356</v>
      </c>
      <c r="S132" s="497">
        <f t="shared" ref="S132" si="49">C132+E132+G132+I132+K132+M132+O132+Q132</f>
        <v>11650</v>
      </c>
      <c r="T132" s="498">
        <f t="shared" ref="T132" si="50">R132+S132</f>
        <v>1838006</v>
      </c>
      <c r="U132" s="499">
        <v>17989912</v>
      </c>
      <c r="V132" s="500">
        <f t="shared" si="46"/>
        <v>-4.6639788022762923E-3</v>
      </c>
      <c r="W132" s="501">
        <f t="shared" si="43"/>
        <v>-8.6793737236215106E-3</v>
      </c>
      <c r="X132" s="502">
        <f t="shared" si="42"/>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1">B133+D133+F133+H133+J133+L133+N133+P185</f>
        <v>1808487</v>
      </c>
      <c r="S133" s="497">
        <f t="shared" ref="S133" si="52">C133+E133+G133+I133+K133+M133+O133+Q133</f>
        <v>11698</v>
      </c>
      <c r="T133" s="498">
        <f t="shared" ref="T133" si="53">R133+S133</f>
        <v>1820185</v>
      </c>
      <c r="U133" s="499">
        <v>17989912</v>
      </c>
      <c r="V133" s="500">
        <f t="shared" ref="V133" si="54">(R133-R132)/R132</f>
        <v>-9.7839632579847513E-3</v>
      </c>
      <c r="W133" s="501">
        <f t="shared" si="43"/>
        <v>4.1201716738197428E-3</v>
      </c>
      <c r="X133" s="502">
        <f t="shared" ref="X133" si="55">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6">B134+D134+F134+H134+J134+L134+N134+P186</f>
        <v>1761324</v>
      </c>
      <c r="S134" s="410">
        <f t="shared" ref="S134" si="57">C134+E134+G134+I134+K134+M134+O134+Q134</f>
        <v>11621</v>
      </c>
      <c r="T134" s="411">
        <f t="shared" ref="T134" si="58">R134+S134</f>
        <v>1772945</v>
      </c>
      <c r="U134" s="412">
        <v>17989912</v>
      </c>
      <c r="V134" s="413">
        <f t="shared" ref="V134" si="59">(R134-R133)/R133</f>
        <v>-2.6078705569904565E-2</v>
      </c>
      <c r="W134" s="414">
        <f t="shared" si="43"/>
        <v>-6.5823217644041714E-3</v>
      </c>
      <c r="X134" s="415">
        <f t="shared" ref="X134" si="60">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B135+D135+F135+H135+J135+L135+N135+P187</f>
        <v>1759492</v>
      </c>
      <c r="S135" s="357">
        <f t="shared" ref="S135:S141" si="61">C135+E135+G135+I135+K135+M135+O135+Q135</f>
        <v>11329</v>
      </c>
      <c r="T135" s="531">
        <f t="shared" ref="T135:T141" si="62">R135+S135</f>
        <v>1770821</v>
      </c>
      <c r="U135" s="534">
        <v>17989912</v>
      </c>
      <c r="V135" s="532">
        <f t="shared" ref="V135:W141" si="63">(R135-R134)/R134</f>
        <v>-1.040126632010919E-3</v>
      </c>
      <c r="W135" s="532">
        <f t="shared" si="63"/>
        <v>-2.5126925393683847E-2</v>
      </c>
      <c r="X135" s="532">
        <f t="shared" ref="X135:X141" si="64">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B136+D136+F136+H136+J136+L136+N136+P188</f>
        <v>1743998</v>
      </c>
      <c r="S136" s="357">
        <f t="shared" si="61"/>
        <v>11227</v>
      </c>
      <c r="T136" s="531">
        <f t="shared" si="62"/>
        <v>1755225</v>
      </c>
      <c r="U136" s="534">
        <v>17989912</v>
      </c>
      <c r="V136" s="532">
        <f t="shared" si="63"/>
        <v>-8.8059508085288254E-3</v>
      </c>
      <c r="W136" s="532">
        <f t="shared" si="63"/>
        <v>-9.0034424927178044E-3</v>
      </c>
      <c r="X136" s="532">
        <f t="shared" si="64"/>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B137+D137+F137+H137+J137+L137+N137+P189</f>
        <v>1726694</v>
      </c>
      <c r="S137" s="357">
        <f t="shared" si="61"/>
        <v>11187</v>
      </c>
      <c r="T137" s="531">
        <f t="shared" si="62"/>
        <v>1737881</v>
      </c>
      <c r="U137" s="534">
        <v>17989912</v>
      </c>
      <c r="V137" s="532">
        <f t="shared" si="63"/>
        <v>-9.922029727098311E-3</v>
      </c>
      <c r="W137" s="532">
        <f t="shared" si="63"/>
        <v>-3.5628395831477687E-3</v>
      </c>
      <c r="X137" s="532">
        <f t="shared" si="64"/>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B138+D138+F138+H138+J138+L138+N138+P190</f>
        <v>1707886</v>
      </c>
      <c r="S138" s="357">
        <f t="shared" si="61"/>
        <v>10939</v>
      </c>
      <c r="T138" s="531">
        <f t="shared" si="62"/>
        <v>1718825</v>
      </c>
      <c r="U138" s="534">
        <v>17989912</v>
      </c>
      <c r="V138" s="532">
        <f t="shared" si="63"/>
        <v>-1.0892491663259384E-2</v>
      </c>
      <c r="W138" s="532">
        <f t="shared" si="63"/>
        <v>-2.2168588540269957E-2</v>
      </c>
      <c r="X138" s="532">
        <f t="shared" si="64"/>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B139+D139+F139+H139+J139+L139+N139+P191</f>
        <v>1692858</v>
      </c>
      <c r="S139" s="357">
        <f t="shared" si="61"/>
        <v>10741</v>
      </c>
      <c r="T139" s="531">
        <f t="shared" si="62"/>
        <v>1703599</v>
      </c>
      <c r="U139" s="534">
        <v>17989912</v>
      </c>
      <c r="V139" s="532">
        <f t="shared" si="63"/>
        <v>-8.799182146817762E-3</v>
      </c>
      <c r="W139" s="532">
        <f t="shared" si="63"/>
        <v>-1.8100374805740928E-2</v>
      </c>
      <c r="X139" s="532">
        <f t="shared" si="64"/>
        <v>9.4697461555120446E-2</v>
      </c>
      <c r="Y139" s="487"/>
    </row>
    <row r="140" spans="1:25" s="136" customFormat="1" ht="12" thickBot="1" x14ac:dyDescent="0.25">
      <c r="A140" s="529">
        <v>44805</v>
      </c>
      <c r="B140" s="357">
        <v>1277708</v>
      </c>
      <c r="C140" s="357">
        <v>5875</v>
      </c>
      <c r="D140" s="357">
        <v>122697</v>
      </c>
      <c r="E140" s="357">
        <v>185</v>
      </c>
      <c r="F140" s="493">
        <v>0</v>
      </c>
      <c r="G140" s="494">
        <v>0</v>
      </c>
      <c r="H140" s="357">
        <v>183662</v>
      </c>
      <c r="I140" s="357">
        <v>1779</v>
      </c>
      <c r="J140" s="357">
        <v>51318</v>
      </c>
      <c r="K140" s="357">
        <v>2730</v>
      </c>
      <c r="L140" s="357">
        <v>22366</v>
      </c>
      <c r="M140" s="492">
        <v>0</v>
      </c>
      <c r="N140" s="357">
        <v>13815</v>
      </c>
      <c r="O140" s="363">
        <v>43</v>
      </c>
      <c r="P140" s="530">
        <v>0</v>
      </c>
      <c r="Q140" s="530">
        <v>0</v>
      </c>
      <c r="R140" s="357">
        <f>B140+D140+F140+H140+J140+L140+N140+P192</f>
        <v>1671566</v>
      </c>
      <c r="S140" s="357">
        <f t="shared" si="61"/>
        <v>10612</v>
      </c>
      <c r="T140" s="531">
        <f t="shared" si="62"/>
        <v>1682178</v>
      </c>
      <c r="U140" s="534">
        <v>17989912</v>
      </c>
      <c r="V140" s="532">
        <f t="shared" si="63"/>
        <v>-1.2577546374238123E-2</v>
      </c>
      <c r="W140" s="532">
        <f t="shared" si="63"/>
        <v>-1.2010054929708594E-2</v>
      </c>
      <c r="X140" s="532">
        <f t="shared" si="64"/>
        <v>9.3506738665536548E-2</v>
      </c>
      <c r="Y140" s="487"/>
    </row>
    <row r="141" spans="1:25" s="136" customFormat="1" ht="12" thickBot="1" x14ac:dyDescent="0.25">
      <c r="A141" s="529">
        <v>44835</v>
      </c>
      <c r="B141" s="357">
        <v>1258726</v>
      </c>
      <c r="C141" s="357">
        <v>5853</v>
      </c>
      <c r="D141" s="357">
        <v>122262</v>
      </c>
      <c r="E141" s="357">
        <v>183</v>
      </c>
      <c r="F141" s="493">
        <v>0</v>
      </c>
      <c r="G141" s="494">
        <v>0</v>
      </c>
      <c r="H141" s="357">
        <v>184558</v>
      </c>
      <c r="I141" s="357">
        <v>1760</v>
      </c>
      <c r="J141" s="357">
        <v>50537</v>
      </c>
      <c r="K141" s="357">
        <v>2636</v>
      </c>
      <c r="L141" s="357">
        <v>22801</v>
      </c>
      <c r="M141" s="492">
        <v>0</v>
      </c>
      <c r="N141" s="357">
        <v>13900</v>
      </c>
      <c r="O141" s="363">
        <v>43</v>
      </c>
      <c r="P141" s="530">
        <v>0</v>
      </c>
      <c r="Q141" s="530">
        <v>0</v>
      </c>
      <c r="R141" s="357">
        <f>B141+D141+F141+H141+J141+L141+N141+P193</f>
        <v>1652784</v>
      </c>
      <c r="S141" s="357">
        <f t="shared" si="61"/>
        <v>10475</v>
      </c>
      <c r="T141" s="531">
        <f t="shared" si="62"/>
        <v>1663259</v>
      </c>
      <c r="U141" s="534">
        <v>17989912</v>
      </c>
      <c r="V141" s="532">
        <f t="shared" si="63"/>
        <v>-1.1236170154214671E-2</v>
      </c>
      <c r="W141" s="532">
        <f t="shared" si="63"/>
        <v>-1.290991330569167E-2</v>
      </c>
      <c r="X141" s="532">
        <f t="shared" si="64"/>
        <v>9.2455093721414541E-2</v>
      </c>
      <c r="Y141" s="487"/>
    </row>
    <row r="142" spans="1:25" s="136" customFormat="1" x14ac:dyDescent="0.2">
      <c r="A142" s="135"/>
      <c r="B142" s="135" t="s">
        <v>62</v>
      </c>
      <c r="C142" s="135"/>
      <c r="D142" s="135"/>
      <c r="E142" s="135"/>
      <c r="F142" s="135"/>
      <c r="G142" s="135"/>
      <c r="H142" s="217"/>
      <c r="I142" s="135"/>
      <c r="J142" s="135"/>
      <c r="K142" s="135"/>
      <c r="L142" s="135"/>
      <c r="M142" s="135"/>
      <c r="N142" s="135"/>
      <c r="O142" s="135"/>
      <c r="P142" s="135"/>
      <c r="Q142" s="135"/>
      <c r="R142" s="135"/>
      <c r="S142" s="135"/>
      <c r="T142" s="135"/>
      <c r="U142" s="135"/>
      <c r="V142" s="135"/>
      <c r="W142" s="135"/>
      <c r="X142" s="135"/>
      <c r="Y142" s="135"/>
    </row>
    <row r="143" spans="1:25" s="136" customFormat="1" x14ac:dyDescent="0.2">
      <c r="A143" s="135"/>
      <c r="B143" s="135" t="s">
        <v>63</v>
      </c>
      <c r="C143" s="135" t="s">
        <v>61</v>
      </c>
      <c r="D143" s="135"/>
      <c r="E143" s="135"/>
      <c r="F143" s="135"/>
      <c r="G143" s="135"/>
      <c r="H143" s="135"/>
      <c r="I143" s="135"/>
      <c r="J143" s="135"/>
      <c r="K143" s="135"/>
      <c r="L143" s="135"/>
      <c r="M143" s="135"/>
      <c r="N143" s="135"/>
      <c r="O143" s="135"/>
      <c r="P143" s="135"/>
      <c r="Q143" s="135"/>
      <c r="R143" s="135"/>
      <c r="S143" s="135"/>
      <c r="T143" s="135"/>
      <c r="U143" s="135"/>
      <c r="V143" s="135"/>
      <c r="W143" s="135"/>
      <c r="X143" s="135"/>
      <c r="Y143" s="135"/>
    </row>
    <row r="144" spans="1:25" s="136" customFormat="1" x14ac:dyDescent="0.2">
      <c r="A144" s="135"/>
      <c r="B144" s="135" t="s">
        <v>64</v>
      </c>
      <c r="C144" s="135" t="s">
        <v>77</v>
      </c>
      <c r="D144" s="135"/>
      <c r="E144" s="135"/>
      <c r="F144" s="135"/>
      <c r="G144" s="135"/>
      <c r="H144" s="135"/>
      <c r="I144" s="135"/>
      <c r="J144" s="135"/>
      <c r="K144" s="135"/>
      <c r="L144" s="135"/>
      <c r="M144" s="135"/>
      <c r="N144" s="135"/>
      <c r="O144" s="135"/>
      <c r="P144" s="135"/>
      <c r="Q144" s="135"/>
      <c r="R144" s="135"/>
      <c r="S144" s="135"/>
      <c r="T144" s="135"/>
      <c r="U144" s="135"/>
      <c r="V144" s="135"/>
      <c r="W144" s="135"/>
      <c r="X144" s="135"/>
      <c r="Y144" s="135"/>
    </row>
    <row r="145" spans="1:25" s="136" customFormat="1" x14ac:dyDescent="0.2">
      <c r="A145" s="487"/>
      <c r="B145" s="487" t="s">
        <v>80</v>
      </c>
      <c r="C145" s="487" t="s">
        <v>81</v>
      </c>
      <c r="D145" s="487"/>
      <c r="E145" s="487"/>
      <c r="F145" s="487"/>
      <c r="G145" s="487"/>
      <c r="H145" s="487"/>
      <c r="I145" s="487"/>
      <c r="J145" s="487"/>
      <c r="K145" s="487"/>
      <c r="L145" s="487"/>
      <c r="M145" s="487"/>
      <c r="N145" s="487"/>
      <c r="O145" s="487"/>
      <c r="P145" s="487"/>
      <c r="Q145" s="487"/>
      <c r="R145" s="487"/>
      <c r="S145" s="487"/>
      <c r="T145" s="487"/>
      <c r="U145" s="487"/>
      <c r="V145" s="487"/>
      <c r="W145" s="487"/>
      <c r="X145" s="487"/>
      <c r="Y145" s="487"/>
    </row>
    <row r="146" spans="1:25" s="136" customFormat="1" x14ac:dyDescent="0.2">
      <c r="A146" s="487"/>
      <c r="B146" s="487" t="s">
        <v>82</v>
      </c>
      <c r="C146" s="487" t="s">
        <v>83</v>
      </c>
      <c r="D146" s="487"/>
      <c r="E146" s="487"/>
      <c r="F146" s="487"/>
      <c r="G146" s="487"/>
      <c r="H146" s="487"/>
      <c r="I146" s="487"/>
      <c r="J146" s="487"/>
      <c r="K146" s="487"/>
      <c r="L146" s="487"/>
      <c r="M146" s="487"/>
      <c r="N146" s="487"/>
      <c r="O146" s="487"/>
      <c r="P146" s="487"/>
      <c r="Q146" s="487"/>
      <c r="R146" s="487"/>
      <c r="S146" s="487"/>
      <c r="T146" s="487"/>
      <c r="U146" s="487"/>
      <c r="V146" s="487"/>
      <c r="W146" s="487"/>
      <c r="X146" s="487"/>
      <c r="Y146" s="487"/>
    </row>
    <row r="147" spans="1:25" x14ac:dyDescent="0.2">
      <c r="B147" s="217"/>
      <c r="H147" s="217"/>
    </row>
    <row r="148" spans="1:25" x14ac:dyDescent="0.2">
      <c r="B148" s="135" t="s">
        <v>74</v>
      </c>
      <c r="C148" s="135" t="s">
        <v>75</v>
      </c>
    </row>
    <row r="150" spans="1:25" ht="12.75" x14ac:dyDescent="0.2">
      <c r="A150" s="557" t="s">
        <v>64</v>
      </c>
      <c r="B150" s="557"/>
      <c r="C150" s="558" t="s">
        <v>70</v>
      </c>
      <c r="D150" s="559"/>
      <c r="E150" s="559"/>
      <c r="F150" s="559"/>
      <c r="G150" s="559"/>
      <c r="H150" s="559"/>
      <c r="I150" s="559"/>
      <c r="J150" s="559"/>
      <c r="K150" s="559"/>
      <c r="L150" s="559"/>
      <c r="M150" s="559"/>
      <c r="N150" s="559"/>
      <c r="O150" s="559"/>
      <c r="P150" s="560"/>
    </row>
    <row r="151" spans="1:25" ht="15" x14ac:dyDescent="0.25">
      <c r="A151" s="557"/>
      <c r="B151" s="557"/>
      <c r="C151" s="235"/>
      <c r="D151" s="236" t="s">
        <v>65</v>
      </c>
      <c r="E151" s="561" t="s">
        <v>66</v>
      </c>
      <c r="F151" s="562"/>
      <c r="G151" s="562"/>
      <c r="H151" s="562"/>
      <c r="I151" s="562"/>
      <c r="J151" s="562"/>
      <c r="K151" s="562"/>
      <c r="L151" s="562"/>
      <c r="M151" s="562"/>
      <c r="N151" s="562"/>
      <c r="O151" s="562"/>
      <c r="P151" s="562"/>
    </row>
    <row r="152" spans="1:25" ht="15" x14ac:dyDescent="0.25">
      <c r="A152" s="237"/>
      <c r="B152" s="237"/>
      <c r="C152" s="238"/>
      <c r="D152" s="236" t="s">
        <v>67</v>
      </c>
      <c r="E152" s="563" t="s">
        <v>68</v>
      </c>
      <c r="F152" s="564"/>
      <c r="G152" s="564"/>
      <c r="H152" s="564"/>
      <c r="I152" s="564"/>
      <c r="J152" s="564"/>
      <c r="K152" s="564"/>
      <c r="L152" s="564"/>
      <c r="M152" s="564"/>
      <c r="N152" s="564"/>
      <c r="O152" s="564"/>
      <c r="P152" s="565"/>
    </row>
    <row r="153" spans="1:25" ht="15" x14ac:dyDescent="0.25">
      <c r="A153" s="237"/>
      <c r="B153" s="237"/>
      <c r="C153" s="239"/>
      <c r="D153" s="236" t="s">
        <v>69</v>
      </c>
      <c r="E153" s="558" t="s">
        <v>71</v>
      </c>
      <c r="F153" s="559"/>
      <c r="G153" s="559"/>
      <c r="H153" s="559"/>
      <c r="I153" s="559"/>
      <c r="J153" s="559"/>
      <c r="K153" s="559"/>
      <c r="L153" s="559"/>
      <c r="M153" s="559"/>
      <c r="N153" s="559"/>
      <c r="O153" s="559"/>
      <c r="P153" s="560"/>
    </row>
    <row r="154" spans="1:25" ht="15" x14ac:dyDescent="0.2">
      <c r="C154" s="276"/>
      <c r="D154" s="571" t="s">
        <v>72</v>
      </c>
      <c r="E154" s="572"/>
      <c r="F154" s="572"/>
      <c r="G154" s="572"/>
      <c r="H154" s="572"/>
      <c r="I154" s="572"/>
      <c r="J154" s="572"/>
      <c r="K154" s="572"/>
      <c r="L154" s="572"/>
      <c r="M154" s="572"/>
      <c r="N154" s="572"/>
      <c r="O154" s="572"/>
      <c r="P154" s="573"/>
    </row>
    <row r="157" spans="1:25" x14ac:dyDescent="0.2">
      <c r="C157" s="217"/>
      <c r="E157" s="217"/>
      <c r="H157" s="217"/>
      <c r="J157" s="217"/>
      <c r="N157" s="217"/>
    </row>
    <row r="158" spans="1:25" x14ac:dyDescent="0.2">
      <c r="C158" s="217"/>
      <c r="E158" s="217"/>
      <c r="H158" s="217"/>
      <c r="J158" s="217"/>
      <c r="N158" s="217"/>
    </row>
    <row r="159" spans="1:25" x14ac:dyDescent="0.2">
      <c r="C159" s="217"/>
      <c r="E159" s="217"/>
      <c r="H159" s="217"/>
      <c r="J159" s="217"/>
      <c r="N159" s="217"/>
    </row>
  </sheetData>
  <mergeCells count="22">
    <mergeCell ref="D154:P154"/>
    <mergeCell ref="V10:V11"/>
    <mergeCell ref="W10:W11"/>
    <mergeCell ref="X10:X11"/>
    <mergeCell ref="Y10:Y11"/>
    <mergeCell ref="L10:M10"/>
    <mergeCell ref="N10:O10"/>
    <mergeCell ref="P10:Q10"/>
    <mergeCell ref="R10:S10"/>
    <mergeCell ref="T10:T11"/>
    <mergeCell ref="U10:U11"/>
    <mergeCell ref="J10:K10"/>
    <mergeCell ref="A10:A11"/>
    <mergeCell ref="B10:C10"/>
    <mergeCell ref="D10:E10"/>
    <mergeCell ref="F10:G10"/>
    <mergeCell ref="H10:I10"/>
    <mergeCell ref="A150:B151"/>
    <mergeCell ref="C150:P150"/>
    <mergeCell ref="E151:P151"/>
    <mergeCell ref="E152:P152"/>
    <mergeCell ref="E153:P153"/>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19" activePane="bottomLeft" state="frozen"/>
      <selection pane="bottomLeft" activeCell="C130" sqref="C130:F130"/>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90</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Noviembre 2022</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Octubre 2022</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91</v>
      </c>
      <c r="D10" s="478" t="s">
        <v>92</v>
      </c>
      <c r="E10" s="478" t="s">
        <v>93</v>
      </c>
      <c r="F10" s="479" t="s">
        <v>94</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80"/>
      <c r="H38" s="580"/>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2:84" s="503" customFormat="1" ht="15.75" thickBot="1" x14ac:dyDescent="0.3">
      <c r="B129" s="507">
        <v>44805</v>
      </c>
      <c r="C129" s="505">
        <v>1625726</v>
      </c>
      <c r="D129" s="506">
        <v>45840</v>
      </c>
      <c r="E129" s="505">
        <v>10213</v>
      </c>
      <c r="F129" s="508">
        <v>399</v>
      </c>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486"/>
      <c r="AZ129" s="486"/>
      <c r="BA129" s="486"/>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row>
    <row r="130" spans="2:84" s="503" customFormat="1" ht="15.75" thickBot="1" x14ac:dyDescent="0.3">
      <c r="B130" s="507">
        <v>44835</v>
      </c>
      <c r="C130" s="505">
        <v>1607680</v>
      </c>
      <c r="D130" s="506">
        <v>45104</v>
      </c>
      <c r="E130" s="505">
        <v>10076</v>
      </c>
      <c r="F130" s="508">
        <v>399</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6"/>
      <c r="AK130" s="486"/>
      <c r="AL130" s="486"/>
      <c r="AM130" s="486"/>
      <c r="AN130" s="486"/>
      <c r="AO130" s="486"/>
      <c r="AP130" s="486"/>
      <c r="AQ130" s="486"/>
      <c r="AR130" s="486"/>
      <c r="AS130" s="486"/>
      <c r="AT130" s="486"/>
      <c r="AU130" s="486"/>
      <c r="AV130" s="486"/>
      <c r="AW130" s="486"/>
      <c r="AX130" s="486"/>
      <c r="AY130" s="486"/>
      <c r="AZ130" s="486"/>
      <c r="BA130" s="486"/>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row>
    <row r="131" spans="2:84" x14ac:dyDescent="0.25">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row>
    <row r="132" spans="2:84" x14ac:dyDescent="0.25">
      <c r="G132" s="3"/>
      <c r="H132" s="3"/>
      <c r="I132" s="3"/>
      <c r="J132" s="3"/>
      <c r="K132" s="3"/>
      <c r="L132" s="3"/>
      <c r="M132" s="3"/>
      <c r="N132" s="3"/>
      <c r="O132" s="3"/>
      <c r="P132" s="3"/>
      <c r="Q132" s="3"/>
      <c r="R132" s="3"/>
      <c r="S132" s="3"/>
      <c r="T132" s="3"/>
      <c r="U132" s="3"/>
      <c r="V132" s="3"/>
      <c r="W132" s="3"/>
      <c r="X132" s="3"/>
      <c r="Y132" s="3"/>
      <c r="Z132" s="3"/>
      <c r="AA132" s="3"/>
      <c r="AB132" s="3"/>
      <c r="AC132" s="3"/>
      <c r="AD132" s="3"/>
      <c r="AE132" s="3"/>
      <c r="AF132" s="3"/>
      <c r="AG132" s="3"/>
      <c r="AH132" s="3"/>
      <c r="AI132" s="3"/>
      <c r="AJ132" s="3"/>
      <c r="AK132" s="3"/>
      <c r="AL132" s="3"/>
      <c r="AM132" s="3"/>
      <c r="AN132" s="3"/>
      <c r="AO132" s="3"/>
      <c r="AP132" s="3"/>
      <c r="AQ132" s="3"/>
      <c r="AR132" s="3"/>
      <c r="AS132" s="3"/>
      <c r="AT132" s="3"/>
      <c r="AU132" s="3"/>
      <c r="AV132" s="3"/>
      <c r="AW132" s="3"/>
      <c r="AX132" s="3"/>
      <c r="AY132" s="3"/>
      <c r="AZ132" s="3"/>
      <c r="BA132" s="3"/>
      <c r="BB132" s="3"/>
      <c r="BC132" s="3"/>
      <c r="BD132" s="3"/>
      <c r="BE132" s="3"/>
      <c r="BF132" s="3"/>
      <c r="BG132" s="3"/>
      <c r="BH132" s="3"/>
      <c r="BI132" s="3"/>
      <c r="BJ132" s="3"/>
      <c r="BK132" s="3"/>
      <c r="BL132" s="3"/>
      <c r="BM132" s="3"/>
      <c r="BN132" s="3"/>
      <c r="BO132" s="3"/>
      <c r="BP132" s="3"/>
      <c r="BQ132" s="3"/>
      <c r="BR132" s="3"/>
      <c r="BS132" s="3"/>
      <c r="BT132" s="3"/>
      <c r="BU132" s="3"/>
      <c r="BV132" s="3"/>
      <c r="BW132" s="3"/>
      <c r="BX132" s="3"/>
      <c r="BY132" s="3"/>
      <c r="BZ132" s="3"/>
      <c r="CA132" s="3"/>
      <c r="CB132" s="3"/>
      <c r="CC132" s="3"/>
      <c r="CD132" s="3"/>
      <c r="CE132" s="3"/>
      <c r="CF132" s="3"/>
    </row>
    <row r="133" spans="2:84" x14ac:dyDescent="0.25">
      <c r="G133" s="3"/>
      <c r="H133" s="3"/>
      <c r="I133" s="3"/>
      <c r="J133" s="3"/>
      <c r="K133" s="3"/>
      <c r="L133" s="3"/>
      <c r="M133" s="3"/>
      <c r="N133" s="3"/>
      <c r="O133" s="3"/>
      <c r="P133" s="3"/>
      <c r="Q133" s="3"/>
      <c r="R133" s="3"/>
      <c r="S133" s="3"/>
      <c r="T133" s="3"/>
      <c r="U133" s="3"/>
      <c r="V133" s="3"/>
      <c r="W133" s="3"/>
      <c r="X133" s="3"/>
      <c r="Y133" s="3"/>
      <c r="Z133" s="3"/>
      <c r="AA133" s="3"/>
      <c r="AB133" s="3"/>
      <c r="AC133" s="3"/>
      <c r="AD133" s="3"/>
      <c r="AE133" s="3"/>
      <c r="AF133" s="3"/>
      <c r="AG133" s="3"/>
      <c r="AH133" s="3"/>
      <c r="AI133" s="3"/>
      <c r="AJ133" s="3"/>
      <c r="AK133" s="3"/>
      <c r="AL133" s="3"/>
      <c r="AM133" s="3"/>
      <c r="AN133" s="3"/>
      <c r="AO133" s="3"/>
      <c r="AP133" s="3"/>
      <c r="AQ133" s="3"/>
      <c r="AR133" s="3"/>
      <c r="AS133" s="3"/>
      <c r="AT133" s="3"/>
      <c r="AU133" s="3"/>
      <c r="AV133" s="3"/>
      <c r="AW133" s="3"/>
      <c r="AX133" s="3"/>
      <c r="AY133" s="3"/>
      <c r="AZ133" s="3"/>
      <c r="BA133" s="3"/>
      <c r="BB133" s="3"/>
      <c r="BC133" s="3"/>
      <c r="BD133" s="3"/>
      <c r="BE133" s="3"/>
      <c r="BF133" s="3"/>
      <c r="BG133" s="3"/>
      <c r="BH133" s="3"/>
      <c r="BI133" s="3"/>
      <c r="BJ133" s="3"/>
      <c r="BK133" s="3"/>
      <c r="BL133" s="3"/>
      <c r="BM133" s="3"/>
      <c r="BN133" s="3"/>
      <c r="BO133" s="3"/>
      <c r="BP133" s="3"/>
      <c r="BQ133" s="3"/>
      <c r="BR133" s="3"/>
      <c r="BS133" s="3"/>
      <c r="BT133" s="3"/>
      <c r="BU133" s="3"/>
      <c r="BV133" s="3"/>
      <c r="BW133" s="3"/>
      <c r="BX133" s="3"/>
      <c r="BY133" s="3"/>
      <c r="BZ133" s="3"/>
      <c r="CA133" s="3"/>
      <c r="CB133" s="3"/>
      <c r="CC133" s="3"/>
      <c r="CD133" s="3"/>
      <c r="CE133" s="3"/>
      <c r="CF133" s="3"/>
    </row>
    <row r="134" spans="2:84" x14ac:dyDescent="0.25">
      <c r="G134" s="3"/>
      <c r="H134" s="3"/>
      <c r="I134" s="3"/>
      <c r="J134" s="3"/>
      <c r="K134" s="3"/>
      <c r="L134" s="3"/>
      <c r="M134" s="3"/>
      <c r="N134" s="3"/>
      <c r="O134" s="3"/>
      <c r="P134" s="3"/>
      <c r="Q134" s="3"/>
      <c r="R134" s="3"/>
      <c r="S134" s="3"/>
      <c r="T134" s="3"/>
      <c r="U134" s="3"/>
      <c r="V134" s="3"/>
      <c r="W134" s="3"/>
      <c r="X134" s="3"/>
      <c r="Y134" s="3"/>
      <c r="Z134" s="3"/>
      <c r="AA134" s="3"/>
      <c r="AB134" s="3"/>
      <c r="AC134" s="3"/>
      <c r="AD134" s="3"/>
      <c r="AE134" s="3"/>
      <c r="AF134" s="3"/>
      <c r="AG134" s="3"/>
      <c r="AH134" s="3"/>
      <c r="AI134" s="3"/>
      <c r="AJ134" s="3"/>
      <c r="AK134" s="3"/>
      <c r="AL134" s="3"/>
      <c r="AM134" s="3"/>
      <c r="AN134" s="3"/>
      <c r="AO134" s="3"/>
      <c r="AP134" s="3"/>
      <c r="AQ134" s="3"/>
      <c r="AR134" s="3"/>
      <c r="AS134" s="3"/>
      <c r="AT134" s="3"/>
      <c r="AU134" s="3"/>
      <c r="AV134" s="3"/>
      <c r="AW134" s="3"/>
      <c r="AX134" s="3"/>
      <c r="AY134" s="3"/>
      <c r="AZ134" s="3"/>
      <c r="BA134" s="3"/>
      <c r="BB134" s="3"/>
      <c r="BC134" s="3"/>
      <c r="BD134" s="3"/>
      <c r="BE134" s="3"/>
      <c r="BF134" s="3"/>
      <c r="BG134" s="3"/>
      <c r="BH134" s="3"/>
      <c r="BI134" s="3"/>
      <c r="BJ134" s="3"/>
      <c r="BK134" s="3"/>
      <c r="BL134" s="3"/>
      <c r="BM134" s="3"/>
      <c r="BN134" s="3"/>
      <c r="BO134" s="3"/>
      <c r="BP134" s="3"/>
      <c r="BQ134" s="3"/>
      <c r="BR134" s="3"/>
      <c r="BS134" s="3"/>
      <c r="BT134" s="3"/>
      <c r="BU134" s="3"/>
      <c r="BV134" s="3"/>
      <c r="BW134" s="3"/>
      <c r="BX134" s="3"/>
      <c r="BY134" s="3"/>
      <c r="BZ134" s="3"/>
      <c r="CA134" s="3"/>
      <c r="CB134" s="3"/>
      <c r="CC134" s="3"/>
      <c r="CD134" s="3"/>
      <c r="CE134" s="3"/>
      <c r="CF134" s="3"/>
    </row>
    <row r="135" spans="2:84" x14ac:dyDescent="0.25">
      <c r="G135" s="3"/>
      <c r="H135" s="3"/>
      <c r="I135" s="3"/>
      <c r="J135" s="3"/>
      <c r="K135" s="3"/>
      <c r="L135" s="3"/>
      <c r="M135" s="3"/>
      <c r="N135" s="3"/>
      <c r="O135" s="3"/>
      <c r="P135" s="3"/>
      <c r="Q135" s="3"/>
      <c r="R135" s="3"/>
      <c r="S135" s="3"/>
      <c r="T135" s="3"/>
      <c r="U135" s="3"/>
      <c r="V135" s="3"/>
      <c r="W135" s="3"/>
      <c r="X135" s="3"/>
      <c r="Y135" s="3"/>
      <c r="Z135" s="3"/>
      <c r="AA135" s="3"/>
      <c r="AB135" s="3"/>
      <c r="AC135" s="3"/>
      <c r="AD135" s="3"/>
      <c r="AE135" s="3"/>
      <c r="AF135" s="3"/>
      <c r="AG135" s="3"/>
      <c r="AH135" s="3"/>
      <c r="AI135" s="3"/>
      <c r="AJ135" s="3"/>
      <c r="AK135" s="3"/>
      <c r="AL135" s="3"/>
      <c r="AM135" s="3"/>
      <c r="AN135" s="3"/>
      <c r="AO135" s="3"/>
      <c r="AP135" s="3"/>
      <c r="AQ135" s="3"/>
      <c r="AR135" s="3"/>
      <c r="AS135" s="3"/>
      <c r="AT135" s="3"/>
      <c r="AU135" s="3"/>
      <c r="AV135" s="3"/>
      <c r="AW135" s="3"/>
      <c r="AX135" s="3"/>
      <c r="AY135" s="3"/>
      <c r="AZ135" s="3"/>
      <c r="BA135" s="3"/>
      <c r="BB135" s="3"/>
      <c r="BC135" s="3"/>
      <c r="BD135" s="3"/>
      <c r="BE135" s="3"/>
      <c r="BF135" s="3"/>
      <c r="BG135" s="3"/>
      <c r="BH135" s="3"/>
      <c r="BI135" s="3"/>
      <c r="BJ135" s="3"/>
      <c r="BK135" s="3"/>
      <c r="BL135" s="3"/>
      <c r="BM135" s="3"/>
      <c r="BN135" s="3"/>
      <c r="BO135" s="3"/>
      <c r="BP135" s="3"/>
      <c r="BQ135" s="3"/>
      <c r="BR135" s="3"/>
      <c r="BS135" s="3"/>
      <c r="BT135" s="3"/>
      <c r="BU135" s="3"/>
      <c r="BV135" s="3"/>
      <c r="BW135" s="3"/>
      <c r="BX135" s="3"/>
      <c r="BY135" s="3"/>
      <c r="BZ135" s="3"/>
      <c r="CA135" s="3"/>
      <c r="CB135" s="3"/>
      <c r="CC135" s="3"/>
      <c r="CD135" s="3"/>
      <c r="CE135" s="3"/>
      <c r="CF135" s="3"/>
    </row>
    <row r="136" spans="2:84" x14ac:dyDescent="0.25">
      <c r="G136" s="3"/>
      <c r="H136" s="3"/>
      <c r="I136" s="3"/>
      <c r="J136" s="3"/>
      <c r="K136" s="3"/>
      <c r="L136" s="3"/>
      <c r="M136" s="3"/>
      <c r="N136" s="3"/>
      <c r="O136" s="3"/>
      <c r="P136" s="3"/>
      <c r="Q136" s="3"/>
      <c r="R136" s="3"/>
      <c r="S136" s="3"/>
      <c r="T136" s="3"/>
      <c r="U136" s="3"/>
      <c r="V136" s="3"/>
      <c r="W136" s="3"/>
      <c r="X136" s="3"/>
      <c r="Y136" s="3"/>
      <c r="Z136" s="3"/>
      <c r="AA136" s="3"/>
      <c r="AB136" s="3"/>
      <c r="AC136" s="3"/>
      <c r="AD136" s="3"/>
      <c r="AE136" s="3"/>
      <c r="AF136" s="3"/>
      <c r="AG136" s="3"/>
      <c r="AH136" s="3"/>
      <c r="AI136" s="3"/>
      <c r="AJ136" s="3"/>
      <c r="AK136" s="3"/>
      <c r="AL136" s="3"/>
      <c r="AM136" s="3"/>
      <c r="AN136" s="3"/>
      <c r="AO136" s="3"/>
      <c r="AP136" s="3"/>
      <c r="AQ136" s="3"/>
      <c r="AR136" s="3"/>
      <c r="AS136" s="3"/>
      <c r="AT136" s="3"/>
      <c r="AU136" s="3"/>
      <c r="AV136" s="3"/>
      <c r="AW136" s="3"/>
      <c r="AX136" s="3"/>
      <c r="AY136" s="3"/>
      <c r="AZ136" s="3"/>
      <c r="BA136" s="3"/>
      <c r="BB136" s="3"/>
      <c r="BC136" s="3"/>
      <c r="BD136" s="3"/>
      <c r="BE136" s="3"/>
      <c r="BF136" s="3"/>
      <c r="BG136" s="3"/>
      <c r="BH136" s="3"/>
      <c r="BI136" s="3"/>
      <c r="BJ136" s="3"/>
      <c r="BK136" s="3"/>
      <c r="BL136" s="3"/>
      <c r="BM136" s="3"/>
      <c r="BN136" s="3"/>
      <c r="BO136" s="3"/>
      <c r="BP136" s="3"/>
      <c r="BQ136" s="3"/>
      <c r="BR136" s="3"/>
      <c r="BS136" s="3"/>
      <c r="BT136" s="3"/>
      <c r="BU136" s="3"/>
      <c r="BV136" s="3"/>
      <c r="BW136" s="3"/>
      <c r="BX136" s="3"/>
      <c r="BY136" s="3"/>
      <c r="BZ136" s="3"/>
      <c r="CA136" s="3"/>
      <c r="CB136" s="3"/>
      <c r="CC136" s="3"/>
      <c r="CD136" s="3"/>
      <c r="CE136" s="3"/>
      <c r="CF136" s="3"/>
    </row>
    <row r="137" spans="2:84" x14ac:dyDescent="0.25">
      <c r="G137" s="3"/>
      <c r="H137" s="3"/>
      <c r="I137" s="3"/>
      <c r="J137" s="3"/>
      <c r="K137" s="3"/>
      <c r="L137" s="3"/>
      <c r="M137" s="3"/>
      <c r="N137" s="3"/>
      <c r="O137" s="3"/>
      <c r="P137" s="3"/>
      <c r="Q137" s="3"/>
      <c r="R137" s="3"/>
      <c r="S137" s="3"/>
      <c r="T137" s="3"/>
      <c r="U137" s="3"/>
      <c r="V137" s="3"/>
      <c r="W137" s="3"/>
      <c r="X137" s="3"/>
      <c r="Y137" s="3"/>
      <c r="Z137" s="3"/>
      <c r="AA137" s="3"/>
      <c r="AB137" s="3"/>
      <c r="AC137" s="3"/>
      <c r="AD137" s="3"/>
      <c r="AE137" s="3"/>
      <c r="AF137" s="3"/>
      <c r="AG137" s="3"/>
      <c r="AH137" s="3"/>
      <c r="AI137" s="3"/>
      <c r="AJ137" s="3"/>
      <c r="AK137" s="3"/>
      <c r="AL137" s="3"/>
      <c r="AM137" s="3"/>
      <c r="AN137" s="3"/>
      <c r="AO137" s="3"/>
      <c r="AP137" s="3"/>
      <c r="AQ137" s="3"/>
      <c r="AR137" s="3"/>
      <c r="AS137" s="3"/>
      <c r="AT137" s="3"/>
      <c r="AU137" s="3"/>
      <c r="AV137" s="3"/>
      <c r="AW137" s="3"/>
      <c r="AX137" s="3"/>
      <c r="AY137" s="3"/>
      <c r="AZ137" s="3"/>
      <c r="BA137" s="3"/>
      <c r="BB137" s="3"/>
      <c r="BC137" s="3"/>
      <c r="BD137" s="3"/>
      <c r="BE137" s="3"/>
      <c r="BF137" s="3"/>
      <c r="BG137" s="3"/>
      <c r="BH137" s="3"/>
      <c r="BI137" s="3"/>
      <c r="BJ137" s="3"/>
      <c r="BK137" s="3"/>
      <c r="BL137" s="3"/>
      <c r="BM137" s="3"/>
      <c r="BN137" s="3"/>
      <c r="BO137" s="3"/>
      <c r="BP137" s="3"/>
      <c r="BQ137" s="3"/>
      <c r="BR137" s="3"/>
      <c r="BS137" s="3"/>
      <c r="BT137" s="3"/>
      <c r="BU137" s="3"/>
      <c r="BV137" s="3"/>
      <c r="BW137" s="3"/>
      <c r="BX137" s="3"/>
      <c r="BY137" s="3"/>
      <c r="BZ137" s="3"/>
      <c r="CA137" s="3"/>
      <c r="CB137" s="3"/>
      <c r="CC137" s="3"/>
      <c r="CD137" s="3"/>
      <c r="CE137" s="3"/>
      <c r="CF137" s="3"/>
    </row>
    <row r="138" spans="2:84" x14ac:dyDescent="0.25">
      <c r="G138" s="3"/>
      <c r="H138" s="3"/>
      <c r="I138" s="3"/>
      <c r="J138" s="3"/>
      <c r="K138" s="3"/>
      <c r="L138" s="3"/>
      <c r="M138" s="3"/>
      <c r="N138" s="3"/>
      <c r="O138" s="3"/>
      <c r="P138" s="3"/>
      <c r="Q138" s="3"/>
      <c r="R138" s="3"/>
      <c r="S138" s="3"/>
      <c r="T138" s="3"/>
      <c r="U138" s="3"/>
      <c r="V138" s="3"/>
      <c r="W138" s="3"/>
      <c r="X138" s="3"/>
      <c r="Y138" s="3"/>
      <c r="Z138" s="3"/>
      <c r="AA138" s="3"/>
      <c r="AB138" s="3"/>
      <c r="AC138" s="3"/>
      <c r="AD138" s="3"/>
      <c r="AE138" s="3"/>
      <c r="AF138" s="3"/>
      <c r="AG138" s="3"/>
      <c r="AH138" s="3"/>
      <c r="AI138" s="3"/>
      <c r="AJ138" s="3"/>
      <c r="AK138" s="3"/>
      <c r="AL138" s="3"/>
      <c r="AM138" s="3"/>
      <c r="AN138" s="3"/>
      <c r="AO138" s="3"/>
      <c r="AP138" s="3"/>
      <c r="AQ138" s="3"/>
      <c r="AR138" s="3"/>
      <c r="AS138" s="3"/>
      <c r="AT138" s="3"/>
      <c r="AU138" s="3"/>
      <c r="AV138" s="3"/>
      <c r="AW138" s="3"/>
      <c r="AX138" s="3"/>
      <c r="AY138" s="3"/>
      <c r="AZ138" s="3"/>
      <c r="BA138" s="3"/>
      <c r="BB138" s="3"/>
      <c r="BC138" s="3"/>
      <c r="BD138" s="3"/>
      <c r="BE138" s="3"/>
      <c r="BF138" s="3"/>
      <c r="BG138" s="3"/>
      <c r="BH138" s="3"/>
      <c r="BI138" s="3"/>
      <c r="BJ138" s="3"/>
      <c r="BK138" s="3"/>
      <c r="BL138" s="3"/>
      <c r="BM138" s="3"/>
      <c r="BN138" s="3"/>
      <c r="BO138" s="3"/>
      <c r="BP138" s="3"/>
      <c r="BQ138" s="3"/>
      <c r="BR138" s="3"/>
      <c r="BS138" s="3"/>
      <c r="BT138" s="3"/>
      <c r="BU138" s="3"/>
      <c r="BV138" s="3"/>
      <c r="BW138" s="3"/>
      <c r="BX138" s="3"/>
      <c r="BY138" s="3"/>
      <c r="BZ138" s="3"/>
      <c r="CA138" s="3"/>
      <c r="CB138" s="3"/>
      <c r="CC138" s="3"/>
      <c r="CD138" s="3"/>
      <c r="CE138" s="3"/>
      <c r="CF138" s="3"/>
    </row>
    <row r="139" spans="2:84" x14ac:dyDescent="0.25">
      <c r="G139" s="3"/>
      <c r="H139" s="3"/>
      <c r="I139" s="3"/>
      <c r="J139" s="3"/>
      <c r="K139" s="3"/>
      <c r="L139" s="3"/>
      <c r="M139" s="3"/>
      <c r="N139" s="3"/>
      <c r="O139" s="3"/>
      <c r="P139" s="3"/>
      <c r="Q139" s="3"/>
      <c r="R139" s="3"/>
      <c r="S139" s="3"/>
      <c r="T139" s="3"/>
      <c r="U139" s="3"/>
      <c r="V139" s="3"/>
      <c r="W139" s="3"/>
      <c r="X139" s="3"/>
      <c r="Y139" s="3"/>
      <c r="Z139" s="3"/>
      <c r="AA139" s="3"/>
      <c r="AB139" s="3"/>
      <c r="AC139" s="3"/>
      <c r="AD139" s="3"/>
      <c r="AE139" s="3"/>
      <c r="AF139" s="3"/>
      <c r="AG139" s="3"/>
      <c r="AH139" s="3"/>
      <c r="AI139" s="3"/>
      <c r="AJ139" s="3"/>
      <c r="AK139" s="3"/>
      <c r="AL139" s="3"/>
      <c r="AM139" s="3"/>
      <c r="AN139" s="3"/>
      <c r="AO139" s="3"/>
      <c r="AP139" s="3"/>
      <c r="AQ139" s="3"/>
      <c r="AR139" s="3"/>
      <c r="AS139" s="3"/>
      <c r="AT139" s="3"/>
      <c r="AU139" s="3"/>
      <c r="AV139" s="3"/>
      <c r="AW139" s="3"/>
      <c r="AX139" s="3"/>
      <c r="AY139" s="3"/>
      <c r="AZ139" s="3"/>
      <c r="BA139" s="3"/>
      <c r="BB139" s="3"/>
      <c r="BC139" s="3"/>
      <c r="BD139" s="3"/>
      <c r="BE139" s="3"/>
      <c r="BF139" s="3"/>
      <c r="BG139" s="3"/>
      <c r="BH139" s="3"/>
      <c r="BI139" s="3"/>
      <c r="BJ139" s="3"/>
      <c r="BK139" s="3"/>
      <c r="BL139" s="3"/>
      <c r="BM139" s="3"/>
      <c r="BN139" s="3"/>
      <c r="BO139" s="3"/>
      <c r="BP139" s="3"/>
      <c r="BQ139" s="3"/>
      <c r="BR139" s="3"/>
      <c r="BS139" s="3"/>
      <c r="BT139" s="3"/>
      <c r="BU139" s="3"/>
      <c r="BV139" s="3"/>
      <c r="BW139" s="3"/>
      <c r="BX139" s="3"/>
      <c r="BY139" s="3"/>
      <c r="BZ139" s="3"/>
      <c r="CA139" s="3"/>
      <c r="CB139" s="3"/>
      <c r="CC139" s="3"/>
      <c r="CD139" s="3"/>
      <c r="CE139" s="3"/>
      <c r="CF139" s="3"/>
    </row>
    <row r="140" spans="2:84" x14ac:dyDescent="0.25">
      <c r="G140" s="3"/>
      <c r="H140" s="3"/>
      <c r="I140" s="3"/>
      <c r="J140" s="3"/>
      <c r="K140" s="3"/>
      <c r="L140" s="3"/>
      <c r="M140" s="3"/>
      <c r="N140" s="3"/>
      <c r="O140" s="3"/>
      <c r="P140" s="3"/>
      <c r="Q140" s="3"/>
      <c r="R140" s="3"/>
      <c r="S140" s="3"/>
      <c r="T140" s="3"/>
      <c r="U140" s="3"/>
      <c r="V140" s="3"/>
      <c r="W140" s="3"/>
      <c r="X140" s="3"/>
      <c r="Y140" s="3"/>
      <c r="Z140" s="3"/>
      <c r="AA140" s="3"/>
      <c r="AB140" s="3"/>
      <c r="AC140" s="3"/>
      <c r="AD140" s="3"/>
      <c r="AE140" s="3"/>
      <c r="AF140" s="3"/>
      <c r="AG140" s="3"/>
      <c r="AH140" s="3"/>
      <c r="AI140" s="3"/>
      <c r="AJ140" s="3"/>
      <c r="AK140" s="3"/>
      <c r="AL140" s="3"/>
      <c r="AM140" s="3"/>
      <c r="AN140" s="3"/>
      <c r="AO140" s="3"/>
      <c r="AP140" s="3"/>
      <c r="AQ140" s="3"/>
      <c r="AR140" s="3"/>
      <c r="AS140" s="3"/>
      <c r="AT140" s="3"/>
      <c r="AU140" s="3"/>
      <c r="AV140" s="3"/>
      <c r="AW140" s="3"/>
      <c r="AX140" s="3"/>
      <c r="AY140" s="3"/>
      <c r="AZ140" s="3"/>
      <c r="BA140" s="3"/>
      <c r="BB140" s="3"/>
      <c r="BC140" s="3"/>
      <c r="BD140" s="3"/>
      <c r="BE140" s="3"/>
      <c r="BF140" s="3"/>
      <c r="BG140" s="3"/>
      <c r="BH140" s="3"/>
      <c r="BI140" s="3"/>
      <c r="BJ140" s="3"/>
      <c r="BK140" s="3"/>
      <c r="BL140" s="3"/>
      <c r="BM140" s="3"/>
      <c r="BN140" s="3"/>
      <c r="BO140" s="3"/>
      <c r="BP140" s="3"/>
      <c r="BQ140" s="3"/>
      <c r="BR140" s="3"/>
      <c r="BS140" s="3"/>
      <c r="BT140" s="3"/>
      <c r="BU140" s="3"/>
      <c r="BV140" s="3"/>
      <c r="BW140" s="3"/>
      <c r="BX140" s="3"/>
      <c r="BY140" s="3"/>
      <c r="BZ140" s="3"/>
      <c r="CA140" s="3"/>
      <c r="CB140" s="3"/>
      <c r="CC140" s="3"/>
      <c r="CD140" s="3"/>
      <c r="CE140" s="3"/>
      <c r="CF140" s="3"/>
    </row>
    <row r="141" spans="2:84" x14ac:dyDescent="0.25">
      <c r="G141" s="3"/>
      <c r="H141" s="3"/>
      <c r="I141" s="3"/>
      <c r="J141" s="3"/>
      <c r="K141" s="3"/>
      <c r="L141" s="3"/>
      <c r="M141" s="3"/>
      <c r="N141" s="3"/>
      <c r="O141" s="3"/>
      <c r="P141" s="3"/>
      <c r="Q141" s="3"/>
      <c r="R141" s="3"/>
      <c r="S141" s="3"/>
      <c r="T141" s="3"/>
      <c r="U141" s="3"/>
      <c r="V141" s="3"/>
      <c r="W141" s="3"/>
      <c r="X141" s="3"/>
      <c r="Y141" s="3"/>
      <c r="Z141" s="3"/>
      <c r="AA141" s="3"/>
      <c r="AB141" s="3"/>
      <c r="AC141" s="3"/>
      <c r="AD141" s="3"/>
      <c r="AE141" s="3"/>
      <c r="AF141" s="3"/>
      <c r="AG141" s="3"/>
      <c r="AH141" s="3"/>
      <c r="AI141" s="3"/>
      <c r="AJ141" s="3"/>
      <c r="AK141" s="3"/>
      <c r="AL141" s="3"/>
      <c r="AM141" s="3"/>
      <c r="AN141" s="3"/>
      <c r="AO141" s="3"/>
      <c r="AP141" s="3"/>
      <c r="AQ141" s="3"/>
      <c r="AR141" s="3"/>
      <c r="AS141" s="3"/>
      <c r="AT141" s="3"/>
      <c r="AU141" s="3"/>
      <c r="AV141" s="3"/>
      <c r="AW141" s="3"/>
      <c r="AX141" s="3"/>
      <c r="AY141" s="3"/>
      <c r="AZ141" s="3"/>
      <c r="BA141" s="3"/>
      <c r="BB141" s="3"/>
      <c r="BC141" s="3"/>
      <c r="BD141" s="3"/>
      <c r="BE141" s="3"/>
      <c r="BF141" s="3"/>
      <c r="BG141" s="3"/>
      <c r="BH141" s="3"/>
      <c r="BI141" s="3"/>
      <c r="BJ141" s="3"/>
      <c r="BK141" s="3"/>
      <c r="BL141" s="3"/>
      <c r="BM141" s="3"/>
      <c r="BN141" s="3"/>
      <c r="BO141" s="3"/>
      <c r="BP141" s="3"/>
      <c r="BQ141" s="3"/>
      <c r="BR141" s="3"/>
      <c r="BS141" s="3"/>
      <c r="BT141" s="3"/>
      <c r="BU141" s="3"/>
      <c r="BV141" s="3"/>
      <c r="BW141" s="3"/>
      <c r="BX141" s="3"/>
      <c r="BY141" s="3"/>
      <c r="BZ141" s="3"/>
      <c r="CA141" s="3"/>
      <c r="CB141" s="3"/>
      <c r="CC141" s="3"/>
      <c r="CD141" s="3"/>
      <c r="CE141" s="3"/>
      <c r="CF141" s="3"/>
    </row>
    <row r="142" spans="2:84" x14ac:dyDescent="0.2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row>
    <row r="143" spans="2:84" x14ac:dyDescent="0.2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2:84" x14ac:dyDescent="0.2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7:84" x14ac:dyDescent="0.2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7:84" x14ac:dyDescent="0.2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7:84" x14ac:dyDescent="0.2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7:84" x14ac:dyDescent="0.2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7:84" x14ac:dyDescent="0.2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7: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7: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7: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7: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7: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7: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7: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7: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7: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31"/>
  <sheetViews>
    <sheetView showGridLines="0" zoomScale="85" zoomScaleNormal="85" workbookViewId="0">
      <pane ySplit="11" topLeftCell="A122" activePane="bottomLeft" state="frozen"/>
      <selection pane="bottomLeft" activeCell="B132" sqref="B132"/>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Noviembre 2022</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Octubre 2022</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583" t="s">
        <v>7</v>
      </c>
      <c r="B10" s="581" t="s">
        <v>8</v>
      </c>
      <c r="C10" s="582"/>
      <c r="D10" s="581" t="s">
        <v>9</v>
      </c>
      <c r="E10" s="582"/>
      <c r="F10" s="581" t="s">
        <v>10</v>
      </c>
      <c r="G10" s="582"/>
      <c r="H10" s="581" t="s">
        <v>11</v>
      </c>
      <c r="I10" s="582"/>
      <c r="J10" s="581" t="s">
        <v>12</v>
      </c>
      <c r="K10" s="582"/>
      <c r="L10" s="581" t="s">
        <v>13</v>
      </c>
      <c r="M10" s="582"/>
      <c r="N10" s="581" t="s">
        <v>14</v>
      </c>
      <c r="O10" s="582"/>
      <c r="P10" s="581" t="s">
        <v>15</v>
      </c>
      <c r="Q10" s="582"/>
      <c r="R10" s="581" t="s">
        <v>16</v>
      </c>
      <c r="S10" s="582"/>
      <c r="T10" s="581" t="s">
        <v>17</v>
      </c>
      <c r="U10" s="582"/>
      <c r="V10" s="581" t="s">
        <v>18</v>
      </c>
      <c r="W10" s="582"/>
      <c r="X10" s="581" t="s">
        <v>19</v>
      </c>
      <c r="Y10" s="582"/>
      <c r="Z10" s="581" t="s">
        <v>20</v>
      </c>
      <c r="AA10" s="582"/>
      <c r="AB10" s="581" t="s">
        <v>21</v>
      </c>
      <c r="AC10" s="582"/>
      <c r="AD10" s="581" t="s">
        <v>22</v>
      </c>
      <c r="AE10" s="582"/>
      <c r="AF10" s="581" t="s">
        <v>23</v>
      </c>
      <c r="AG10" s="582"/>
      <c r="AH10" s="581" t="s">
        <v>24</v>
      </c>
      <c r="AI10" s="582"/>
      <c r="AJ10" s="581" t="s">
        <v>25</v>
      </c>
      <c r="AK10" s="582"/>
      <c r="AL10" s="581" t="s">
        <v>26</v>
      </c>
      <c r="AM10" s="582"/>
      <c r="AN10" s="581" t="s">
        <v>27</v>
      </c>
      <c r="AO10" s="582"/>
      <c r="AP10" s="581" t="s">
        <v>28</v>
      </c>
      <c r="AQ10" s="582"/>
      <c r="AR10" s="581" t="s">
        <v>29</v>
      </c>
      <c r="AS10" s="582"/>
      <c r="AT10" s="581" t="s">
        <v>30</v>
      </c>
      <c r="AU10" s="582"/>
      <c r="AV10" s="585" t="s">
        <v>31</v>
      </c>
      <c r="AW10" s="586"/>
      <c r="AX10" s="587" t="s">
        <v>86</v>
      </c>
      <c r="AY10" s="589" t="s">
        <v>97</v>
      </c>
      <c r="AZ10" s="591" t="s">
        <v>98</v>
      </c>
      <c r="BA10" s="3"/>
    </row>
    <row r="11" spans="1:53" ht="24.75" customHeight="1" thickBot="1" x14ac:dyDescent="0.3">
      <c r="A11" s="584"/>
      <c r="B11" s="536" t="s">
        <v>95</v>
      </c>
      <c r="C11" s="536" t="s">
        <v>96</v>
      </c>
      <c r="D11" s="536" t="s">
        <v>95</v>
      </c>
      <c r="E11" s="536" t="s">
        <v>96</v>
      </c>
      <c r="F11" s="536" t="s">
        <v>95</v>
      </c>
      <c r="G11" s="536" t="s">
        <v>96</v>
      </c>
      <c r="H11" s="536" t="s">
        <v>95</v>
      </c>
      <c r="I11" s="536" t="s">
        <v>96</v>
      </c>
      <c r="J11" s="536" t="s">
        <v>95</v>
      </c>
      <c r="K11" s="536" t="s">
        <v>96</v>
      </c>
      <c r="L11" s="536" t="s">
        <v>95</v>
      </c>
      <c r="M11" s="536" t="s">
        <v>96</v>
      </c>
      <c r="N11" s="536" t="s">
        <v>95</v>
      </c>
      <c r="O11" s="536" t="s">
        <v>96</v>
      </c>
      <c r="P11" s="536" t="s">
        <v>95</v>
      </c>
      <c r="Q11" s="536" t="s">
        <v>96</v>
      </c>
      <c r="R11" s="536" t="s">
        <v>95</v>
      </c>
      <c r="S11" s="536" t="s">
        <v>96</v>
      </c>
      <c r="T11" s="536" t="s">
        <v>95</v>
      </c>
      <c r="U11" s="536" t="s">
        <v>96</v>
      </c>
      <c r="V11" s="536" t="s">
        <v>95</v>
      </c>
      <c r="W11" s="536" t="s">
        <v>96</v>
      </c>
      <c r="X11" s="536" t="s">
        <v>95</v>
      </c>
      <c r="Y11" s="536" t="s">
        <v>96</v>
      </c>
      <c r="Z11" s="536" t="s">
        <v>95</v>
      </c>
      <c r="AA11" s="536" t="s">
        <v>96</v>
      </c>
      <c r="AB11" s="536" t="s">
        <v>95</v>
      </c>
      <c r="AC11" s="536" t="s">
        <v>96</v>
      </c>
      <c r="AD11" s="536" t="s">
        <v>95</v>
      </c>
      <c r="AE11" s="536" t="s">
        <v>96</v>
      </c>
      <c r="AF11" s="536" t="s">
        <v>95</v>
      </c>
      <c r="AG11" s="536" t="s">
        <v>96</v>
      </c>
      <c r="AH11" s="536" t="s">
        <v>95</v>
      </c>
      <c r="AI11" s="536" t="s">
        <v>96</v>
      </c>
      <c r="AJ11" s="536" t="s">
        <v>95</v>
      </c>
      <c r="AK11" s="536" t="s">
        <v>96</v>
      </c>
      <c r="AL11" s="536" t="s">
        <v>95</v>
      </c>
      <c r="AM11" s="536" t="s">
        <v>96</v>
      </c>
      <c r="AN11" s="536" t="s">
        <v>95</v>
      </c>
      <c r="AO11" s="536" t="s">
        <v>96</v>
      </c>
      <c r="AP11" s="536" t="s">
        <v>95</v>
      </c>
      <c r="AQ11" s="536" t="s">
        <v>96</v>
      </c>
      <c r="AR11" s="536" t="s">
        <v>95</v>
      </c>
      <c r="AS11" s="536" t="s">
        <v>96</v>
      </c>
      <c r="AT11" s="536" t="s">
        <v>95</v>
      </c>
      <c r="AU11" s="536" t="s">
        <v>96</v>
      </c>
      <c r="AV11" s="536" t="s">
        <v>95</v>
      </c>
      <c r="AW11" s="536" t="s">
        <v>96</v>
      </c>
      <c r="AX11" s="588"/>
      <c r="AY11" s="590"/>
      <c r="AZ11" s="592"/>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29" si="31">B123+D123+F123+H123+J123+L123+N123+P123+R123+T123+V123+X123+Z123+AB123+AD123+AF123+AH123+AJ123+AL123+AN123+AP123+AR123+AT123+AV123</f>
        <v>1761324</v>
      </c>
      <c r="AY123" s="525">
        <f t="shared" si="31"/>
        <v>11621</v>
      </c>
      <c r="AZ123" s="526">
        <f t="shared" ref="AZ123:AZ129" si="32">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 t="shared" si="32"/>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 t="shared" si="32"/>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 t="shared" si="32"/>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 t="shared" si="32"/>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 t="shared" si="32"/>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1:90" s="503" customFormat="1" x14ac:dyDescent="0.25">
      <c r="A129" s="524">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5">
        <v>6651</v>
      </c>
      <c r="AW129" s="525">
        <v>60</v>
      </c>
      <c r="AX129" s="525">
        <f t="shared" si="31"/>
        <v>1671566</v>
      </c>
      <c r="AY129" s="525">
        <f t="shared" si="31"/>
        <v>10612</v>
      </c>
      <c r="AZ129" s="526">
        <f t="shared" si="32"/>
        <v>1682178</v>
      </c>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c r="CG129" s="504"/>
      <c r="CH129" s="504"/>
      <c r="CI129" s="504"/>
      <c r="CJ129" s="504"/>
      <c r="CK129" s="504"/>
      <c r="CL129" s="504"/>
    </row>
    <row r="130" spans="1:90" s="503" customFormat="1" x14ac:dyDescent="0.25">
      <c r="A130" s="524">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5">
        <v>6528</v>
      </c>
      <c r="AW130" s="525">
        <v>60</v>
      </c>
      <c r="AX130" s="525"/>
      <c r="AY130" s="525"/>
      <c r="AZ130" s="526"/>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c r="CG130" s="504"/>
      <c r="CH130" s="504"/>
      <c r="CI130" s="504"/>
      <c r="CJ130" s="504"/>
      <c r="CK130" s="504"/>
      <c r="CL130" s="504"/>
    </row>
    <row r="131" spans="1:90" x14ac:dyDescent="0.25">
      <c r="B131" s="1" t="s">
        <v>33</v>
      </c>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c r="CE131" s="3"/>
      <c r="CF131" s="3"/>
      <c r="CG131" s="3"/>
      <c r="CH131" s="3"/>
      <c r="CI131" s="3"/>
      <c r="CJ131" s="3"/>
      <c r="CK131" s="3"/>
      <c r="CL131" s="3"/>
    </row>
  </sheetData>
  <mergeCells count="28">
    <mergeCell ref="AV10:AW10"/>
    <mergeCell ref="AX10:AX11"/>
    <mergeCell ref="AY10:AY11"/>
    <mergeCell ref="AZ10:AZ11"/>
    <mergeCell ref="AJ10:AK10"/>
    <mergeCell ref="AL10:AM10"/>
    <mergeCell ref="AN10:AO10"/>
    <mergeCell ref="AP10:AQ10"/>
    <mergeCell ref="AR10:AS10"/>
    <mergeCell ref="AT10:AU10"/>
    <mergeCell ref="AH10:AI10"/>
    <mergeCell ref="L10:M10"/>
    <mergeCell ref="N10:O10"/>
    <mergeCell ref="P10:Q10"/>
    <mergeCell ref="R10:S10"/>
    <mergeCell ref="T10:U10"/>
    <mergeCell ref="V10:W10"/>
    <mergeCell ref="X10:Y10"/>
    <mergeCell ref="Z10:AA10"/>
    <mergeCell ref="AB10:AC10"/>
    <mergeCell ref="AD10:AE10"/>
    <mergeCell ref="AF10:AG10"/>
    <mergeCell ref="J10:K10"/>
    <mergeCell ref="A10:A11"/>
    <mergeCell ref="B10:C10"/>
    <mergeCell ref="D10:E10"/>
    <mergeCell ref="F10:G10"/>
    <mergeCell ref="H10:I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zoomScale="70" zoomScaleNormal="70" workbookViewId="0">
      <selection activeCell="N46" sqref="N46"/>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99</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Noviembre 2022</v>
      </c>
      <c r="B7" s="462"/>
      <c r="C7" s="462"/>
      <c r="D7" s="462"/>
      <c r="E7" s="462"/>
      <c r="F7" s="462"/>
      <c r="G7" s="462"/>
      <c r="H7" s="462"/>
      <c r="I7" s="462"/>
      <c r="J7" s="462"/>
      <c r="K7" s="462"/>
      <c r="L7" s="470" t="s">
        <v>5</v>
      </c>
      <c r="M7" s="463"/>
    </row>
    <row r="8" spans="1:13" ht="15.75" thickBot="1" x14ac:dyDescent="0.3">
      <c r="A8" s="482" t="str">
        <f>Índice!B8</f>
        <v>Fecha de corte: Octubre 2022</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594" t="s">
        <v>76</v>
      </c>
      <c r="C11" s="594"/>
      <c r="D11" s="594" t="s">
        <v>78</v>
      </c>
      <c r="E11" s="594"/>
      <c r="F11" s="594" t="s">
        <v>59</v>
      </c>
      <c r="G11" s="594"/>
      <c r="H11" s="594" t="s">
        <v>46</v>
      </c>
      <c r="I11" s="594"/>
      <c r="J11" s="594" t="s">
        <v>39</v>
      </c>
      <c r="K11" s="594"/>
      <c r="L11" s="594" t="s">
        <v>47</v>
      </c>
      <c r="M11" s="594"/>
    </row>
    <row r="12" spans="1:13" ht="26.25" thickBot="1" x14ac:dyDescent="0.3">
      <c r="A12" s="336" t="s">
        <v>48</v>
      </c>
      <c r="B12" s="537" t="s">
        <v>95</v>
      </c>
      <c r="C12" s="537" t="s">
        <v>100</v>
      </c>
      <c r="D12" s="537" t="s">
        <v>95</v>
      </c>
      <c r="E12" s="537" t="s">
        <v>100</v>
      </c>
      <c r="F12" s="537" t="s">
        <v>95</v>
      </c>
      <c r="G12" s="537" t="s">
        <v>100</v>
      </c>
      <c r="H12" s="537" t="s">
        <v>95</v>
      </c>
      <c r="I12" s="537" t="s">
        <v>100</v>
      </c>
      <c r="J12" s="537" t="s">
        <v>95</v>
      </c>
      <c r="K12" s="537" t="s">
        <v>100</v>
      </c>
      <c r="L12" s="537" t="s">
        <v>95</v>
      </c>
      <c r="M12" s="537" t="s">
        <v>100</v>
      </c>
    </row>
    <row r="13" spans="1:13" x14ac:dyDescent="0.25">
      <c r="A13" s="338" t="s">
        <v>8</v>
      </c>
      <c r="B13" s="520"/>
      <c r="C13" s="520"/>
      <c r="D13" s="520">
        <v>14725</v>
      </c>
      <c r="E13" s="520">
        <v>23</v>
      </c>
      <c r="F13" s="520">
        <v>159</v>
      </c>
      <c r="G13" s="520">
        <v>0</v>
      </c>
      <c r="H13" s="520">
        <v>122262</v>
      </c>
      <c r="I13" s="520">
        <v>183</v>
      </c>
      <c r="J13" s="520">
        <v>28</v>
      </c>
      <c r="K13" s="520"/>
      <c r="L13" s="520">
        <v>879</v>
      </c>
      <c r="M13" s="520">
        <v>34</v>
      </c>
    </row>
    <row r="14" spans="1:13" x14ac:dyDescent="0.25">
      <c r="A14" s="339" t="s">
        <v>9</v>
      </c>
      <c r="B14" s="521"/>
      <c r="C14" s="521"/>
      <c r="D14" s="521">
        <v>17885</v>
      </c>
      <c r="E14" s="521">
        <v>107</v>
      </c>
      <c r="F14" s="521"/>
      <c r="G14" s="521"/>
      <c r="H14" s="521"/>
      <c r="I14" s="521"/>
      <c r="J14" s="521">
        <v>1</v>
      </c>
      <c r="K14" s="521"/>
      <c r="L14" s="521"/>
      <c r="M14" s="521"/>
    </row>
    <row r="15" spans="1:13" x14ac:dyDescent="0.25">
      <c r="A15" s="339" t="s">
        <v>10</v>
      </c>
      <c r="B15" s="521"/>
      <c r="C15" s="521"/>
      <c r="D15" s="521">
        <v>18854</v>
      </c>
      <c r="E15" s="521">
        <v>4</v>
      </c>
      <c r="F15" s="521">
        <v>1</v>
      </c>
      <c r="G15" s="521">
        <v>0</v>
      </c>
      <c r="H15" s="521"/>
      <c r="I15" s="521"/>
      <c r="J15" s="521"/>
      <c r="K15" s="521"/>
      <c r="L15" s="521"/>
      <c r="M15" s="521"/>
    </row>
    <row r="16" spans="1:13" x14ac:dyDescent="0.25">
      <c r="A16" s="339" t="s">
        <v>11</v>
      </c>
      <c r="B16" s="521"/>
      <c r="C16" s="521"/>
      <c r="D16" s="521">
        <v>16893</v>
      </c>
      <c r="E16" s="521">
        <v>110</v>
      </c>
      <c r="F16" s="521"/>
      <c r="G16" s="521"/>
      <c r="H16" s="521"/>
      <c r="I16" s="521"/>
      <c r="J16" s="521"/>
      <c r="K16" s="521"/>
      <c r="L16" s="521">
        <v>15</v>
      </c>
      <c r="M16" s="521">
        <v>0</v>
      </c>
    </row>
    <row r="17" spans="1:13" x14ac:dyDescent="0.25">
      <c r="A17" s="339" t="s">
        <v>12</v>
      </c>
      <c r="B17" s="521"/>
      <c r="C17" s="521"/>
      <c r="D17" s="521">
        <v>44134</v>
      </c>
      <c r="E17" s="521">
        <v>312</v>
      </c>
      <c r="F17" s="521">
        <v>124</v>
      </c>
      <c r="G17" s="521">
        <v>0</v>
      </c>
      <c r="H17" s="521"/>
      <c r="I17" s="521"/>
      <c r="J17" s="521">
        <v>25</v>
      </c>
      <c r="K17" s="521"/>
      <c r="L17" s="521">
        <v>69</v>
      </c>
      <c r="M17" s="521">
        <v>6</v>
      </c>
    </row>
    <row r="18" spans="1:13" x14ac:dyDescent="0.25">
      <c r="A18" s="339" t="s">
        <v>13</v>
      </c>
      <c r="B18" s="521"/>
      <c r="C18" s="521"/>
      <c r="D18" s="521">
        <v>29431</v>
      </c>
      <c r="E18" s="521">
        <v>155</v>
      </c>
      <c r="F18" s="521">
        <v>62</v>
      </c>
      <c r="G18" s="521">
        <v>0</v>
      </c>
      <c r="H18" s="521"/>
      <c r="I18" s="521"/>
      <c r="J18" s="521">
        <v>13</v>
      </c>
      <c r="K18" s="521"/>
      <c r="L18" s="521"/>
      <c r="M18" s="521"/>
    </row>
    <row r="19" spans="1:13" x14ac:dyDescent="0.25">
      <c r="A19" s="339" t="s">
        <v>14</v>
      </c>
      <c r="B19" s="521"/>
      <c r="C19" s="521"/>
      <c r="D19" s="521">
        <v>38710</v>
      </c>
      <c r="E19" s="521">
        <v>40</v>
      </c>
      <c r="F19" s="521">
        <v>1739</v>
      </c>
      <c r="G19" s="521">
        <v>30</v>
      </c>
      <c r="H19" s="521"/>
      <c r="I19" s="521"/>
      <c r="J19" s="521">
        <v>127</v>
      </c>
      <c r="K19" s="521"/>
      <c r="L19" s="521">
        <v>1616</v>
      </c>
      <c r="M19" s="521">
        <v>34</v>
      </c>
    </row>
    <row r="20" spans="1:13" x14ac:dyDescent="0.25">
      <c r="A20" s="339" t="s">
        <v>15</v>
      </c>
      <c r="B20" s="521"/>
      <c r="C20" s="521"/>
      <c r="D20" s="521">
        <v>25643</v>
      </c>
      <c r="E20" s="521">
        <v>163</v>
      </c>
      <c r="F20" s="521">
        <v>622</v>
      </c>
      <c r="G20" s="521">
        <v>0</v>
      </c>
      <c r="H20" s="521"/>
      <c r="I20" s="521"/>
      <c r="J20" s="521">
        <v>16</v>
      </c>
      <c r="K20" s="521"/>
      <c r="L20" s="521"/>
      <c r="M20" s="521"/>
    </row>
    <row r="21" spans="1:13" x14ac:dyDescent="0.25">
      <c r="A21" s="339" t="s">
        <v>16</v>
      </c>
      <c r="B21" s="521"/>
      <c r="C21" s="521"/>
      <c r="D21" s="521">
        <v>6090</v>
      </c>
      <c r="E21" s="521">
        <v>0</v>
      </c>
      <c r="F21" s="521"/>
      <c r="G21" s="521"/>
      <c r="H21" s="521"/>
      <c r="I21" s="521"/>
      <c r="J21" s="521"/>
      <c r="K21" s="521"/>
      <c r="L21" s="521"/>
      <c r="M21" s="521"/>
    </row>
    <row r="22" spans="1:13" x14ac:dyDescent="0.25">
      <c r="A22" s="339" t="s">
        <v>17</v>
      </c>
      <c r="B22" s="521">
        <v>3327</v>
      </c>
      <c r="C22" s="521"/>
      <c r="D22" s="521">
        <v>234676</v>
      </c>
      <c r="E22" s="521">
        <v>257</v>
      </c>
      <c r="F22" s="521">
        <v>95299</v>
      </c>
      <c r="G22" s="521">
        <v>609</v>
      </c>
      <c r="H22" s="521">
        <v>0</v>
      </c>
      <c r="I22" s="521"/>
      <c r="J22" s="521">
        <v>12338</v>
      </c>
      <c r="K22" s="521">
        <v>43</v>
      </c>
      <c r="L22" s="521">
        <v>32232</v>
      </c>
      <c r="M22" s="521">
        <v>389</v>
      </c>
    </row>
    <row r="23" spans="1:13" x14ac:dyDescent="0.25">
      <c r="A23" s="339" t="s">
        <v>18</v>
      </c>
      <c r="B23" s="521"/>
      <c r="C23" s="521"/>
      <c r="D23" s="521">
        <v>46631</v>
      </c>
      <c r="E23" s="521">
        <v>387</v>
      </c>
      <c r="F23" s="521">
        <v>4071</v>
      </c>
      <c r="G23" s="521">
        <v>113</v>
      </c>
      <c r="H23" s="521"/>
      <c r="I23" s="521"/>
      <c r="J23" s="521">
        <v>12</v>
      </c>
      <c r="K23" s="521"/>
      <c r="L23" s="521">
        <v>456</v>
      </c>
      <c r="M23" s="521">
        <v>58</v>
      </c>
    </row>
    <row r="24" spans="1:13" x14ac:dyDescent="0.25">
      <c r="A24" s="339" t="s">
        <v>19</v>
      </c>
      <c r="B24" s="521"/>
      <c r="C24" s="521"/>
      <c r="D24" s="521">
        <v>41447</v>
      </c>
      <c r="E24" s="521">
        <v>75</v>
      </c>
      <c r="F24" s="521">
        <v>70</v>
      </c>
      <c r="G24" s="521">
        <v>0</v>
      </c>
      <c r="H24" s="521"/>
      <c r="I24" s="521"/>
      <c r="J24" s="521">
        <v>16</v>
      </c>
      <c r="K24" s="521"/>
      <c r="L24" s="521">
        <v>805</v>
      </c>
      <c r="M24" s="521">
        <v>125</v>
      </c>
    </row>
    <row r="25" spans="1:13" x14ac:dyDescent="0.25">
      <c r="A25" s="339" t="s">
        <v>20</v>
      </c>
      <c r="B25" s="521"/>
      <c r="C25" s="521"/>
      <c r="D25" s="521">
        <v>21751</v>
      </c>
      <c r="E25" s="521">
        <v>20</v>
      </c>
      <c r="F25" s="521">
        <v>1795</v>
      </c>
      <c r="G25" s="521">
        <v>0</v>
      </c>
      <c r="H25" s="521"/>
      <c r="I25" s="521"/>
      <c r="J25" s="521">
        <v>19</v>
      </c>
      <c r="K25" s="521"/>
      <c r="L25" s="521"/>
      <c r="M25" s="521"/>
    </row>
    <row r="26" spans="1:13" x14ac:dyDescent="0.25">
      <c r="A26" s="339" t="s">
        <v>21</v>
      </c>
      <c r="B26" s="521"/>
      <c r="C26" s="521"/>
      <c r="D26" s="521">
        <v>59897</v>
      </c>
      <c r="E26" s="521">
        <v>65</v>
      </c>
      <c r="F26" s="521">
        <v>2210</v>
      </c>
      <c r="G26" s="521">
        <v>11</v>
      </c>
      <c r="H26" s="521"/>
      <c r="I26" s="521"/>
      <c r="J26" s="521">
        <v>126</v>
      </c>
      <c r="K26" s="521"/>
      <c r="L26" s="521">
        <v>1512</v>
      </c>
      <c r="M26" s="521">
        <v>20</v>
      </c>
    </row>
    <row r="27" spans="1:13" x14ac:dyDescent="0.25">
      <c r="A27" s="339" t="s">
        <v>22</v>
      </c>
      <c r="B27" s="521"/>
      <c r="C27" s="521"/>
      <c r="D27" s="521">
        <v>11756</v>
      </c>
      <c r="E27" s="521">
        <v>87</v>
      </c>
      <c r="F27" s="521"/>
      <c r="G27" s="521"/>
      <c r="H27" s="521"/>
      <c r="I27" s="521"/>
      <c r="J27" s="521"/>
      <c r="K27" s="521"/>
      <c r="L27" s="521"/>
      <c r="M27" s="521"/>
    </row>
    <row r="28" spans="1:13" x14ac:dyDescent="0.25">
      <c r="A28" s="339" t="s">
        <v>23</v>
      </c>
      <c r="B28" s="521"/>
      <c r="C28" s="521"/>
      <c r="D28" s="521">
        <v>8711</v>
      </c>
      <c r="E28" s="521">
        <v>104</v>
      </c>
      <c r="F28" s="521"/>
      <c r="G28" s="521"/>
      <c r="H28" s="521"/>
      <c r="I28" s="521"/>
      <c r="J28" s="521">
        <v>0</v>
      </c>
      <c r="K28" s="521"/>
      <c r="L28" s="521"/>
      <c r="M28" s="521"/>
    </row>
    <row r="29" spans="1:13" x14ac:dyDescent="0.25">
      <c r="A29" s="339" t="s">
        <v>24</v>
      </c>
      <c r="B29" s="521"/>
      <c r="C29" s="521"/>
      <c r="D29" s="521">
        <v>7578</v>
      </c>
      <c r="E29" s="521">
        <v>82</v>
      </c>
      <c r="F29" s="521">
        <v>2</v>
      </c>
      <c r="G29" s="521">
        <v>0</v>
      </c>
      <c r="H29" s="521"/>
      <c r="I29" s="521"/>
      <c r="J29" s="521"/>
      <c r="K29" s="521"/>
      <c r="L29" s="521"/>
      <c r="M29" s="521"/>
    </row>
    <row r="30" spans="1:13" x14ac:dyDescent="0.25">
      <c r="A30" s="339" t="s">
        <v>25</v>
      </c>
      <c r="B30" s="521"/>
      <c r="C30" s="521"/>
      <c r="D30" s="521">
        <v>8497</v>
      </c>
      <c r="E30" s="521">
        <v>114</v>
      </c>
      <c r="F30" s="521"/>
      <c r="G30" s="521"/>
      <c r="H30" s="521"/>
      <c r="I30" s="521"/>
      <c r="J30" s="521">
        <v>2</v>
      </c>
      <c r="K30" s="521"/>
      <c r="L30" s="521"/>
      <c r="M30" s="521"/>
    </row>
    <row r="31" spans="1:13" x14ac:dyDescent="0.25">
      <c r="A31" s="339" t="s">
        <v>26</v>
      </c>
      <c r="B31" s="521">
        <v>19474</v>
      </c>
      <c r="C31" s="521"/>
      <c r="D31" s="521">
        <v>483009</v>
      </c>
      <c r="E31" s="521">
        <v>3100</v>
      </c>
      <c r="F31" s="521">
        <v>74874</v>
      </c>
      <c r="G31" s="521">
        <v>997</v>
      </c>
      <c r="H31" s="521">
        <v>0</v>
      </c>
      <c r="I31" s="521"/>
      <c r="J31" s="521">
        <v>1115</v>
      </c>
      <c r="K31" s="521"/>
      <c r="L31" s="521">
        <v>11726</v>
      </c>
      <c r="M31" s="521">
        <v>1638</v>
      </c>
    </row>
    <row r="32" spans="1:13" x14ac:dyDescent="0.25">
      <c r="A32" s="339" t="s">
        <v>27</v>
      </c>
      <c r="B32" s="521"/>
      <c r="C32" s="521"/>
      <c r="D32" s="521">
        <v>16189</v>
      </c>
      <c r="E32" s="521">
        <v>21</v>
      </c>
      <c r="F32" s="521">
        <v>328</v>
      </c>
      <c r="G32" s="521">
        <v>0</v>
      </c>
      <c r="H32" s="521"/>
      <c r="I32" s="521"/>
      <c r="J32" s="521">
        <v>5</v>
      </c>
      <c r="K32" s="521"/>
      <c r="L32" s="521">
        <v>303</v>
      </c>
      <c r="M32" s="521">
        <v>0</v>
      </c>
    </row>
    <row r="33" spans="1:14" x14ac:dyDescent="0.25">
      <c r="A33" s="339" t="s">
        <v>45</v>
      </c>
      <c r="B33" s="521"/>
      <c r="C33" s="521"/>
      <c r="D33" s="521">
        <v>27108</v>
      </c>
      <c r="E33" s="521">
        <v>53</v>
      </c>
      <c r="F33" s="521">
        <v>2833</v>
      </c>
      <c r="G33" s="521">
        <v>0</v>
      </c>
      <c r="H33" s="521"/>
      <c r="I33" s="521"/>
      <c r="J33" s="521">
        <v>0</v>
      </c>
      <c r="K33" s="521"/>
      <c r="L33" s="521"/>
      <c r="M33" s="521"/>
    </row>
    <row r="34" spans="1:14" x14ac:dyDescent="0.25">
      <c r="A34" s="339" t="s">
        <v>29</v>
      </c>
      <c r="B34" s="521"/>
      <c r="C34" s="521"/>
      <c r="D34" s="521">
        <v>9015</v>
      </c>
      <c r="E34" s="521">
        <v>107</v>
      </c>
      <c r="F34" s="521"/>
      <c r="G34" s="521"/>
      <c r="H34" s="521"/>
      <c r="I34" s="521"/>
      <c r="J34" s="521">
        <v>1</v>
      </c>
      <c r="K34" s="521"/>
      <c r="L34" s="521"/>
      <c r="M34" s="521"/>
    </row>
    <row r="35" spans="1:14" x14ac:dyDescent="0.25">
      <c r="A35" s="339" t="s">
        <v>30</v>
      </c>
      <c r="B35" s="521"/>
      <c r="C35" s="521"/>
      <c r="D35" s="521">
        <v>63568</v>
      </c>
      <c r="E35" s="521">
        <v>407</v>
      </c>
      <c r="F35" s="521">
        <v>369</v>
      </c>
      <c r="G35" s="521">
        <v>0</v>
      </c>
      <c r="H35" s="521"/>
      <c r="I35" s="521"/>
      <c r="J35" s="521">
        <v>56</v>
      </c>
      <c r="K35" s="521"/>
      <c r="L35" s="521">
        <v>924</v>
      </c>
      <c r="M35" s="521">
        <v>332</v>
      </c>
    </row>
    <row r="36" spans="1:14" ht="15.75" thickBot="1" x14ac:dyDescent="0.3">
      <c r="A36" s="340" t="s">
        <v>31</v>
      </c>
      <c r="B36" s="522"/>
      <c r="C36" s="522"/>
      <c r="D36" s="522">
        <v>6528</v>
      </c>
      <c r="E36" s="522">
        <v>60</v>
      </c>
      <c r="F36" s="522"/>
      <c r="G36" s="522"/>
      <c r="H36" s="522"/>
      <c r="I36" s="522"/>
      <c r="J36" s="522"/>
      <c r="K36" s="522"/>
      <c r="L36" s="522"/>
      <c r="M36" s="522"/>
    </row>
    <row r="37" spans="1:14" ht="15.75" thickBot="1" x14ac:dyDescent="0.3">
      <c r="A37" s="337" t="s">
        <v>41</v>
      </c>
      <c r="B37" s="341">
        <f>SUM(B13:B36)</f>
        <v>22801</v>
      </c>
      <c r="C37" s="341">
        <f>SUM(C13:C36)</f>
        <v>0</v>
      </c>
      <c r="D37" s="341">
        <f t="shared" ref="D37:M37" si="0">SUM(D13:D36)</f>
        <v>1258726</v>
      </c>
      <c r="E37" s="341">
        <f t="shared" si="0"/>
        <v>5853</v>
      </c>
      <c r="F37" s="341">
        <f>SUM(F13:F36)</f>
        <v>184558</v>
      </c>
      <c r="G37" s="341">
        <f t="shared" si="0"/>
        <v>1760</v>
      </c>
      <c r="H37" s="341">
        <f t="shared" si="0"/>
        <v>122262</v>
      </c>
      <c r="I37" s="341">
        <f t="shared" si="0"/>
        <v>183</v>
      </c>
      <c r="J37" s="341">
        <f t="shared" si="0"/>
        <v>13900</v>
      </c>
      <c r="K37" s="341">
        <f t="shared" si="0"/>
        <v>43</v>
      </c>
      <c r="L37" s="341">
        <f t="shared" si="0"/>
        <v>50537</v>
      </c>
      <c r="M37" s="341">
        <f t="shared" si="0"/>
        <v>2636</v>
      </c>
    </row>
    <row r="38" spans="1:14" ht="15.75" thickBot="1" x14ac:dyDescent="0.3">
      <c r="B38" s="593">
        <f>SUM(B37:C37)</f>
        <v>22801</v>
      </c>
      <c r="C38" s="593"/>
      <c r="D38" s="593">
        <f>SUM(D37:E37)</f>
        <v>1264579</v>
      </c>
      <c r="E38" s="593"/>
      <c r="F38" s="593">
        <f>SUM(F37:G37)</f>
        <v>186318</v>
      </c>
      <c r="G38" s="593"/>
      <c r="H38" s="593">
        <f>SUM(H37:I37)</f>
        <v>122445</v>
      </c>
      <c r="I38" s="593"/>
      <c r="J38" s="593">
        <f>SUM(J37:K37)</f>
        <v>13943</v>
      </c>
      <c r="K38" s="593"/>
      <c r="L38" s="593">
        <f>SUM(L37:M37)</f>
        <v>53173</v>
      </c>
      <c r="M38" s="593"/>
    </row>
    <row r="39" spans="1:14" ht="15.75" thickBot="1" x14ac:dyDescent="0.3">
      <c r="A39" s="1"/>
      <c r="B39" s="1"/>
    </row>
    <row r="40" spans="1:14" ht="15.75" thickBot="1" x14ac:dyDescent="0.3">
      <c r="A40" s="447" t="s">
        <v>32</v>
      </c>
      <c r="B40" s="448">
        <f>SUM(B37,D37,F37,H37,J37,L37)</f>
        <v>1652784</v>
      </c>
    </row>
    <row r="41" spans="1:14" ht="15.75" thickBot="1" x14ac:dyDescent="0.3">
      <c r="A41" s="447" t="s">
        <v>49</v>
      </c>
      <c r="B41" s="448">
        <f>SUM(C37,E37,G37,I37,K37,M37)</f>
        <v>10475</v>
      </c>
    </row>
    <row r="42" spans="1:14" ht="15.75" thickBot="1" x14ac:dyDescent="0.3">
      <c r="A42" s="447" t="s">
        <v>50</v>
      </c>
      <c r="B42" s="448">
        <f>SUM(B40:B41)</f>
        <v>1663259</v>
      </c>
    </row>
    <row r="43" spans="1:14" ht="15.75" thickBot="1" x14ac:dyDescent="0.3">
      <c r="B43" s="1"/>
    </row>
    <row r="44" spans="1:14" ht="15.75" thickBot="1" x14ac:dyDescent="0.3">
      <c r="B44" s="594" t="s">
        <v>76</v>
      </c>
      <c r="C44" s="594"/>
      <c r="D44" s="594" t="s">
        <v>78</v>
      </c>
      <c r="E44" s="594"/>
      <c r="F44" s="594" t="s">
        <v>59</v>
      </c>
      <c r="G44" s="594"/>
      <c r="H44" s="594" t="s">
        <v>46</v>
      </c>
      <c r="I44" s="594"/>
      <c r="J44" s="594" t="s">
        <v>39</v>
      </c>
      <c r="K44" s="594"/>
      <c r="L44" s="594" t="s">
        <v>47</v>
      </c>
      <c r="M44" s="594"/>
    </row>
    <row r="45" spans="1:14" ht="36" customHeight="1" thickBot="1" x14ac:dyDescent="0.3">
      <c r="B45" s="538" t="s">
        <v>101</v>
      </c>
      <c r="C45" s="538" t="s">
        <v>102</v>
      </c>
      <c r="D45" s="538" t="s">
        <v>101</v>
      </c>
      <c r="E45" s="538" t="s">
        <v>102</v>
      </c>
      <c r="F45" s="538" t="s">
        <v>101</v>
      </c>
      <c r="G45" s="538" t="s">
        <v>102</v>
      </c>
      <c r="H45" s="538" t="s">
        <v>101</v>
      </c>
      <c r="I45" s="538" t="s">
        <v>102</v>
      </c>
      <c r="J45" s="538" t="s">
        <v>101</v>
      </c>
      <c r="K45" s="538" t="s">
        <v>102</v>
      </c>
      <c r="L45" s="538" t="s">
        <v>101</v>
      </c>
      <c r="M45" s="538" t="s">
        <v>102</v>
      </c>
    </row>
    <row r="46" spans="1:14" ht="15.75" thickBot="1" x14ac:dyDescent="0.3">
      <c r="A46" s="446"/>
      <c r="B46" s="220">
        <f>B37/B40</f>
        <v>1.3795511089168336E-2</v>
      </c>
      <c r="C46" s="220">
        <f>C37/B41</f>
        <v>0</v>
      </c>
      <c r="D46" s="220">
        <f>D37/B40</f>
        <v>0.7615792505251745</v>
      </c>
      <c r="E46" s="220">
        <f>E37/B41</f>
        <v>0.55875894988066821</v>
      </c>
      <c r="F46" s="220">
        <f>F37/B40</f>
        <v>0.11166492415221832</v>
      </c>
      <c r="G46" s="220">
        <f>G37/B41</f>
        <v>0.16801909307875895</v>
      </c>
      <c r="H46" s="220">
        <f>H37/B40</f>
        <v>7.3973368570847728E-2</v>
      </c>
      <c r="I46" s="220">
        <f>I37/B41</f>
        <v>1.747016706443914E-2</v>
      </c>
      <c r="J46" s="220">
        <f>J37/B40</f>
        <v>8.4100523722398079E-3</v>
      </c>
      <c r="K46" s="220">
        <f>K37/B41</f>
        <v>4.1050119331742241E-3</v>
      </c>
      <c r="L46" s="220">
        <f>L37/B40</f>
        <v>3.057689329035131E-2</v>
      </c>
      <c r="M46" s="220">
        <f>M37/B41</f>
        <v>0.25164677804295943</v>
      </c>
    </row>
    <row r="47" spans="1:14" ht="30.75" thickBot="1" x14ac:dyDescent="0.3">
      <c r="A47" s="221" t="s">
        <v>103</v>
      </c>
      <c r="B47" s="595">
        <f>B38/B42</f>
        <v>1.3708628662162659E-2</v>
      </c>
      <c r="C47" s="595"/>
      <c r="D47" s="595">
        <f>D38/B42</f>
        <v>0.76030191329191665</v>
      </c>
      <c r="E47" s="595"/>
      <c r="F47" s="595">
        <f>F38/B42</f>
        <v>0.1120198357561871</v>
      </c>
      <c r="G47" s="595"/>
      <c r="H47" s="595">
        <f>H38/B42</f>
        <v>7.3617518378075814E-2</v>
      </c>
      <c r="I47" s="595"/>
      <c r="J47" s="595">
        <f>J38/B42</f>
        <v>8.3829397586304959E-3</v>
      </c>
      <c r="K47" s="595"/>
      <c r="L47" s="595">
        <f>L38/B42</f>
        <v>3.196916415302728E-2</v>
      </c>
      <c r="M47" s="595"/>
      <c r="N47" s="445"/>
    </row>
  </sheetData>
  <mergeCells count="24">
    <mergeCell ref="L47:M47"/>
    <mergeCell ref="B44:C44"/>
    <mergeCell ref="D44:E44"/>
    <mergeCell ref="F44:G44"/>
    <mergeCell ref="H44:I44"/>
    <mergeCell ref="J44:K44"/>
    <mergeCell ref="L44:M44"/>
    <mergeCell ref="B47:C47"/>
    <mergeCell ref="D47:E47"/>
    <mergeCell ref="F47:G47"/>
    <mergeCell ref="H47:I47"/>
    <mergeCell ref="J47:K47"/>
    <mergeCell ref="L38:M38"/>
    <mergeCell ref="B11:C11"/>
    <mergeCell ref="D11:E11"/>
    <mergeCell ref="F11:G11"/>
    <mergeCell ref="H11:I11"/>
    <mergeCell ref="J11:K11"/>
    <mergeCell ref="L11:M11"/>
    <mergeCell ref="B38:C38"/>
    <mergeCell ref="D38:E38"/>
    <mergeCell ref="F38:G38"/>
    <mergeCell ref="H38:I38"/>
    <mergeCell ref="J38:K38"/>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10-2022 POR OPERADOR Y PROVINCI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2022-11-22T19:00:06Z</dcterms:modified>
</cp:coreProperties>
</file>