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2\10. Octubre\"/>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10-2022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PROVINCIA'!$A$10:$CL$131</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X141" i="27" l="1"/>
  <c r="W141" i="27"/>
  <c r="V141" i="27"/>
  <c r="T141" i="27"/>
  <c r="S141" i="27"/>
  <c r="R141" i="27"/>
  <c r="AZ129" i="26" l="1"/>
  <c r="AY129" i="26"/>
  <c r="AX129" i="26"/>
  <c r="S140" i="27"/>
  <c r="R140" i="27"/>
  <c r="W140" i="27" l="1"/>
  <c r="T140" i="27"/>
  <c r="X140" i="27" s="1"/>
  <c r="AZ128" i="26"/>
  <c r="AY128" i="26"/>
  <c r="AX128" i="26"/>
  <c r="S139" i="27"/>
  <c r="R139" i="27"/>
  <c r="V140" i="27" l="1"/>
  <c r="T139" i="27"/>
  <c r="X139" i="27" s="1"/>
  <c r="AZ127" i="26"/>
  <c r="AY127" i="26"/>
  <c r="AX127" i="26"/>
  <c r="S138" i="27" l="1"/>
  <c r="R138" i="27"/>
  <c r="V139" i="27" s="1"/>
  <c r="T138" i="27" l="1"/>
  <c r="X138" i="27" s="1"/>
  <c r="W139" i="27"/>
  <c r="W138" i="27"/>
  <c r="AZ126" i="26"/>
  <c r="AY126" i="26"/>
  <c r="AX126" i="26"/>
  <c r="S137" i="27"/>
  <c r="R137" i="27"/>
  <c r="V138" i="27" s="1"/>
  <c r="V137" i="27" l="1"/>
  <c r="T137" i="27"/>
  <c r="X137" i="27" s="1"/>
  <c r="W137" i="27"/>
  <c r="AZ125" i="26"/>
  <c r="AY125" i="26"/>
  <c r="AX125" i="26"/>
  <c r="S136" i="27"/>
  <c r="R136" i="27"/>
  <c r="T136" i="27" s="1"/>
  <c r="X136" i="27" s="1"/>
  <c r="AY124" i="26" l="1"/>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<sst xmlns="http://schemas.openxmlformats.org/spreadsheetml/2006/main" count="232" uniqueCount="106">
  <si>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</si>
  <si>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</si>
  <si>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</si>
  <si>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</si>
  <si>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</si>
  <si>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</si>
  <si>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</si>
  <si>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</si>
  <si>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</si>
  <si>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</si>
  <si>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</si>
  <si>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</si>
  <si>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</si>
  <si>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</si>
  <si>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</si>
  <si>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</si>
  <si>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</si>
  <si>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</si>
  <si>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</si>
  <si>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</si>
  <si>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</si>
  <si>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</si>
  <si>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</si>
  <si>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</si>
  <si>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</si>
  <si>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</si>
  <si>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</si>
  <si>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</si>
  <si>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</si>
  <si>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</si>
  <si>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</si>
  <si>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</si>
  <si>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</si>
  <si>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</si>
  <si>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</si>
  <si>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</si>
  <si>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</si>
  <si>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</si>
  <si>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</si>
  <si>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</si>
  <si>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</si>
  <si>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</si>
  <si>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</si>
  <si>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</si>
  <si>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</si>
  <si>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</si>
  <si>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</si>
  <si>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</si>
  <si>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</si>
  <si>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</si>
  <si>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</si>
  <si>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</si>
  <si>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</si>
  <si>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</si>
  <si>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</si>
  <si>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</si>
  <si>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</si>
  <si>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</si>
  <si>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</si>
  <si>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</si>
  <si>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</si>
  <si>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</si>
  <si>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</si>
  <si>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</si>
  <si>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</si>
  <si>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</si>
  <si>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</si>
  <si>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</si>
  <si>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</si>
  <si>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</si>
  <si>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</si>
  <si>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</si>
  <si>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</si>
  <si>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</si>
  <si>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</si>
  <si>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</si>
  <si>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</si>
  <si>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</si>
  <si>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</si>
  <si>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</si>
  <si>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</si>
  <si>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</si>
  <si>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</si>
  <si>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</si>
  <si>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</si>
  <si>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</si>
  <si>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</si>
  <si>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</si>
  <si>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</si>
  <si>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</si>
  <si>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</si>
  <si>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</si>
  <si>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</si>
  <si>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</si>
  <si>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</si>
  <si>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</si>
  <si>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</si>
  <si>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</si>
  <si>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</si>
  <si>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</si>
  <si>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</si>
  <si>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</si>
  <si>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</si>
  <si>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</si>
  <si>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Noviembre 2022</t>
  </si>
  <si>
    <t>Fecha de corte: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</si>
</sst>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20" fillId="16" borderId="31"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2" xfId="0" applyFont="1" applyFill="1" applyBorder="1" applyAlignment="1">
      <alignment horizontal="center" vertical="center"/>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24" xfId="0" applyFont="1" applyFill="1" applyBorder="1" applyAlignment="1">
      <alignment horizontal="center" vertical="center"/>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3" fontId="14" fillId="7" borderId="22" xfId="0" applyNumberFormat="1" applyFont="1" applyFill="1" applyBorder="1" applyAlignment="1">
      <alignment horizontal="center"/>
    </xf>
    <xf numFmtId="0" fontId="10" fillId="7" borderId="22" xfId="14" applyFont="1" applyFill="1" applyBorder="1" applyAlignment="1">
      <alignment horizontal="center"/>
    </xf>
    <xf numFmtId="10" fontId="0" fillId="0" borderId="22" xfId="0" applyNumberFormat="1" applyBorder="1" applyAlignment="1">
      <alignment horizontal="center" vertic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'10-2022 POR OPERADOR Y PROVINCI'!$B$44:$M$44</c15:sqref>
                  </c15:fullRef>
                </c:ext>
              </c:extLst>
              <c:f>('10-2022 POR OPERADOR Y PROVINCI'!$B$44,'10-2022 POR OPERADOR Y PROVINCI'!$D$44,'10-2022 POR OPERADOR Y PROVINCI'!$F$44,'10-2022 POR OPERADOR Y PROVINCI'!$H$44,'10-2022 POR OPERADOR Y PROVINCI'!$J$44,'10-2022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'10-2022 POR OPERADOR Y PROVINCI'!$B$47:$M$47</c15:sqref>
                  </c15:fullRef>
                </c:ext>
              </c:extLst>
              <c:f>('10-2022 POR OPERADOR Y PROVINCI'!$B$47,'10-2022 POR OPERADOR Y PROVINCI'!$D$47,'10-2022 POR OPERADOR Y PROVINCI'!$F$47,'10-2022 POR OPERADOR Y PROVINCI'!$H$47,'10-2022 POR OPERADOR Y PROVINCI'!$J$47,'10-2022 POR OPERADOR Y PROVINCI'!$L$47)</c:f>
              <c:numCache>
                <c:formatCode>0.00%</c:formatCode>
                <c:ptCount val="6"/>
                <c:pt idx="0">
                  <c:v>1.3708628662162659E-2</c:v>
                </c:pt>
                <c:pt idx="1">
                  <c:v>0.76030191329191665</c:v>
                </c:pt>
                <c:pt idx="2">
                  <c:v>0.1120198357561871</c:v>
                </c:pt>
                <c:pt idx="3">
                  <c:v>7.3617518378075814E-2</c:v>
                </c:pt>
                <c:pt idx="4">
                  <c:v>8.3829397586304959E-3</c:v>
                </c:pt>
                <c:pt idx="5">
                  <c:v>3.196916415302728E-2</c:v>
                </c:pt>
              </c:numCache>
            </c:numRef>
          </c:val>
          <c:extLst>
            <c:ext xmlns:c15="http://schemas.microsoft.com/office/drawing/2012/chart" uri="{02D57815-91ED-43cb-92C2-25804820EDAC}">
              <c15:categoryFilterExceptions>
                <c15:categoryFilterException>
                  <c15:sqref>'10-2022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'10-2022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'10-2022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'10-2022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'10-2022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'10-2022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8" t="s">
        <v>1</v>
      </c>
      <c r="B10" s="549"/>
      <c r="C10" s="549"/>
      <c r="D10" s="549"/>
      <c r="E10" s="549"/>
      <c r="F10" s="550"/>
      <c r="G10" s="551" t="s">
        <v>2</v>
      </c>
      <c r="H10" s="551"/>
      <c r="I10" s="551"/>
      <c r="J10" s="551"/>
      <c r="K10" s="551"/>
      <c r="L10" s="551"/>
      <c r="M10" s="552"/>
    </row>
    <row r="11" spans="1:13" x14ac:dyDescent="0.25">
      <c r="A11" s="553"/>
      <c r="B11" s="553"/>
      <c r="C11" s="553"/>
      <c r="D11" s="553"/>
      <c r="E11" s="553"/>
      <c r="F11" s="554"/>
      <c r="G11" s="555"/>
      <c r="H11" s="555"/>
      <c r="I11" s="555"/>
      <c r="J11" s="555"/>
      <c r="K11" s="555"/>
      <c r="L11" s="555"/>
      <c r="M11" s="556"/>
    </row>
    <row r="12" spans="1:13" x14ac:dyDescent="0.25">
      <c r="A12" s="539" t="s">
        <v>53</v>
      </c>
      <c r="B12" s="539"/>
      <c r="C12" s="539"/>
      <c r="D12" s="539"/>
      <c r="E12" s="539"/>
      <c r="F12" s="540"/>
      <c r="G12" s="444"/>
      <c r="H12" s="541" t="s">
        <v>55</v>
      </c>
      <c r="I12" s="541"/>
      <c r="J12" s="541"/>
      <c r="K12" s="541"/>
      <c r="L12" s="541"/>
      <c r="M12" s="541"/>
    </row>
    <row r="13" spans="1:13" x14ac:dyDescent="0.25">
      <c r="A13" s="545"/>
      <c r="B13" s="546"/>
      <c r="C13" s="546"/>
      <c r="D13" s="546"/>
      <c r="E13" s="546"/>
      <c r="F13" s="546"/>
      <c r="G13" s="546"/>
      <c r="H13" s="546"/>
      <c r="I13" s="546"/>
      <c r="J13" s="546"/>
      <c r="K13" s="546"/>
      <c r="L13" s="546"/>
      <c r="M13" s="547"/>
    </row>
    <row r="14" spans="1:13" x14ac:dyDescent="0.25">
      <c r="A14" s="539" t="s">
        <v>52</v>
      </c>
      <c r="B14" s="539"/>
      <c r="C14" s="539"/>
      <c r="D14" s="539"/>
      <c r="E14" s="539"/>
      <c r="F14" s="540"/>
      <c r="G14" s="444"/>
      <c r="H14" s="541" t="s">
        <v>56</v>
      </c>
      <c r="I14" s="541"/>
      <c r="J14" s="541"/>
      <c r="K14" s="541"/>
      <c r="L14" s="541"/>
      <c r="M14" s="541"/>
    </row>
    <row r="15" spans="1:13" x14ac:dyDescent="0.25">
      <c r="A15" s="542"/>
      <c r="B15" s="543"/>
      <c r="C15" s="543"/>
      <c r="D15" s="543"/>
      <c r="E15" s="543"/>
      <c r="F15" s="543"/>
      <c r="G15" s="543"/>
      <c r="H15" s="543"/>
      <c r="I15" s="543"/>
      <c r="J15" s="543"/>
      <c r="K15" s="543"/>
      <c r="L15" s="543"/>
      <c r="M15" s="544"/>
    </row>
    <row r="16" spans="1:13" x14ac:dyDescent="0.25">
      <c r="A16" s="539" t="s">
        <v>51</v>
      </c>
      <c r="B16" s="539"/>
      <c r="C16" s="539"/>
      <c r="D16" s="539"/>
      <c r="E16" s="539"/>
      <c r="F16" s="540"/>
      <c r="G16" s="444"/>
      <c r="H16" s="541" t="s">
        <v>57</v>
      </c>
      <c r="I16" s="541"/>
      <c r="J16" s="541"/>
      <c r="K16" s="541"/>
      <c r="L16" s="541"/>
      <c r="M16" s="541"/>
    </row>
    <row r="17" spans="1:13" x14ac:dyDescent="0.25">
      <c r="A17" s="542"/>
      <c r="B17" s="543"/>
      <c r="C17" s="543"/>
      <c r="D17" s="543"/>
      <c r="E17" s="543"/>
      <c r="F17" s="543"/>
      <c r="G17" s="543"/>
      <c r="H17" s="543"/>
      <c r="I17" s="543"/>
      <c r="J17" s="543"/>
      <c r="K17" s="543"/>
      <c r="L17" s="543"/>
      <c r="M17" s="544"/>
    </row>
    <row r="18" spans="1:13" x14ac:dyDescent="0.25">
      <c r="A18" s="539" t="s">
        <v>54</v>
      </c>
      <c r="B18" s="539"/>
      <c r="C18" s="539"/>
      <c r="D18" s="539"/>
      <c r="E18" s="539"/>
      <c r="F18" s="540"/>
      <c r="G18" s="444"/>
      <c r="H18" s="541" t="s">
        <v>58</v>
      </c>
      <c r="I18" s="541"/>
      <c r="J18" s="541"/>
      <c r="K18" s="541"/>
      <c r="L18" s="541"/>
      <c r="M18" s="541"/>
    </row>
  </sheetData>
  <mergeCells count="15">
    <mergeCell ref="A13:M13"/>
    <mergeCell ref="A10:F10"/>
    <mergeCell ref="G10:M10"/>
    <mergeCell ref="A11:F11"/>
    <mergeCell ref="A12:F12"/>
    <mergeCell ref="H12:M12"/>
    <mergeCell ref="G11:M11"/>
    <mergeCell ref="A16:F16"/>
    <mergeCell ref="A18:F18"/>
    <mergeCell ref="H16:M16"/>
    <mergeCell ref="H18:M18"/>
    <mergeCell ref="A14:F14"/>
    <mergeCell ref="H14:M14"/>
    <mergeCell ref="A17:M17"/>
    <mergeCell ref="A15:M15"/>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showGridLines="0" topLeftCell="M2" zoomScaleNormal="100" workbookViewId="0">
      <pane ySplit="10" topLeftCell="A135" activePane="bottomLeft" state="frozen"/>
      <selection activeCell="A2" sqref="A2"/>
      <selection pane="bottomLeft" activeCell="X141" sqref="X141"/>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Noviembre 2022</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Octubre 2022</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6" t="s">
        <v>35</v>
      </c>
      <c r="B10" s="568" t="s">
        <v>60</v>
      </c>
      <c r="C10" s="569"/>
      <c r="D10" s="570" t="s">
        <v>36</v>
      </c>
      <c r="E10" s="569"/>
      <c r="F10" s="570" t="s">
        <v>37</v>
      </c>
      <c r="G10" s="569"/>
      <c r="H10" s="570" t="s">
        <v>59</v>
      </c>
      <c r="I10" s="569"/>
      <c r="J10" s="570" t="s">
        <v>38</v>
      </c>
      <c r="K10" s="569"/>
      <c r="L10" s="570" t="s">
        <v>76</v>
      </c>
      <c r="M10" s="569"/>
      <c r="N10" s="570" t="s">
        <v>39</v>
      </c>
      <c r="O10" s="569"/>
      <c r="P10" s="570" t="s">
        <v>40</v>
      </c>
      <c r="Q10" s="569"/>
      <c r="R10" s="570" t="s">
        <v>41</v>
      </c>
      <c r="S10" s="569"/>
      <c r="T10" s="577" t="s">
        <v>42</v>
      </c>
      <c r="U10" s="566" t="s">
        <v>43</v>
      </c>
      <c r="V10" s="574" t="s">
        <v>88</v>
      </c>
      <c r="W10" s="574" t="s">
        <v>89</v>
      </c>
      <c r="X10" s="574" t="s">
        <v>44</v>
      </c>
      <c r="Y10" s="576"/>
    </row>
    <row r="11" spans="1:25" s="136" customFormat="1" ht="38.25" customHeight="1" thickBot="1" x14ac:dyDescent="0.25">
      <c r="A11" s="567"/>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78"/>
      <c r="U11" s="579"/>
      <c r="V11" s="575"/>
      <c r="W11" s="575"/>
      <c r="X11" s="575"/>
      <c r="Y11" s="576"/>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B91+D91+F91+H91+J91+L91+N91+P142</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B92+D92+F92+H92+J92+L92+N92+P143</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B93+D93+F93+H93+J93+L93+N93+P144</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B94+D94+F94+H94+J94+L94+N94+P147</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B95+D95+F95+H95+J95+L95+N95+P148</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B96+D96+F96+H96+J96+L96+N96+P149</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B97+D97+F97+H97+J97+L97+N97+P150</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B98+D98+F98+H98+J98+L98+N98+P151</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B99+D99+F99+H99+J99+L99+N99+P152</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B100+D100+F100+H100+J100+L100+N100+P153</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B101+D101+F101+H101+J101+L101+N101+P154</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B102+D102+F102+H102+J102+L102+N102+P155</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B103+D103+F103+H103+J103+L103+N103+P156</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B104+D104+F104+H104+J104+L104+N104+P157</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B105+D105+F105+H105+J105+L105+N105+P158</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B106+D106+F106+H106+J106+L106+N106+P159</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B107+D107+F107+H107+J107+L107+N107+P160</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B108+D108+F108+H108+J108+L108+N108+P161</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B109+D109+F109+H109+J109+L109+N109+P162</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B110+D110+F110+H110+J110+L110+N110+P163</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B111+D111+F111+H111+J111+L111+N111+P164</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B112+D112+F112+H112+J112+L112+N112+P165</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B113+D113+F113+H113+J113+L113+N113+P166</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B114+D114+F114+H114+J114+L114+N114+P167</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B115+D115+F115+H115+J115+L115+N115+P168</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B116+D116+F116+H116+J116+L116+N116+P169</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B117+D117+F117+H117+J117+L117+N117+P170</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B118+D118+F118+H118+J118+L118+N118+P171</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B119+D119+F119+H119+J119+L119+N119+P172</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B120+D120+F120+H120+J120+L120+N120+P173</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B121+D121+F121+H121+J121+L121+N121+P174</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B122+D122+F122+H122+J122+L122+N122+P175</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B123+D123+F123+H123+J123+L123+N123+P176</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B124+D124+F124+H124+J124+L124+N124+P177</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B125+D125+F125+H125+J125+L125+N125+P178</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B126+D126+F126+H126+J126+L126+N126+P179</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B127+D127+F127+H127+J127+L127+N127+P180</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B128+D128+F128+H128+J128+L128+N128+P181</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B129+D129+F129+H129+J129+L129+N129+P182</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B130+D130+F130+H130+J130+L130+N130+P183</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B131+D131+F131+H131+J131+L131+N131+P183</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B132+D132+F132+H132+J132+L132+N132+P184</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B133+D133+F133+H133+J133+L133+N133+P185</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B134+D134+F134+H134+J134+L134+N134+P186</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B135+D135+F135+H135+J135+L135+N135+P187</f>
        <v>1759492</v>
      </c>
      <c r="S135" s="357">
        <f t="shared" ref="S135:S141" si="61">C135+E135+G135+I135+K135+M135+O135+Q135</f>
        <v>11329</v>
      </c>
      <c r="T135" s="531">
        <f t="shared" ref="T135:T141" si="62">R135+S135</f>
        <v>1770821</v>
      </c>
      <c r="U135" s="534">
        <v>17989912</v>
      </c>
      <c r="V135" s="532">
        <f t="shared" ref="V135:W141" si="63">(R135-R134)/R134</f>
        <v>-1.040126632010919E-3</v>
      </c>
      <c r="W135" s="532">
        <f t="shared" si="63"/>
        <v>-2.5126925393683847E-2</v>
      </c>
      <c r="X135" s="532">
        <f t="shared" ref="X135:X141" si="64">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B136+D136+F136+H136+J136+L136+N136+P188</f>
        <v>1743998</v>
      </c>
      <c r="S136" s="357">
        <f t="shared" si="61"/>
        <v>11227</v>
      </c>
      <c r="T136" s="531">
        <f t="shared" si="62"/>
        <v>1755225</v>
      </c>
      <c r="U136" s="534">
        <v>17989912</v>
      </c>
      <c r="V136" s="532">
        <f t="shared" si="63"/>
        <v>-8.8059508085288254E-3</v>
      </c>
      <c r="W136" s="532">
        <f t="shared" si="63"/>
        <v>-9.0034424927178044E-3</v>
      </c>
      <c r="X136" s="532">
        <f t="shared" si="64"/>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B137+D137+F137+H137+J137+L137+N137+P189</f>
        <v>1726694</v>
      </c>
      <c r="S137" s="357">
        <f t="shared" si="61"/>
        <v>11187</v>
      </c>
      <c r="T137" s="531">
        <f t="shared" si="62"/>
        <v>1737881</v>
      </c>
      <c r="U137" s="534">
        <v>17989912</v>
      </c>
      <c r="V137" s="532">
        <f t="shared" si="63"/>
        <v>-9.922029727098311E-3</v>
      </c>
      <c r="W137" s="532">
        <f t="shared" si="63"/>
        <v>-3.5628395831477687E-3</v>
      </c>
      <c r="X137" s="532">
        <f t="shared" si="64"/>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B138+D138+F138+H138+J138+L138+N138+P190</f>
        <v>1707886</v>
      </c>
      <c r="S138" s="357">
        <f t="shared" si="61"/>
        <v>10939</v>
      </c>
      <c r="T138" s="531">
        <f t="shared" si="62"/>
        <v>1718825</v>
      </c>
      <c r="U138" s="534">
        <v>17989912</v>
      </c>
      <c r="V138" s="532">
        <f t="shared" si="63"/>
        <v>-1.0892491663259384E-2</v>
      </c>
      <c r="W138" s="532">
        <f t="shared" si="63"/>
        <v>-2.2168588540269957E-2</v>
      </c>
      <c r="X138" s="532">
        <f t="shared" si="64"/>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B139+D139+F139+H139+J139+L139+N139+P191</f>
        <v>1692858</v>
      </c>
      <c r="S139" s="357">
        <f t="shared" si="61"/>
        <v>10741</v>
      </c>
      <c r="T139" s="531">
        <f t="shared" si="62"/>
        <v>1703599</v>
      </c>
      <c r="U139" s="534">
        <v>17989912</v>
      </c>
      <c r="V139" s="532">
        <f t="shared" si="63"/>
        <v>-8.799182146817762E-3</v>
      </c>
      <c r="W139" s="532">
        <f t="shared" si="63"/>
        <v>-1.8100374805740928E-2</v>
      </c>
      <c r="X139" s="532">
        <f t="shared" si="64"/>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B140+D140+F140+H140+J140+L140+N140+P192</f>
        <v>1671566</v>
      </c>
      <c r="S140" s="357">
        <f t="shared" si="61"/>
        <v>10612</v>
      </c>
      <c r="T140" s="531">
        <f t="shared" si="62"/>
        <v>1682178</v>
      </c>
      <c r="U140" s="534">
        <v>17989912</v>
      </c>
      <c r="V140" s="532">
        <f t="shared" si="63"/>
        <v>-1.2577546374238123E-2</v>
      </c>
      <c r="W140" s="532">
        <f t="shared" si="63"/>
        <v>-1.2010054929708594E-2</v>
      </c>
      <c r="X140" s="532">
        <f t="shared" si="64"/>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B141+D141+F141+H141+J141+L141+N141+P193</f>
        <v>1652784</v>
      </c>
      <c r="S141" s="357">
        <f t="shared" si="61"/>
        <v>10475</v>
      </c>
      <c r="T141" s="531">
        <f t="shared" si="62"/>
        <v>1663259</v>
      </c>
      <c r="U141" s="534">
        <v>17989912</v>
      </c>
      <c r="V141" s="532">
        <f t="shared" si="63"/>
        <v>-1.1236170154214671E-2</v>
      </c>
      <c r="W141" s="532">
        <f t="shared" si="63"/>
        <v>-1.290991330569167E-2</v>
      </c>
      <c r="X141" s="532">
        <f t="shared" si="64"/>
        <v>9.2455093721414541E-2</v>
      </c>
      <c r="Y141" s="487"/>
    </row>
    <row r="142" spans="1:25" s="136" customFormat="1" x14ac:dyDescent="0.2">
      <c r="A142" s="135"/>
      <c r="B142" s="135" t="s">
        <v>62</v>
      </c>
      <c r="C142" s="135"/>
      <c r="D142" s="135"/>
      <c r="E142" s="135"/>
      <c r="F142" s="135"/>
      <c r="G142" s="135"/>
      <c r="H142" s="217"/>
      <c r="I142" s="135"/>
      <c r="J142" s="135"/>
      <c r="K142" s="135"/>
      <c r="L142" s="135"/>
      <c r="M142" s="135"/>
      <c r="N142" s="135"/>
      <c r="O142" s="135"/>
      <c r="P142" s="135"/>
      <c r="Q142" s="135"/>
      <c r="R142" s="135"/>
      <c r="S142" s="135"/>
      <c r="T142" s="135"/>
      <c r="U142" s="135"/>
      <c r="V142" s="135"/>
      <c r="W142" s="135"/>
      <c r="X142" s="135"/>
      <c r="Y142" s="135"/>
    </row>
    <row r="143" spans="1:25" s="136" customFormat="1" x14ac:dyDescent="0.2">
      <c r="A143" s="135"/>
      <c r="B143" s="135" t="s">
        <v>63</v>
      </c>
      <c r="C143" s="135" t="s">
        <v>61</v>
      </c>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row>
    <row r="144" spans="1:25" s="136" customFormat="1" x14ac:dyDescent="0.2">
      <c r="A144" s="135"/>
      <c r="B144" s="135" t="s">
        <v>64</v>
      </c>
      <c r="C144" s="135" t="s">
        <v>77</v>
      </c>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row>
    <row r="145" spans="1:25" s="136" customFormat="1" x14ac:dyDescent="0.2">
      <c r="A145" s="487"/>
      <c r="B145" s="487" t="s">
        <v>80</v>
      </c>
      <c r="C145" s="487" t="s">
        <v>81</v>
      </c>
      <c r="D145" s="487"/>
      <c r="E145" s="487"/>
      <c r="F145" s="487"/>
      <c r="G145" s="487"/>
      <c r="H145" s="487"/>
      <c r="I145" s="487"/>
      <c r="J145" s="487"/>
      <c r="K145" s="487"/>
      <c r="L145" s="487"/>
      <c r="M145" s="487"/>
      <c r="N145" s="487"/>
      <c r="O145" s="487"/>
      <c r="P145" s="487"/>
      <c r="Q145" s="487"/>
      <c r="R145" s="487"/>
      <c r="S145" s="487"/>
      <c r="T145" s="487"/>
      <c r="U145" s="487"/>
      <c r="V145" s="487"/>
      <c r="W145" s="487"/>
      <c r="X145" s="487"/>
      <c r="Y145" s="487"/>
    </row>
    <row r="146" spans="1:25" s="136" customFormat="1" x14ac:dyDescent="0.2">
      <c r="A146" s="487"/>
      <c r="B146" s="487" t="s">
        <v>82</v>
      </c>
      <c r="C146" s="487" t="s">
        <v>83</v>
      </c>
      <c r="D146" s="487"/>
      <c r="E146" s="487"/>
      <c r="F146" s="487"/>
      <c r="G146" s="487"/>
      <c r="H146" s="487"/>
      <c r="I146" s="487"/>
      <c r="J146" s="487"/>
      <c r="K146" s="487"/>
      <c r="L146" s="487"/>
      <c r="M146" s="487"/>
      <c r="N146" s="487"/>
      <c r="O146" s="487"/>
      <c r="P146" s="487"/>
      <c r="Q146" s="487"/>
      <c r="R146" s="487"/>
      <c r="S146" s="487"/>
      <c r="T146" s="487"/>
      <c r="U146" s="487"/>
      <c r="V146" s="487"/>
      <c r="W146" s="487"/>
      <c r="X146" s="487"/>
      <c r="Y146" s="487"/>
    </row>
    <row r="147" spans="1:25" x14ac:dyDescent="0.2">
      <c r="B147" s="217"/>
      <c r="H147" s="217"/>
    </row>
    <row r="148" spans="1:25" x14ac:dyDescent="0.2">
      <c r="B148" s="135" t="s">
        <v>74</v>
      </c>
      <c r="C148" s="135" t="s">
        <v>75</v>
      </c>
    </row>
    <row r="150" spans="1:25" ht="12.75" x14ac:dyDescent="0.2">
      <c r="A150" s="557" t="s">
        <v>64</v>
      </c>
      <c r="B150" s="557"/>
      <c r="C150" s="558" t="s">
        <v>70</v>
      </c>
      <c r="D150" s="559"/>
      <c r="E150" s="559"/>
      <c r="F150" s="559"/>
      <c r="G150" s="559"/>
      <c r="H150" s="559"/>
      <c r="I150" s="559"/>
      <c r="J150" s="559"/>
      <c r="K150" s="559"/>
      <c r="L150" s="559"/>
      <c r="M150" s="559"/>
      <c r="N150" s="559"/>
      <c r="O150" s="559"/>
      <c r="P150" s="560"/>
    </row>
    <row r="151" spans="1:25" ht="15" x14ac:dyDescent="0.25">
      <c r="A151" s="557"/>
      <c r="B151" s="557"/>
      <c r="C151" s="235"/>
      <c r="D151" s="236" t="s">
        <v>65</v>
      </c>
      <c r="E151" s="561" t="s">
        <v>66</v>
      </c>
      <c r="F151" s="562"/>
      <c r="G151" s="562"/>
      <c r="H151" s="562"/>
      <c r="I151" s="562"/>
      <c r="J151" s="562"/>
      <c r="K151" s="562"/>
      <c r="L151" s="562"/>
      <c r="M151" s="562"/>
      <c r="N151" s="562"/>
      <c r="O151" s="562"/>
      <c r="P151" s="562"/>
    </row>
    <row r="152" spans="1:25" ht="15" x14ac:dyDescent="0.25">
      <c r="A152" s="237"/>
      <c r="B152" s="237"/>
      <c r="C152" s="238"/>
      <c r="D152" s="236" t="s">
        <v>67</v>
      </c>
      <c r="E152" s="563" t="s">
        <v>68</v>
      </c>
      <c r="F152" s="564"/>
      <c r="G152" s="564"/>
      <c r="H152" s="564"/>
      <c r="I152" s="564"/>
      <c r="J152" s="564"/>
      <c r="K152" s="564"/>
      <c r="L152" s="564"/>
      <c r="M152" s="564"/>
      <c r="N152" s="564"/>
      <c r="O152" s="564"/>
      <c r="P152" s="565"/>
    </row>
    <row r="153" spans="1:25" ht="15" x14ac:dyDescent="0.25">
      <c r="A153" s="237"/>
      <c r="B153" s="237"/>
      <c r="C153" s="239"/>
      <c r="D153" s="236" t="s">
        <v>69</v>
      </c>
      <c r="E153" s="558" t="s">
        <v>71</v>
      </c>
      <c r="F153" s="559"/>
      <c r="G153" s="559"/>
      <c r="H153" s="559"/>
      <c r="I153" s="559"/>
      <c r="J153" s="559"/>
      <c r="K153" s="559"/>
      <c r="L153" s="559"/>
      <c r="M153" s="559"/>
      <c r="N153" s="559"/>
      <c r="O153" s="559"/>
      <c r="P153" s="560"/>
    </row>
    <row r="154" spans="1:25" ht="15" x14ac:dyDescent="0.2">
      <c r="C154" s="276"/>
      <c r="D154" s="571" t="s">
        <v>72</v>
      </c>
      <c r="E154" s="572"/>
      <c r="F154" s="572"/>
      <c r="G154" s="572"/>
      <c r="H154" s="572"/>
      <c r="I154" s="572"/>
      <c r="J154" s="572"/>
      <c r="K154" s="572"/>
      <c r="L154" s="572"/>
      <c r="M154" s="572"/>
      <c r="N154" s="572"/>
      <c r="O154" s="572"/>
      <c r="P154" s="573"/>
    </row>
    <row r="157" spans="1:25" x14ac:dyDescent="0.2">
      <c r="C157" s="217"/>
      <c r="E157" s="217"/>
      <c r="H157" s="217"/>
      <c r="J157" s="217"/>
      <c r="N157" s="217"/>
    </row>
    <row r="158" spans="1:25" x14ac:dyDescent="0.2">
      <c r="C158" s="217"/>
      <c r="E158" s="217"/>
      <c r="H158" s="217"/>
      <c r="J158" s="217"/>
      <c r="N158" s="217"/>
    </row>
    <row r="159" spans="1:25" x14ac:dyDescent="0.2">
      <c r="C159" s="217"/>
      <c r="E159" s="217"/>
      <c r="H159" s="217"/>
      <c r="J159" s="217"/>
      <c r="N159" s="217"/>
    </row>
  </sheetData>
  <mergeCells count="22">
    <mergeCell ref="D154:P154"/>
    <mergeCell ref="V10:V11"/>
    <mergeCell ref="W10:W11"/>
    <mergeCell ref="X10:X11"/>
    <mergeCell ref="Y10:Y11"/>
    <mergeCell ref="L10:M10"/>
    <mergeCell ref="N10:O10"/>
    <mergeCell ref="P10:Q10"/>
    <mergeCell ref="R10:S10"/>
    <mergeCell ref="T10:T11"/>
    <mergeCell ref="U10:U11"/>
    <mergeCell ref="J10:K10"/>
    <mergeCell ref="A10:A11"/>
    <mergeCell ref="B10:C10"/>
    <mergeCell ref="D10:E10"/>
    <mergeCell ref="F10:G10"/>
    <mergeCell ref="H10:I10"/>
    <mergeCell ref="A150:B151"/>
    <mergeCell ref="C150:P150"/>
    <mergeCell ref="E151:P151"/>
    <mergeCell ref="E152:P152"/>
    <mergeCell ref="E153:P153"/>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19" activePane="bottomLeft" state="frozen"/>
      <selection pane="bottomLeft" activeCell="C130" sqref="C130:F130"/>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Noviembre 2022</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Octubre 2022</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x14ac:dyDescent="0.2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row>
    <row r="132" spans="2:84" x14ac:dyDescent="0.2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spans="2: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2: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2: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2: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2: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2: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2: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2: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2: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2: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31"/>
  <sheetViews>
    <sheetView showGridLines="0" zoomScale="85" zoomScaleNormal="85" workbookViewId="0">
      <pane ySplit="11" topLeftCell="A122" activePane="bottomLeft" state="frozen"/>
      <selection pane="bottomLeft" activeCell="B132" sqref="B132"/>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Noviembre 2022</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Octubre 2022</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83" t="s">
        <v>7</v>
      </c>
      <c r="B10" s="581" t="s">
        <v>8</v>
      </c>
      <c r="C10" s="582"/>
      <c r="D10" s="581" t="s">
        <v>9</v>
      </c>
      <c r="E10" s="582"/>
      <c r="F10" s="581" t="s">
        <v>10</v>
      </c>
      <c r="G10" s="582"/>
      <c r="H10" s="581" t="s">
        <v>11</v>
      </c>
      <c r="I10" s="582"/>
      <c r="J10" s="581" t="s">
        <v>12</v>
      </c>
      <c r="K10" s="582"/>
      <c r="L10" s="581" t="s">
        <v>13</v>
      </c>
      <c r="M10" s="582"/>
      <c r="N10" s="581" t="s">
        <v>14</v>
      </c>
      <c r="O10" s="582"/>
      <c r="P10" s="581" t="s">
        <v>15</v>
      </c>
      <c r="Q10" s="582"/>
      <c r="R10" s="581" t="s">
        <v>16</v>
      </c>
      <c r="S10" s="582"/>
      <c r="T10" s="581" t="s">
        <v>17</v>
      </c>
      <c r="U10" s="582"/>
      <c r="V10" s="581" t="s">
        <v>18</v>
      </c>
      <c r="W10" s="582"/>
      <c r="X10" s="581" t="s">
        <v>19</v>
      </c>
      <c r="Y10" s="582"/>
      <c r="Z10" s="581" t="s">
        <v>20</v>
      </c>
      <c r="AA10" s="582"/>
      <c r="AB10" s="581" t="s">
        <v>21</v>
      </c>
      <c r="AC10" s="582"/>
      <c r="AD10" s="581" t="s">
        <v>22</v>
      </c>
      <c r="AE10" s="582"/>
      <c r="AF10" s="581" t="s">
        <v>23</v>
      </c>
      <c r="AG10" s="582"/>
      <c r="AH10" s="581" t="s">
        <v>24</v>
      </c>
      <c r="AI10" s="582"/>
      <c r="AJ10" s="581" t="s">
        <v>25</v>
      </c>
      <c r="AK10" s="582"/>
      <c r="AL10" s="581" t="s">
        <v>26</v>
      </c>
      <c r="AM10" s="582"/>
      <c r="AN10" s="581" t="s">
        <v>27</v>
      </c>
      <c r="AO10" s="582"/>
      <c r="AP10" s="581" t="s">
        <v>28</v>
      </c>
      <c r="AQ10" s="582"/>
      <c r="AR10" s="581" t="s">
        <v>29</v>
      </c>
      <c r="AS10" s="582"/>
      <c r="AT10" s="581" t="s">
        <v>30</v>
      </c>
      <c r="AU10" s="582"/>
      <c r="AV10" s="585" t="s">
        <v>31</v>
      </c>
      <c r="AW10" s="586"/>
      <c r="AX10" s="587" t="s">
        <v>86</v>
      </c>
      <c r="AY10" s="589" t="s">
        <v>97</v>
      </c>
      <c r="AZ10" s="591" t="s">
        <v>98</v>
      </c>
      <c r="BA10" s="3"/>
    </row>
    <row r="11" spans="1:53" ht="24.75" customHeight="1" thickBot="1" x14ac:dyDescent="0.3">
      <c r="A11" s="584"/>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8"/>
      <c r="AY11" s="590"/>
      <c r="AZ11" s="592"/>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29" si="31">B123+D123+F123+H123+J123+L123+N123+P123+R123+T123+V123+X123+Z123+AB123+AD123+AF123+AH123+AJ123+AL123+AN123+AP123+AR123+AT123+AV123</f>
        <v>1761324</v>
      </c>
      <c r="AY123" s="525">
        <f t="shared" si="31"/>
        <v>11621</v>
      </c>
      <c r="AZ123" s="526">
        <f t="shared" ref="AZ123:AZ129"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c r="AY130" s="525"/>
      <c r="AZ130" s="52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x14ac:dyDescent="0.25">
      <c r="B131" s="1" t="s">
        <v>33</v>
      </c>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row>
  </sheetData>
  <mergeCells count="28">
    <mergeCell ref="AV10:AW10"/>
    <mergeCell ref="AX10:AX11"/>
    <mergeCell ref="AY10:AY11"/>
    <mergeCell ref="AZ10:AZ11"/>
    <mergeCell ref="AJ10:AK10"/>
    <mergeCell ref="AL10:AM10"/>
    <mergeCell ref="AN10:AO10"/>
    <mergeCell ref="AP10:AQ10"/>
    <mergeCell ref="AR10:AS10"/>
    <mergeCell ref="AT10:AU10"/>
    <mergeCell ref="AH10:AI10"/>
    <mergeCell ref="L10:M10"/>
    <mergeCell ref="N10:O10"/>
    <mergeCell ref="P10:Q10"/>
    <mergeCell ref="R10:S10"/>
    <mergeCell ref="T10:U10"/>
    <mergeCell ref="V10:W10"/>
    <mergeCell ref="X10:Y10"/>
    <mergeCell ref="Z10:AA10"/>
    <mergeCell ref="AB10:AC10"/>
    <mergeCell ref="AD10:AE10"/>
    <mergeCell ref="AF10:AG10"/>
    <mergeCell ref="J10:K10"/>
    <mergeCell ref="A10:A11"/>
    <mergeCell ref="B10:C10"/>
    <mergeCell ref="D10:E10"/>
    <mergeCell ref="F10:G10"/>
    <mergeCell ref="H10:I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N46" sqref="N46"/>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Noviembre 2022</v>
      </c>
      <c r="B7" s="462"/>
      <c r="C7" s="462"/>
      <c r="D7" s="462"/>
      <c r="E7" s="462"/>
      <c r="F7" s="462"/>
      <c r="G7" s="462"/>
      <c r="H7" s="462"/>
      <c r="I7" s="462"/>
      <c r="J7" s="462"/>
      <c r="K7" s="462"/>
      <c r="L7" s="470" t="s">
        <v>5</v>
      </c>
      <c r="M7" s="463"/>
    </row>
    <row r="8" spans="1:13" ht="15.75" thickBot="1" x14ac:dyDescent="0.3">
      <c r="A8" s="482" t="str">
        <f>Índice!B8</f>
        <v>Fecha de corte: Octubre 2022</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14725</v>
      </c>
      <c r="E13" s="520">
        <v>23</v>
      </c>
      <c r="F13" s="520">
        <v>159</v>
      </c>
      <c r="G13" s="520">
        <v>0</v>
      </c>
      <c r="H13" s="520">
        <v>122262</v>
      </c>
      <c r="I13" s="520">
        <v>183</v>
      </c>
      <c r="J13" s="520">
        <v>28</v>
      </c>
      <c r="K13" s="520"/>
      <c r="L13" s="520">
        <v>879</v>
      </c>
      <c r="M13" s="520">
        <v>34</v>
      </c>
    </row>
    <row r="14" spans="1:13" x14ac:dyDescent="0.25">
      <c r="A14" s="339" t="s">
        <v>9</v>
      </c>
      <c r="B14" s="521"/>
      <c r="C14" s="521"/>
      <c r="D14" s="521">
        <v>17885</v>
      </c>
      <c r="E14" s="521">
        <v>107</v>
      </c>
      <c r="F14" s="521"/>
      <c r="G14" s="521"/>
      <c r="H14" s="521"/>
      <c r="I14" s="521"/>
      <c r="J14" s="521">
        <v>1</v>
      </c>
      <c r="K14" s="521"/>
      <c r="L14" s="521"/>
      <c r="M14" s="521"/>
    </row>
    <row r="15" spans="1:13" x14ac:dyDescent="0.25">
      <c r="A15" s="339" t="s">
        <v>10</v>
      </c>
      <c r="B15" s="521"/>
      <c r="C15" s="521"/>
      <c r="D15" s="521">
        <v>18854</v>
      </c>
      <c r="E15" s="521">
        <v>4</v>
      </c>
      <c r="F15" s="521">
        <v>1</v>
      </c>
      <c r="G15" s="521">
        <v>0</v>
      </c>
      <c r="H15" s="521"/>
      <c r="I15" s="521"/>
      <c r="J15" s="521"/>
      <c r="K15" s="521"/>
      <c r="L15" s="521"/>
      <c r="M15" s="521"/>
    </row>
    <row r="16" spans="1:13" x14ac:dyDescent="0.25">
      <c r="A16" s="339" t="s">
        <v>11</v>
      </c>
      <c r="B16" s="521"/>
      <c r="C16" s="521"/>
      <c r="D16" s="521">
        <v>16893</v>
      </c>
      <c r="E16" s="521">
        <v>110</v>
      </c>
      <c r="F16" s="521"/>
      <c r="G16" s="521"/>
      <c r="H16" s="521"/>
      <c r="I16" s="521"/>
      <c r="J16" s="521"/>
      <c r="K16" s="521"/>
      <c r="L16" s="521">
        <v>15</v>
      </c>
      <c r="M16" s="521">
        <v>0</v>
      </c>
    </row>
    <row r="17" spans="1:13" x14ac:dyDescent="0.25">
      <c r="A17" s="339" t="s">
        <v>12</v>
      </c>
      <c r="B17" s="521"/>
      <c r="C17" s="521"/>
      <c r="D17" s="521">
        <v>44134</v>
      </c>
      <c r="E17" s="521">
        <v>312</v>
      </c>
      <c r="F17" s="521">
        <v>124</v>
      </c>
      <c r="G17" s="521">
        <v>0</v>
      </c>
      <c r="H17" s="521"/>
      <c r="I17" s="521"/>
      <c r="J17" s="521">
        <v>25</v>
      </c>
      <c r="K17" s="521"/>
      <c r="L17" s="521">
        <v>69</v>
      </c>
      <c r="M17" s="521">
        <v>6</v>
      </c>
    </row>
    <row r="18" spans="1:13" x14ac:dyDescent="0.25">
      <c r="A18" s="339" t="s">
        <v>13</v>
      </c>
      <c r="B18" s="521"/>
      <c r="C18" s="521"/>
      <c r="D18" s="521">
        <v>29431</v>
      </c>
      <c r="E18" s="521">
        <v>155</v>
      </c>
      <c r="F18" s="521">
        <v>62</v>
      </c>
      <c r="G18" s="521">
        <v>0</v>
      </c>
      <c r="H18" s="521"/>
      <c r="I18" s="521"/>
      <c r="J18" s="521">
        <v>13</v>
      </c>
      <c r="K18" s="521"/>
      <c r="L18" s="521"/>
      <c r="M18" s="521"/>
    </row>
    <row r="19" spans="1:13" x14ac:dyDescent="0.25">
      <c r="A19" s="339" t="s">
        <v>14</v>
      </c>
      <c r="B19" s="521"/>
      <c r="C19" s="521"/>
      <c r="D19" s="521">
        <v>38710</v>
      </c>
      <c r="E19" s="521">
        <v>40</v>
      </c>
      <c r="F19" s="521">
        <v>1739</v>
      </c>
      <c r="G19" s="521">
        <v>30</v>
      </c>
      <c r="H19" s="521"/>
      <c r="I19" s="521"/>
      <c r="J19" s="521">
        <v>127</v>
      </c>
      <c r="K19" s="521"/>
      <c r="L19" s="521">
        <v>1616</v>
      </c>
      <c r="M19" s="521">
        <v>34</v>
      </c>
    </row>
    <row r="20" spans="1:13" x14ac:dyDescent="0.25">
      <c r="A20" s="339" t="s">
        <v>15</v>
      </c>
      <c r="B20" s="521"/>
      <c r="C20" s="521"/>
      <c r="D20" s="521">
        <v>25643</v>
      </c>
      <c r="E20" s="521">
        <v>163</v>
      </c>
      <c r="F20" s="521">
        <v>622</v>
      </c>
      <c r="G20" s="521">
        <v>0</v>
      </c>
      <c r="H20" s="521"/>
      <c r="I20" s="521"/>
      <c r="J20" s="521">
        <v>16</v>
      </c>
      <c r="K20" s="521"/>
      <c r="L20" s="521"/>
      <c r="M20" s="521"/>
    </row>
    <row r="21" spans="1:13" x14ac:dyDescent="0.25">
      <c r="A21" s="339" t="s">
        <v>16</v>
      </c>
      <c r="B21" s="521"/>
      <c r="C21" s="521"/>
      <c r="D21" s="521">
        <v>6090</v>
      </c>
      <c r="E21" s="521">
        <v>0</v>
      </c>
      <c r="F21" s="521"/>
      <c r="G21" s="521"/>
      <c r="H21" s="521"/>
      <c r="I21" s="521"/>
      <c r="J21" s="521"/>
      <c r="K21" s="521"/>
      <c r="L21" s="521"/>
      <c r="M21" s="521"/>
    </row>
    <row r="22" spans="1:13" x14ac:dyDescent="0.25">
      <c r="A22" s="339" t="s">
        <v>17</v>
      </c>
      <c r="B22" s="521">
        <v>3327</v>
      </c>
      <c r="C22" s="521"/>
      <c r="D22" s="521">
        <v>234676</v>
      </c>
      <c r="E22" s="521">
        <v>257</v>
      </c>
      <c r="F22" s="521">
        <v>95299</v>
      </c>
      <c r="G22" s="521">
        <v>609</v>
      </c>
      <c r="H22" s="521">
        <v>0</v>
      </c>
      <c r="I22" s="521"/>
      <c r="J22" s="521">
        <v>12338</v>
      </c>
      <c r="K22" s="521">
        <v>43</v>
      </c>
      <c r="L22" s="521">
        <v>32232</v>
      </c>
      <c r="M22" s="521">
        <v>389</v>
      </c>
    </row>
    <row r="23" spans="1:13" x14ac:dyDescent="0.25">
      <c r="A23" s="339" t="s">
        <v>18</v>
      </c>
      <c r="B23" s="521"/>
      <c r="C23" s="521"/>
      <c r="D23" s="521">
        <v>46631</v>
      </c>
      <c r="E23" s="521">
        <v>387</v>
      </c>
      <c r="F23" s="521">
        <v>4071</v>
      </c>
      <c r="G23" s="521">
        <v>113</v>
      </c>
      <c r="H23" s="521"/>
      <c r="I23" s="521"/>
      <c r="J23" s="521">
        <v>12</v>
      </c>
      <c r="K23" s="521"/>
      <c r="L23" s="521">
        <v>456</v>
      </c>
      <c r="M23" s="521">
        <v>58</v>
      </c>
    </row>
    <row r="24" spans="1:13" x14ac:dyDescent="0.25">
      <c r="A24" s="339" t="s">
        <v>19</v>
      </c>
      <c r="B24" s="521"/>
      <c r="C24" s="521"/>
      <c r="D24" s="521">
        <v>41447</v>
      </c>
      <c r="E24" s="521">
        <v>75</v>
      </c>
      <c r="F24" s="521">
        <v>70</v>
      </c>
      <c r="G24" s="521">
        <v>0</v>
      </c>
      <c r="H24" s="521"/>
      <c r="I24" s="521"/>
      <c r="J24" s="521">
        <v>16</v>
      </c>
      <c r="K24" s="521"/>
      <c r="L24" s="521">
        <v>805</v>
      </c>
      <c r="M24" s="521">
        <v>125</v>
      </c>
    </row>
    <row r="25" spans="1:13" x14ac:dyDescent="0.25">
      <c r="A25" s="339" t="s">
        <v>20</v>
      </c>
      <c r="B25" s="521"/>
      <c r="C25" s="521"/>
      <c r="D25" s="521">
        <v>21751</v>
      </c>
      <c r="E25" s="521">
        <v>20</v>
      </c>
      <c r="F25" s="521">
        <v>1795</v>
      </c>
      <c r="G25" s="521">
        <v>0</v>
      </c>
      <c r="H25" s="521"/>
      <c r="I25" s="521"/>
      <c r="J25" s="521">
        <v>19</v>
      </c>
      <c r="K25" s="521"/>
      <c r="L25" s="521"/>
      <c r="M25" s="521"/>
    </row>
    <row r="26" spans="1:13" x14ac:dyDescent="0.25">
      <c r="A26" s="339" t="s">
        <v>21</v>
      </c>
      <c r="B26" s="521"/>
      <c r="C26" s="521"/>
      <c r="D26" s="521">
        <v>59897</v>
      </c>
      <c r="E26" s="521">
        <v>65</v>
      </c>
      <c r="F26" s="521">
        <v>2210</v>
      </c>
      <c r="G26" s="521">
        <v>11</v>
      </c>
      <c r="H26" s="521"/>
      <c r="I26" s="521"/>
      <c r="J26" s="521">
        <v>126</v>
      </c>
      <c r="K26" s="521"/>
      <c r="L26" s="521">
        <v>1512</v>
      </c>
      <c r="M26" s="521">
        <v>20</v>
      </c>
    </row>
    <row r="27" spans="1:13" x14ac:dyDescent="0.25">
      <c r="A27" s="339" t="s">
        <v>22</v>
      </c>
      <c r="B27" s="521"/>
      <c r="C27" s="521"/>
      <c r="D27" s="521">
        <v>11756</v>
      </c>
      <c r="E27" s="521">
        <v>87</v>
      </c>
      <c r="F27" s="521"/>
      <c r="G27" s="521"/>
      <c r="H27" s="521"/>
      <c r="I27" s="521"/>
      <c r="J27" s="521"/>
      <c r="K27" s="521"/>
      <c r="L27" s="521"/>
      <c r="M27" s="521"/>
    </row>
    <row r="28" spans="1:13" x14ac:dyDescent="0.25">
      <c r="A28" s="339" t="s">
        <v>23</v>
      </c>
      <c r="B28" s="521"/>
      <c r="C28" s="521"/>
      <c r="D28" s="521">
        <v>8711</v>
      </c>
      <c r="E28" s="521">
        <v>104</v>
      </c>
      <c r="F28" s="521"/>
      <c r="G28" s="521"/>
      <c r="H28" s="521"/>
      <c r="I28" s="521"/>
      <c r="J28" s="521">
        <v>0</v>
      </c>
      <c r="K28" s="521"/>
      <c r="L28" s="521"/>
      <c r="M28" s="521"/>
    </row>
    <row r="29" spans="1:13" x14ac:dyDescent="0.25">
      <c r="A29" s="339" t="s">
        <v>24</v>
      </c>
      <c r="B29" s="521"/>
      <c r="C29" s="521"/>
      <c r="D29" s="521">
        <v>7578</v>
      </c>
      <c r="E29" s="521">
        <v>82</v>
      </c>
      <c r="F29" s="521">
        <v>2</v>
      </c>
      <c r="G29" s="521">
        <v>0</v>
      </c>
      <c r="H29" s="521"/>
      <c r="I29" s="521"/>
      <c r="J29" s="521"/>
      <c r="K29" s="521"/>
      <c r="L29" s="521"/>
      <c r="M29" s="521"/>
    </row>
    <row r="30" spans="1:13" x14ac:dyDescent="0.25">
      <c r="A30" s="339" t="s">
        <v>25</v>
      </c>
      <c r="B30" s="521"/>
      <c r="C30" s="521"/>
      <c r="D30" s="521">
        <v>8497</v>
      </c>
      <c r="E30" s="521">
        <v>114</v>
      </c>
      <c r="F30" s="521"/>
      <c r="G30" s="521"/>
      <c r="H30" s="521"/>
      <c r="I30" s="521"/>
      <c r="J30" s="521">
        <v>2</v>
      </c>
      <c r="K30" s="521"/>
      <c r="L30" s="521"/>
      <c r="M30" s="521"/>
    </row>
    <row r="31" spans="1:13" x14ac:dyDescent="0.25">
      <c r="A31" s="339" t="s">
        <v>26</v>
      </c>
      <c r="B31" s="521">
        <v>19474</v>
      </c>
      <c r="C31" s="521"/>
      <c r="D31" s="521">
        <v>483009</v>
      </c>
      <c r="E31" s="521">
        <v>3100</v>
      </c>
      <c r="F31" s="521">
        <v>74874</v>
      </c>
      <c r="G31" s="521">
        <v>997</v>
      </c>
      <c r="H31" s="521">
        <v>0</v>
      </c>
      <c r="I31" s="521"/>
      <c r="J31" s="521">
        <v>1115</v>
      </c>
      <c r="K31" s="521"/>
      <c r="L31" s="521">
        <v>11726</v>
      </c>
      <c r="M31" s="521">
        <v>1638</v>
      </c>
    </row>
    <row r="32" spans="1:13" x14ac:dyDescent="0.25">
      <c r="A32" s="339" t="s">
        <v>27</v>
      </c>
      <c r="B32" s="521"/>
      <c r="C32" s="521"/>
      <c r="D32" s="521">
        <v>16189</v>
      </c>
      <c r="E32" s="521">
        <v>21</v>
      </c>
      <c r="F32" s="521">
        <v>328</v>
      </c>
      <c r="G32" s="521">
        <v>0</v>
      </c>
      <c r="H32" s="521"/>
      <c r="I32" s="521"/>
      <c r="J32" s="521">
        <v>5</v>
      </c>
      <c r="K32" s="521"/>
      <c r="L32" s="521">
        <v>303</v>
      </c>
      <c r="M32" s="521">
        <v>0</v>
      </c>
    </row>
    <row r="33" spans="1:14" x14ac:dyDescent="0.25">
      <c r="A33" s="339" t="s">
        <v>45</v>
      </c>
      <c r="B33" s="521"/>
      <c r="C33" s="521"/>
      <c r="D33" s="521">
        <v>27108</v>
      </c>
      <c r="E33" s="521">
        <v>53</v>
      </c>
      <c r="F33" s="521">
        <v>2833</v>
      </c>
      <c r="G33" s="521">
        <v>0</v>
      </c>
      <c r="H33" s="521"/>
      <c r="I33" s="521"/>
      <c r="J33" s="521">
        <v>0</v>
      </c>
      <c r="K33" s="521"/>
      <c r="L33" s="521"/>
      <c r="M33" s="521"/>
    </row>
    <row r="34" spans="1:14" x14ac:dyDescent="0.25">
      <c r="A34" s="339" t="s">
        <v>29</v>
      </c>
      <c r="B34" s="521"/>
      <c r="C34" s="521"/>
      <c r="D34" s="521">
        <v>9015</v>
      </c>
      <c r="E34" s="521">
        <v>107</v>
      </c>
      <c r="F34" s="521"/>
      <c r="G34" s="521"/>
      <c r="H34" s="521"/>
      <c r="I34" s="521"/>
      <c r="J34" s="521">
        <v>1</v>
      </c>
      <c r="K34" s="521"/>
      <c r="L34" s="521"/>
      <c r="M34" s="521"/>
    </row>
    <row r="35" spans="1:14" x14ac:dyDescent="0.25">
      <c r="A35" s="339" t="s">
        <v>30</v>
      </c>
      <c r="B35" s="521"/>
      <c r="C35" s="521"/>
      <c r="D35" s="521">
        <v>63568</v>
      </c>
      <c r="E35" s="521">
        <v>407</v>
      </c>
      <c r="F35" s="521">
        <v>369</v>
      </c>
      <c r="G35" s="521">
        <v>0</v>
      </c>
      <c r="H35" s="521"/>
      <c r="I35" s="521"/>
      <c r="J35" s="521">
        <v>56</v>
      </c>
      <c r="K35" s="521"/>
      <c r="L35" s="521">
        <v>924</v>
      </c>
      <c r="M35" s="521">
        <v>332</v>
      </c>
    </row>
    <row r="36" spans="1:14" ht="15.75" thickBot="1" x14ac:dyDescent="0.3">
      <c r="A36" s="340" t="s">
        <v>31</v>
      </c>
      <c r="B36" s="522"/>
      <c r="C36" s="522"/>
      <c r="D36" s="522">
        <v>6528</v>
      </c>
      <c r="E36" s="522">
        <v>60</v>
      </c>
      <c r="F36" s="522"/>
      <c r="G36" s="522"/>
      <c r="H36" s="522"/>
      <c r="I36" s="522"/>
      <c r="J36" s="522"/>
      <c r="K36" s="522"/>
      <c r="L36" s="522"/>
      <c r="M36" s="522"/>
    </row>
    <row r="37" spans="1:14" ht="15.75" thickBot="1" x14ac:dyDescent="0.3">
      <c r="A37" s="337" t="s">
        <v>41</v>
      </c>
      <c r="B37" s="341">
        <f>SUM(B13:B36)</f>
        <v>22801</v>
      </c>
      <c r="C37" s="341">
        <f>SUM(C13:C36)</f>
        <v>0</v>
      </c>
      <c r="D37" s="341">
        <f t="shared" ref="D37:M37" si="0">SUM(D13:D36)</f>
        <v>1258726</v>
      </c>
      <c r="E37" s="341">
        <f t="shared" si="0"/>
        <v>5853</v>
      </c>
      <c r="F37" s="341">
        <f>SUM(F13:F36)</f>
        <v>184558</v>
      </c>
      <c r="G37" s="341">
        <f t="shared" si="0"/>
        <v>1760</v>
      </c>
      <c r="H37" s="341">
        <f t="shared" si="0"/>
        <v>122262</v>
      </c>
      <c r="I37" s="341">
        <f t="shared" si="0"/>
        <v>183</v>
      </c>
      <c r="J37" s="341">
        <f t="shared" si="0"/>
        <v>13900</v>
      </c>
      <c r="K37" s="341">
        <f t="shared" si="0"/>
        <v>43</v>
      </c>
      <c r="L37" s="341">
        <f t="shared" si="0"/>
        <v>50537</v>
      </c>
      <c r="M37" s="341">
        <f t="shared" si="0"/>
        <v>2636</v>
      </c>
    </row>
    <row r="38" spans="1:14" ht="15.75" thickBot="1" x14ac:dyDescent="0.3">
      <c r="B38" s="593">
        <f>SUM(B37:C37)</f>
        <v>22801</v>
      </c>
      <c r="C38" s="593"/>
      <c r="D38" s="593">
        <f>SUM(D37:E37)</f>
        <v>1264579</v>
      </c>
      <c r="E38" s="593"/>
      <c r="F38" s="593">
        <f>SUM(F37:G37)</f>
        <v>186318</v>
      </c>
      <c r="G38" s="593"/>
      <c r="H38" s="593">
        <f>SUM(H37:I37)</f>
        <v>122445</v>
      </c>
      <c r="I38" s="593"/>
      <c r="J38" s="593">
        <f>SUM(J37:K37)</f>
        <v>13943</v>
      </c>
      <c r="K38" s="593"/>
      <c r="L38" s="593">
        <f>SUM(L37:M37)</f>
        <v>53173</v>
      </c>
      <c r="M38" s="593"/>
    </row>
    <row r="39" spans="1:14" ht="15.75" thickBot="1" x14ac:dyDescent="0.3">
      <c r="A39" s="1"/>
      <c r="B39" s="1"/>
    </row>
    <row r="40" spans="1:14" ht="15.75" thickBot="1" x14ac:dyDescent="0.3">
      <c r="A40" s="447" t="s">
        <v>32</v>
      </c>
      <c r="B40" s="448">
        <f>SUM(B37,D37,F37,H37,J37,L37)</f>
        <v>1652784</v>
      </c>
    </row>
    <row r="41" spans="1:14" ht="15.75" thickBot="1" x14ac:dyDescent="0.3">
      <c r="A41" s="447" t="s">
        <v>49</v>
      </c>
      <c r="B41" s="448">
        <f>SUM(C37,E37,G37,I37,K37,M37)</f>
        <v>10475</v>
      </c>
    </row>
    <row r="42" spans="1:14" ht="15.75" thickBot="1" x14ac:dyDescent="0.3">
      <c r="A42" s="447" t="s">
        <v>50</v>
      </c>
      <c r="B42" s="448">
        <f>SUM(B40:B41)</f>
        <v>1663259</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1.3795511089168336E-2</v>
      </c>
      <c r="C46" s="220">
        <f>C37/B41</f>
        <v>0</v>
      </c>
      <c r="D46" s="220">
        <f>D37/B40</f>
        <v>0.7615792505251745</v>
      </c>
      <c r="E46" s="220">
        <f>E37/B41</f>
        <v>0.55875894988066821</v>
      </c>
      <c r="F46" s="220">
        <f>F37/B40</f>
        <v>0.11166492415221832</v>
      </c>
      <c r="G46" s="220">
        <f>G37/B41</f>
        <v>0.16801909307875895</v>
      </c>
      <c r="H46" s="220">
        <f>H37/B40</f>
        <v>7.3973368570847728E-2</v>
      </c>
      <c r="I46" s="220">
        <f>I37/B41</f>
        <v>1.747016706443914E-2</v>
      </c>
      <c r="J46" s="220">
        <f>J37/B40</f>
        <v>8.4100523722398079E-3</v>
      </c>
      <c r="K46" s="220">
        <f>K37/B41</f>
        <v>4.1050119331742241E-3</v>
      </c>
      <c r="L46" s="220">
        <f>L37/B40</f>
        <v>3.057689329035131E-2</v>
      </c>
      <c r="M46" s="220">
        <f>M37/B41</f>
        <v>0.25164677804295943</v>
      </c>
    </row>
    <row r="47" spans="1:14" ht="30.75" thickBot="1" x14ac:dyDescent="0.3">
      <c r="A47" s="221" t="s">
        <v>103</v>
      </c>
      <c r="B47" s="595">
        <f>B38/B42</f>
        <v>1.3708628662162659E-2</v>
      </c>
      <c r="C47" s="595"/>
      <c r="D47" s="595">
        <f>D38/B42</f>
        <v>0.76030191329191665</v>
      </c>
      <c r="E47" s="595"/>
      <c r="F47" s="595">
        <f>F38/B42</f>
        <v>0.1120198357561871</v>
      </c>
      <c r="G47" s="595"/>
      <c r="H47" s="595">
        <f>H38/B42</f>
        <v>7.3617518378075814E-2</v>
      </c>
      <c r="I47" s="595"/>
      <c r="J47" s="595">
        <f>J38/B42</f>
        <v>8.3829397586304959E-3</v>
      </c>
      <c r="K47" s="595"/>
      <c r="L47" s="595">
        <f>L38/B42</f>
        <v>3.196916415302728E-2</v>
      </c>
      <c r="M47" s="595"/>
      <c r="N47" s="445"/>
    </row>
  </sheetData>
  <mergeCells count="24">
    <mergeCell ref="L47:M47"/>
    <mergeCell ref="B44:C44"/>
    <mergeCell ref="D44:E44"/>
    <mergeCell ref="F44:G44"/>
    <mergeCell ref="H44:I44"/>
    <mergeCell ref="J44:K44"/>
    <mergeCell ref="L44:M44"/>
    <mergeCell ref="B47:C47"/>
    <mergeCell ref="D47:E47"/>
    <mergeCell ref="F47:G47"/>
    <mergeCell ref="H47:I47"/>
    <mergeCell ref="J47:K47"/>
    <mergeCell ref="L38:M38"/>
    <mergeCell ref="B11:C11"/>
    <mergeCell ref="D11:E11"/>
    <mergeCell ref="F11:G11"/>
    <mergeCell ref="H11:I11"/>
    <mergeCell ref="J11:K11"/>
    <mergeCell ref="L11:M11"/>
    <mergeCell ref="B38:C38"/>
    <mergeCell ref="D38:E38"/>
    <mergeCell ref="F38:G38"/>
    <mergeCell ref="H38:I38"/>
    <mergeCell ref="J38:K38"/>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10-2022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2022-11-22T19:00:06Z</dcterms:modified>
</cp:coreProperties>
</file>